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1a\2355_TLUBN_ABK\d_Fortschreibung_ABK_Anpassungen\"/>
    </mc:Choice>
  </mc:AlternateContent>
  <xr:revisionPtr revIDLastSave="0" documentId="13_ncr:1_{D17823AC-C63B-42FB-9238-F7D0BF7D7513}" xr6:coauthVersionLast="47" xr6:coauthVersionMax="47" xr10:uidLastSave="{00000000-0000-0000-0000-000000000000}"/>
  <bookViews>
    <workbookView xWindow="-28920" yWindow="-120" windowWidth="29040" windowHeight="17520" xr2:uid="{93A5E799-C6B3-4DC0-9D24-9427FAF88EBF}"/>
  </bookViews>
  <sheets>
    <sheet name="Anlage 1" sheetId="1" r:id="rId1"/>
    <sheet name="Anlage 2" sheetId="2" r:id="rId2"/>
    <sheet name="Anlage 3" sheetId="3" r:id="rId3"/>
    <sheet name="OT-ID" sheetId="4" r:id="rId4"/>
  </sheets>
  <definedNames>
    <definedName name="_xlnm._FilterDatabase" localSheetId="0" hidden="1">'Anlage 1'!$B$17:$AT$277</definedName>
    <definedName name="_xlnm._FilterDatabase" localSheetId="1" hidden="1">'Anlage 2'!$A$17:$X$1019</definedName>
    <definedName name="_xlnm._FilterDatabase" localSheetId="3" hidden="1">'OT-ID'!$B$8:$M$2703</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15" i="1" l="1"/>
  <c r="AK15" i="1"/>
  <c r="AI15" i="1"/>
  <c r="AG15" i="1"/>
  <c r="N14" i="1"/>
  <c r="L14"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P129" i="1"/>
  <c r="P130" i="1"/>
  <c r="P131" i="1"/>
  <c r="P132" i="1"/>
  <c r="P133" i="1"/>
  <c r="P134" i="1"/>
  <c r="P135" i="1"/>
  <c r="P136" i="1"/>
  <c r="P137" i="1"/>
  <c r="P138" i="1"/>
  <c r="P139" i="1"/>
  <c r="P140" i="1"/>
  <c r="P141" i="1"/>
  <c r="P142" i="1"/>
  <c r="P143" i="1"/>
  <c r="P144" i="1"/>
  <c r="P145" i="1"/>
  <c r="P146" i="1"/>
  <c r="P147" i="1"/>
  <c r="P148" i="1"/>
  <c r="P149" i="1"/>
  <c r="P150" i="1"/>
  <c r="P151" i="1"/>
  <c r="P152" i="1"/>
  <c r="P153" i="1"/>
  <c r="P154" i="1"/>
  <c r="P155" i="1"/>
  <c r="P156" i="1"/>
  <c r="P157" i="1"/>
  <c r="P158" i="1"/>
  <c r="P159" i="1"/>
  <c r="P160" i="1"/>
  <c r="P161" i="1"/>
  <c r="P162" i="1"/>
  <c r="P163" i="1"/>
  <c r="P164" i="1"/>
  <c r="P165" i="1"/>
  <c r="P166" i="1"/>
  <c r="P167" i="1"/>
  <c r="P168" i="1"/>
  <c r="P169" i="1"/>
  <c r="P170" i="1"/>
  <c r="P171" i="1"/>
  <c r="P172" i="1"/>
  <c r="P173" i="1"/>
  <c r="P174" i="1"/>
  <c r="P175" i="1"/>
  <c r="P176" i="1"/>
  <c r="P177" i="1"/>
  <c r="P178" i="1"/>
  <c r="P179" i="1"/>
  <c r="P180" i="1"/>
  <c r="P181" i="1"/>
  <c r="P182" i="1"/>
  <c r="P183" i="1"/>
  <c r="P184" i="1"/>
  <c r="P185" i="1"/>
  <c r="P186" i="1"/>
  <c r="P187" i="1"/>
  <c r="P188" i="1"/>
  <c r="P189" i="1"/>
  <c r="P190" i="1"/>
  <c r="P191" i="1"/>
  <c r="P192" i="1"/>
  <c r="P193" i="1"/>
  <c r="P194" i="1"/>
  <c r="P195" i="1"/>
  <c r="P196" i="1"/>
  <c r="P197" i="1"/>
  <c r="P198" i="1"/>
  <c r="P199" i="1"/>
  <c r="P200" i="1"/>
  <c r="P201" i="1"/>
  <c r="P202" i="1"/>
  <c r="P203" i="1"/>
  <c r="P204" i="1"/>
  <c r="P205" i="1"/>
  <c r="P206" i="1"/>
  <c r="P207" i="1"/>
  <c r="P208" i="1"/>
  <c r="P209" i="1"/>
  <c r="P210" i="1"/>
  <c r="P211" i="1"/>
  <c r="P212" i="1"/>
  <c r="P213" i="1"/>
  <c r="P214" i="1"/>
  <c r="P215" i="1"/>
  <c r="P216" i="1"/>
  <c r="P217" i="1"/>
  <c r="P218" i="1"/>
  <c r="P219" i="1"/>
  <c r="P220" i="1"/>
  <c r="P221" i="1"/>
  <c r="P222" i="1"/>
  <c r="P223" i="1"/>
  <c r="P224" i="1"/>
  <c r="P225" i="1"/>
  <c r="P226" i="1"/>
  <c r="P227" i="1"/>
  <c r="P228" i="1"/>
  <c r="P229" i="1"/>
  <c r="P230" i="1"/>
  <c r="P231" i="1"/>
  <c r="P232" i="1"/>
  <c r="P233" i="1"/>
  <c r="P234" i="1"/>
  <c r="P235" i="1"/>
  <c r="P236" i="1"/>
  <c r="P237" i="1"/>
  <c r="P238" i="1"/>
  <c r="P239" i="1"/>
  <c r="P240" i="1"/>
  <c r="P241" i="1"/>
  <c r="P242" i="1"/>
  <c r="P243" i="1"/>
  <c r="P244" i="1"/>
  <c r="P245" i="1"/>
  <c r="P246" i="1"/>
  <c r="P247" i="1"/>
  <c r="P248" i="1"/>
  <c r="P249" i="1"/>
  <c r="P250" i="1"/>
  <c r="P251" i="1"/>
  <c r="P18" i="1"/>
  <c r="V14" i="2" l="1"/>
  <c r="Q14" i="2"/>
  <c r="P14" i="2"/>
  <c r="O14" i="2"/>
  <c r="N14" i="2"/>
  <c r="M14" i="2"/>
  <c r="L14" i="2"/>
  <c r="K14" i="2"/>
  <c r="Q16" i="2"/>
  <c r="P16" i="2"/>
  <c r="O16" i="2"/>
  <c r="N16" i="2"/>
  <c r="M16" i="2"/>
  <c r="L16" i="2"/>
  <c r="K16" i="2"/>
  <c r="V16" i="2"/>
  <c r="G15" i="3" s="1"/>
  <c r="W15" i="2"/>
  <c r="AM6" i="1" s="1"/>
  <c r="G19" i="2"/>
  <c r="H19" i="2"/>
  <c r="G20" i="2"/>
  <c r="H20" i="2"/>
  <c r="G21" i="2"/>
  <c r="H21" i="2"/>
  <c r="G22" i="2"/>
  <c r="H22" i="2"/>
  <c r="G23" i="2"/>
  <c r="H23" i="2"/>
  <c r="G24" i="2"/>
  <c r="H24" i="2"/>
  <c r="G25" i="2"/>
  <c r="H25" i="2"/>
  <c r="G26" i="2"/>
  <c r="H26" i="2"/>
  <c r="G27" i="2"/>
  <c r="H27" i="2"/>
  <c r="G28" i="2"/>
  <c r="H28" i="2"/>
  <c r="G29" i="2"/>
  <c r="H29" i="2"/>
  <c r="G30" i="2"/>
  <c r="H30" i="2"/>
  <c r="G31" i="2"/>
  <c r="H31" i="2"/>
  <c r="G32" i="2"/>
  <c r="H32" i="2"/>
  <c r="G33" i="2"/>
  <c r="H33" i="2"/>
  <c r="G34" i="2"/>
  <c r="H34" i="2"/>
  <c r="G35" i="2"/>
  <c r="H35" i="2"/>
  <c r="G36" i="2"/>
  <c r="H36" i="2"/>
  <c r="G37" i="2"/>
  <c r="H37" i="2"/>
  <c r="G38" i="2"/>
  <c r="H38" i="2"/>
  <c r="G39" i="2"/>
  <c r="H39" i="2"/>
  <c r="G40" i="2"/>
  <c r="H40" i="2"/>
  <c r="G41" i="2"/>
  <c r="H41" i="2"/>
  <c r="G42" i="2"/>
  <c r="H42" i="2"/>
  <c r="G43" i="2"/>
  <c r="H43" i="2"/>
  <c r="G44" i="2"/>
  <c r="H44" i="2"/>
  <c r="G45" i="2"/>
  <c r="H45" i="2"/>
  <c r="G46" i="2"/>
  <c r="H46" i="2"/>
  <c r="G47" i="2"/>
  <c r="H47" i="2"/>
  <c r="G48" i="2"/>
  <c r="H48" i="2"/>
  <c r="G49" i="2"/>
  <c r="H49" i="2"/>
  <c r="G50" i="2"/>
  <c r="H50" i="2"/>
  <c r="G51" i="2"/>
  <c r="H51" i="2"/>
  <c r="G52" i="2"/>
  <c r="H52" i="2"/>
  <c r="G53" i="2"/>
  <c r="H53" i="2"/>
  <c r="G54" i="2"/>
  <c r="H54" i="2"/>
  <c r="G55" i="2"/>
  <c r="H55" i="2"/>
  <c r="G56" i="2"/>
  <c r="H56" i="2"/>
  <c r="G57" i="2"/>
  <c r="H57" i="2"/>
  <c r="G58" i="2"/>
  <c r="H58" i="2"/>
  <c r="G59" i="2"/>
  <c r="H59" i="2"/>
  <c r="G60" i="2"/>
  <c r="H60" i="2"/>
  <c r="G61" i="2"/>
  <c r="H61" i="2"/>
  <c r="G62" i="2"/>
  <c r="H62" i="2"/>
  <c r="G63" i="2"/>
  <c r="H63" i="2"/>
  <c r="G64" i="2"/>
  <c r="H64" i="2"/>
  <c r="G65" i="2"/>
  <c r="H65" i="2"/>
  <c r="G66" i="2"/>
  <c r="H66" i="2"/>
  <c r="G67" i="2"/>
  <c r="H67" i="2"/>
  <c r="G68" i="2"/>
  <c r="H68" i="2"/>
  <c r="G69" i="2"/>
  <c r="H69" i="2"/>
  <c r="G70" i="2"/>
  <c r="H70" i="2"/>
  <c r="G71" i="2"/>
  <c r="H71" i="2"/>
  <c r="G72" i="2"/>
  <c r="H72" i="2"/>
  <c r="G73" i="2"/>
  <c r="H73" i="2"/>
  <c r="G74" i="2"/>
  <c r="H74" i="2"/>
  <c r="G75" i="2"/>
  <c r="H75" i="2"/>
  <c r="G76" i="2"/>
  <c r="H76" i="2"/>
  <c r="G77" i="2"/>
  <c r="H77" i="2"/>
  <c r="G78" i="2"/>
  <c r="H78" i="2"/>
  <c r="G79" i="2"/>
  <c r="H79" i="2"/>
  <c r="G80" i="2"/>
  <c r="H80" i="2"/>
  <c r="G81" i="2"/>
  <c r="H81" i="2"/>
  <c r="G82" i="2"/>
  <c r="H82" i="2"/>
  <c r="G83" i="2"/>
  <c r="H83" i="2"/>
  <c r="G84" i="2"/>
  <c r="H84" i="2"/>
  <c r="G85" i="2"/>
  <c r="H85" i="2"/>
  <c r="G86" i="2"/>
  <c r="H86" i="2"/>
  <c r="G87" i="2"/>
  <c r="H87" i="2"/>
  <c r="G88" i="2"/>
  <c r="H88" i="2"/>
  <c r="G89" i="2"/>
  <c r="H89" i="2"/>
  <c r="G90" i="2"/>
  <c r="H90" i="2"/>
  <c r="G91" i="2"/>
  <c r="H91" i="2"/>
  <c r="G92" i="2"/>
  <c r="H92" i="2"/>
  <c r="G93" i="2"/>
  <c r="H93" i="2"/>
  <c r="G94" i="2"/>
  <c r="H94" i="2"/>
  <c r="G95" i="2"/>
  <c r="H95" i="2"/>
  <c r="G96" i="2"/>
  <c r="H96" i="2"/>
  <c r="G97" i="2"/>
  <c r="H97" i="2"/>
  <c r="G98" i="2"/>
  <c r="H98" i="2"/>
  <c r="G99" i="2"/>
  <c r="H99" i="2"/>
  <c r="G100" i="2"/>
  <c r="H100" i="2"/>
  <c r="G101" i="2"/>
  <c r="H101" i="2"/>
  <c r="G102" i="2"/>
  <c r="H102" i="2"/>
  <c r="G103" i="2"/>
  <c r="H103" i="2"/>
  <c r="G104" i="2"/>
  <c r="H104" i="2"/>
  <c r="G105" i="2"/>
  <c r="H105" i="2"/>
  <c r="G106" i="2"/>
  <c r="H106" i="2"/>
  <c r="G107" i="2"/>
  <c r="H107" i="2"/>
  <c r="G108" i="2"/>
  <c r="H108" i="2"/>
  <c r="G109" i="2"/>
  <c r="H109" i="2"/>
  <c r="G110" i="2"/>
  <c r="H110" i="2"/>
  <c r="G111" i="2"/>
  <c r="H111" i="2"/>
  <c r="G112" i="2"/>
  <c r="H112" i="2"/>
  <c r="G113" i="2"/>
  <c r="H113" i="2"/>
  <c r="G114" i="2"/>
  <c r="H114" i="2"/>
  <c r="G115" i="2"/>
  <c r="H115" i="2"/>
  <c r="G116" i="2"/>
  <c r="H116" i="2"/>
  <c r="G117" i="2"/>
  <c r="H117" i="2"/>
  <c r="G118" i="2"/>
  <c r="H118" i="2"/>
  <c r="G119" i="2"/>
  <c r="H119" i="2"/>
  <c r="G120" i="2"/>
  <c r="H120" i="2"/>
  <c r="G121" i="2"/>
  <c r="H121" i="2"/>
  <c r="G122" i="2"/>
  <c r="H122" i="2"/>
  <c r="G123" i="2"/>
  <c r="H123" i="2"/>
  <c r="G124" i="2"/>
  <c r="H124" i="2"/>
  <c r="G125" i="2"/>
  <c r="H125" i="2"/>
  <c r="G126" i="2"/>
  <c r="H126" i="2"/>
  <c r="G127" i="2"/>
  <c r="H127" i="2"/>
  <c r="G128" i="2"/>
  <c r="H128" i="2"/>
  <c r="G129" i="2"/>
  <c r="H129" i="2"/>
  <c r="G130" i="2"/>
  <c r="H130" i="2"/>
  <c r="G131" i="2"/>
  <c r="H131" i="2"/>
  <c r="G132" i="2"/>
  <c r="H132" i="2"/>
  <c r="G133" i="2"/>
  <c r="H133" i="2"/>
  <c r="G134" i="2"/>
  <c r="H134" i="2"/>
  <c r="G135" i="2"/>
  <c r="H135" i="2"/>
  <c r="G136" i="2"/>
  <c r="H136" i="2"/>
  <c r="G137" i="2"/>
  <c r="H137" i="2"/>
  <c r="G138" i="2"/>
  <c r="H138" i="2"/>
  <c r="G139" i="2"/>
  <c r="H139" i="2"/>
  <c r="G140" i="2"/>
  <c r="H140" i="2"/>
  <c r="G141" i="2"/>
  <c r="H141" i="2"/>
  <c r="G142" i="2"/>
  <c r="H142" i="2"/>
  <c r="G143" i="2"/>
  <c r="H143" i="2"/>
  <c r="G144" i="2"/>
  <c r="H144" i="2"/>
  <c r="G145" i="2"/>
  <c r="H145" i="2"/>
  <c r="G146" i="2"/>
  <c r="H146" i="2"/>
  <c r="G147" i="2"/>
  <c r="H147" i="2"/>
  <c r="G148" i="2"/>
  <c r="H148" i="2"/>
  <c r="G149" i="2"/>
  <c r="H149" i="2"/>
  <c r="G150" i="2"/>
  <c r="H150" i="2"/>
  <c r="G151" i="2"/>
  <c r="H151" i="2"/>
  <c r="G152" i="2"/>
  <c r="H152" i="2"/>
  <c r="G153" i="2"/>
  <c r="H153" i="2"/>
  <c r="G154" i="2"/>
  <c r="H154" i="2"/>
  <c r="G155" i="2"/>
  <c r="H155" i="2"/>
  <c r="G156" i="2"/>
  <c r="H156" i="2"/>
  <c r="G157" i="2"/>
  <c r="H157" i="2"/>
  <c r="G158" i="2"/>
  <c r="H158" i="2"/>
  <c r="G159" i="2"/>
  <c r="H159" i="2"/>
  <c r="G160" i="2"/>
  <c r="H160" i="2"/>
  <c r="G161" i="2"/>
  <c r="H161" i="2"/>
  <c r="G162" i="2"/>
  <c r="H162" i="2"/>
  <c r="G163" i="2"/>
  <c r="H163" i="2"/>
  <c r="G164" i="2"/>
  <c r="H164" i="2"/>
  <c r="G165" i="2"/>
  <c r="H165" i="2"/>
  <c r="G166" i="2"/>
  <c r="H166" i="2"/>
  <c r="G167" i="2"/>
  <c r="H167" i="2"/>
  <c r="G168" i="2"/>
  <c r="H168" i="2"/>
  <c r="G169" i="2"/>
  <c r="H169" i="2"/>
  <c r="G170" i="2"/>
  <c r="H170" i="2"/>
  <c r="G171" i="2"/>
  <c r="H171" i="2"/>
  <c r="G172" i="2"/>
  <c r="H172" i="2"/>
  <c r="G173" i="2"/>
  <c r="H173" i="2"/>
  <c r="G174" i="2"/>
  <c r="H174" i="2"/>
  <c r="G175" i="2"/>
  <c r="H175" i="2"/>
  <c r="G176" i="2"/>
  <c r="H176" i="2"/>
  <c r="G177" i="2"/>
  <c r="H177" i="2"/>
  <c r="G178" i="2"/>
  <c r="H178" i="2"/>
  <c r="G179" i="2"/>
  <c r="H179" i="2"/>
  <c r="G180" i="2"/>
  <c r="H180" i="2"/>
  <c r="G181" i="2"/>
  <c r="H181" i="2"/>
  <c r="G182" i="2"/>
  <c r="H182" i="2"/>
  <c r="G183" i="2"/>
  <c r="H183" i="2"/>
  <c r="G184" i="2"/>
  <c r="H184" i="2"/>
  <c r="G185" i="2"/>
  <c r="H185" i="2"/>
  <c r="G186" i="2"/>
  <c r="H186" i="2"/>
  <c r="G187" i="2"/>
  <c r="H187" i="2"/>
  <c r="G188" i="2"/>
  <c r="H188" i="2"/>
  <c r="G189" i="2"/>
  <c r="H189" i="2"/>
  <c r="G190" i="2"/>
  <c r="H190" i="2"/>
  <c r="G191" i="2"/>
  <c r="H191" i="2"/>
  <c r="G192" i="2"/>
  <c r="H192" i="2"/>
  <c r="G193" i="2"/>
  <c r="H193" i="2"/>
  <c r="G194" i="2"/>
  <c r="H194" i="2"/>
  <c r="G195" i="2"/>
  <c r="H195" i="2"/>
  <c r="G196" i="2"/>
  <c r="H196" i="2"/>
  <c r="G197" i="2"/>
  <c r="H197" i="2"/>
  <c r="G198" i="2"/>
  <c r="H198" i="2"/>
  <c r="G199" i="2"/>
  <c r="H199" i="2"/>
  <c r="G200" i="2"/>
  <c r="H200" i="2"/>
  <c r="G201" i="2"/>
  <c r="H201" i="2"/>
  <c r="G202" i="2"/>
  <c r="H202" i="2"/>
  <c r="G203" i="2"/>
  <c r="H203" i="2"/>
  <c r="G204" i="2"/>
  <c r="H204" i="2"/>
  <c r="G205" i="2"/>
  <c r="H205" i="2"/>
  <c r="G206" i="2"/>
  <c r="H206" i="2"/>
  <c r="G207" i="2"/>
  <c r="H207" i="2"/>
  <c r="G208" i="2"/>
  <c r="H208" i="2"/>
  <c r="G209" i="2"/>
  <c r="H209" i="2"/>
  <c r="G210" i="2"/>
  <c r="H210" i="2"/>
  <c r="G211" i="2"/>
  <c r="H211" i="2"/>
  <c r="G212" i="2"/>
  <c r="H212" i="2"/>
  <c r="G213" i="2"/>
  <c r="H213" i="2"/>
  <c r="G214" i="2"/>
  <c r="H214" i="2"/>
  <c r="G215" i="2"/>
  <c r="H215" i="2"/>
  <c r="G216" i="2"/>
  <c r="H216" i="2"/>
  <c r="G217" i="2"/>
  <c r="H217" i="2"/>
  <c r="G218" i="2"/>
  <c r="H218" i="2"/>
  <c r="G219" i="2"/>
  <c r="H219" i="2"/>
  <c r="G220" i="2"/>
  <c r="H220" i="2"/>
  <c r="G221" i="2"/>
  <c r="H221" i="2"/>
  <c r="G222" i="2"/>
  <c r="H222" i="2"/>
  <c r="G223" i="2"/>
  <c r="H223" i="2"/>
  <c r="G224" i="2"/>
  <c r="H224" i="2"/>
  <c r="G225" i="2"/>
  <c r="H225" i="2"/>
  <c r="G226" i="2"/>
  <c r="H226" i="2"/>
  <c r="G227" i="2"/>
  <c r="H227" i="2"/>
  <c r="G228" i="2"/>
  <c r="H228" i="2"/>
  <c r="G229" i="2"/>
  <c r="H229" i="2"/>
  <c r="G230" i="2"/>
  <c r="H230" i="2"/>
  <c r="G231" i="2"/>
  <c r="H231" i="2"/>
  <c r="G232" i="2"/>
  <c r="H232" i="2"/>
  <c r="G233" i="2"/>
  <c r="H233" i="2"/>
  <c r="G234" i="2"/>
  <c r="H234" i="2"/>
  <c r="G235" i="2"/>
  <c r="H235" i="2"/>
  <c r="G236" i="2"/>
  <c r="H236" i="2"/>
  <c r="G237" i="2"/>
  <c r="H237" i="2"/>
  <c r="G238" i="2"/>
  <c r="H238" i="2"/>
  <c r="G239" i="2"/>
  <c r="H239" i="2"/>
  <c r="G240" i="2"/>
  <c r="H240" i="2"/>
  <c r="G241" i="2"/>
  <c r="H241" i="2"/>
  <c r="G242" i="2"/>
  <c r="H242" i="2"/>
  <c r="G243" i="2"/>
  <c r="H243" i="2"/>
  <c r="G244" i="2"/>
  <c r="H244" i="2"/>
  <c r="G245" i="2"/>
  <c r="H245" i="2"/>
  <c r="G246" i="2"/>
  <c r="H246" i="2"/>
  <c r="G247" i="2"/>
  <c r="H247" i="2"/>
  <c r="G248" i="2"/>
  <c r="H248" i="2"/>
  <c r="G249" i="2"/>
  <c r="H249" i="2"/>
  <c r="G250" i="2"/>
  <c r="H250" i="2"/>
  <c r="G251" i="2"/>
  <c r="H251" i="2"/>
  <c r="G252" i="2"/>
  <c r="H252" i="2"/>
  <c r="G253" i="2"/>
  <c r="H253" i="2"/>
  <c r="G254" i="2"/>
  <c r="H254" i="2"/>
  <c r="G255" i="2"/>
  <c r="H255" i="2"/>
  <c r="G256" i="2"/>
  <c r="H256" i="2"/>
  <c r="G257" i="2"/>
  <c r="H257" i="2"/>
  <c r="G258" i="2"/>
  <c r="H258" i="2"/>
  <c r="G259" i="2"/>
  <c r="H259" i="2"/>
  <c r="G260" i="2"/>
  <c r="H260" i="2"/>
  <c r="G261" i="2"/>
  <c r="H261" i="2"/>
  <c r="G262" i="2"/>
  <c r="H262" i="2"/>
  <c r="G263" i="2"/>
  <c r="H263" i="2"/>
  <c r="G264" i="2"/>
  <c r="H264" i="2"/>
  <c r="G265" i="2"/>
  <c r="H265" i="2"/>
  <c r="G266" i="2"/>
  <c r="H266" i="2"/>
  <c r="G267" i="2"/>
  <c r="H267" i="2"/>
  <c r="G268" i="2"/>
  <c r="H268" i="2"/>
  <c r="G269" i="2"/>
  <c r="H269" i="2"/>
  <c r="G270" i="2"/>
  <c r="H270" i="2"/>
  <c r="G271" i="2"/>
  <c r="H271" i="2"/>
  <c r="G272" i="2"/>
  <c r="H272" i="2"/>
  <c r="G273" i="2"/>
  <c r="H273" i="2"/>
  <c r="G274" i="2"/>
  <c r="H274" i="2"/>
  <c r="G275" i="2"/>
  <c r="H275" i="2"/>
  <c r="G276" i="2"/>
  <c r="H276" i="2"/>
  <c r="G277" i="2"/>
  <c r="H277" i="2"/>
  <c r="G278" i="2"/>
  <c r="H278" i="2"/>
  <c r="G279" i="2"/>
  <c r="H279" i="2"/>
  <c r="G280" i="2"/>
  <c r="H280" i="2"/>
  <c r="G281" i="2"/>
  <c r="H281" i="2"/>
  <c r="G282" i="2"/>
  <c r="H282" i="2"/>
  <c r="G283" i="2"/>
  <c r="H283" i="2"/>
  <c r="G284" i="2"/>
  <c r="H284" i="2"/>
  <c r="G285" i="2"/>
  <c r="H285" i="2"/>
  <c r="G286" i="2"/>
  <c r="H286" i="2"/>
  <c r="G287" i="2"/>
  <c r="H287" i="2"/>
  <c r="G288" i="2"/>
  <c r="H288" i="2"/>
  <c r="G289" i="2"/>
  <c r="H289" i="2"/>
  <c r="G290" i="2"/>
  <c r="H290" i="2"/>
  <c r="G291" i="2"/>
  <c r="H291" i="2"/>
  <c r="G292" i="2"/>
  <c r="H292" i="2"/>
  <c r="G293" i="2"/>
  <c r="H293" i="2"/>
  <c r="G294" i="2"/>
  <c r="H294" i="2"/>
  <c r="G295" i="2"/>
  <c r="H295" i="2"/>
  <c r="G296" i="2"/>
  <c r="H296" i="2"/>
  <c r="G297" i="2"/>
  <c r="H297" i="2"/>
  <c r="G298" i="2"/>
  <c r="H298" i="2"/>
  <c r="G299" i="2"/>
  <c r="H299" i="2"/>
  <c r="G300" i="2"/>
  <c r="H300" i="2"/>
  <c r="G301" i="2"/>
  <c r="H301" i="2"/>
  <c r="G302" i="2"/>
  <c r="H302" i="2"/>
  <c r="G303" i="2"/>
  <c r="H303" i="2"/>
  <c r="G304" i="2"/>
  <c r="H304" i="2"/>
  <c r="G305" i="2"/>
  <c r="H305" i="2"/>
  <c r="G306" i="2"/>
  <c r="H306" i="2"/>
  <c r="G307" i="2"/>
  <c r="H307" i="2"/>
  <c r="G308" i="2"/>
  <c r="H308" i="2"/>
  <c r="G309" i="2"/>
  <c r="H309" i="2"/>
  <c r="G310" i="2"/>
  <c r="H310" i="2"/>
  <c r="G311" i="2"/>
  <c r="H311" i="2"/>
  <c r="G312" i="2"/>
  <c r="H312" i="2"/>
  <c r="G313" i="2"/>
  <c r="H313" i="2"/>
  <c r="G314" i="2"/>
  <c r="H314" i="2"/>
  <c r="G315" i="2"/>
  <c r="H315" i="2"/>
  <c r="G316" i="2"/>
  <c r="H316" i="2"/>
  <c r="G317" i="2"/>
  <c r="H317" i="2"/>
  <c r="G318" i="2"/>
  <c r="H318" i="2"/>
  <c r="G319" i="2"/>
  <c r="H319" i="2"/>
  <c r="G320" i="2"/>
  <c r="H320" i="2"/>
  <c r="G321" i="2"/>
  <c r="H321" i="2"/>
  <c r="G322" i="2"/>
  <c r="H322" i="2"/>
  <c r="G323" i="2"/>
  <c r="H323" i="2"/>
  <c r="G324" i="2"/>
  <c r="H324" i="2"/>
  <c r="G325" i="2"/>
  <c r="H325" i="2"/>
  <c r="G326" i="2"/>
  <c r="H326" i="2"/>
  <c r="G327" i="2"/>
  <c r="H327" i="2"/>
  <c r="G328" i="2"/>
  <c r="H328" i="2"/>
  <c r="G329" i="2"/>
  <c r="H329" i="2"/>
  <c r="G330" i="2"/>
  <c r="H330" i="2"/>
  <c r="G331" i="2"/>
  <c r="H331" i="2"/>
  <c r="G332" i="2"/>
  <c r="H332" i="2"/>
  <c r="G333" i="2"/>
  <c r="H333" i="2"/>
  <c r="G334" i="2"/>
  <c r="H334" i="2"/>
  <c r="G335" i="2"/>
  <c r="H335" i="2"/>
  <c r="G336" i="2"/>
  <c r="H336" i="2"/>
  <c r="G337" i="2"/>
  <c r="H337" i="2"/>
  <c r="G338" i="2"/>
  <c r="H338" i="2"/>
  <c r="G339" i="2"/>
  <c r="H339" i="2"/>
  <c r="G340" i="2"/>
  <c r="H340" i="2"/>
  <c r="G341" i="2"/>
  <c r="H341" i="2"/>
  <c r="G342" i="2"/>
  <c r="H342" i="2"/>
  <c r="G343" i="2"/>
  <c r="H343" i="2"/>
  <c r="G344" i="2"/>
  <c r="H344" i="2"/>
  <c r="G345" i="2"/>
  <c r="H345" i="2"/>
  <c r="G346" i="2"/>
  <c r="H346" i="2"/>
  <c r="G347" i="2"/>
  <c r="H347" i="2"/>
  <c r="G348" i="2"/>
  <c r="H348" i="2"/>
  <c r="G349" i="2"/>
  <c r="H349" i="2"/>
  <c r="G350" i="2"/>
  <c r="H350" i="2"/>
  <c r="G351" i="2"/>
  <c r="H351" i="2"/>
  <c r="G352" i="2"/>
  <c r="H352" i="2"/>
  <c r="G353" i="2"/>
  <c r="H353" i="2"/>
  <c r="G354" i="2"/>
  <c r="H354" i="2"/>
  <c r="G355" i="2"/>
  <c r="H355" i="2"/>
  <c r="G356" i="2"/>
  <c r="H356" i="2"/>
  <c r="G357" i="2"/>
  <c r="H357" i="2"/>
  <c r="G358" i="2"/>
  <c r="H358" i="2"/>
  <c r="G359" i="2"/>
  <c r="H359" i="2"/>
  <c r="G360" i="2"/>
  <c r="H360" i="2"/>
  <c r="G361" i="2"/>
  <c r="H361" i="2"/>
  <c r="G362" i="2"/>
  <c r="H362" i="2"/>
  <c r="G363" i="2"/>
  <c r="H363" i="2"/>
  <c r="G364" i="2"/>
  <c r="H364" i="2"/>
  <c r="G365" i="2"/>
  <c r="H365" i="2"/>
  <c r="G366" i="2"/>
  <c r="H366" i="2"/>
  <c r="G367" i="2"/>
  <c r="H367" i="2"/>
  <c r="G368" i="2"/>
  <c r="H368" i="2"/>
  <c r="G369" i="2"/>
  <c r="H369" i="2"/>
  <c r="G370" i="2"/>
  <c r="H370" i="2"/>
  <c r="G371" i="2"/>
  <c r="H371" i="2"/>
  <c r="G372" i="2"/>
  <c r="H372" i="2"/>
  <c r="G373" i="2"/>
  <c r="H373" i="2"/>
  <c r="G374" i="2"/>
  <c r="H374" i="2"/>
  <c r="G375" i="2"/>
  <c r="H375" i="2"/>
  <c r="G376" i="2"/>
  <c r="H376" i="2"/>
  <c r="G377" i="2"/>
  <c r="H377" i="2"/>
  <c r="G378" i="2"/>
  <c r="H378" i="2"/>
  <c r="G379" i="2"/>
  <c r="H379" i="2"/>
  <c r="G380" i="2"/>
  <c r="H380" i="2"/>
  <c r="G381" i="2"/>
  <c r="H381" i="2"/>
  <c r="G382" i="2"/>
  <c r="H382" i="2"/>
  <c r="G383" i="2"/>
  <c r="H383" i="2"/>
  <c r="G384" i="2"/>
  <c r="H384" i="2"/>
  <c r="G385" i="2"/>
  <c r="H385" i="2"/>
  <c r="G386" i="2"/>
  <c r="H386" i="2"/>
  <c r="G387" i="2"/>
  <c r="H387" i="2"/>
  <c r="G388" i="2"/>
  <c r="H388" i="2"/>
  <c r="G389" i="2"/>
  <c r="H389" i="2"/>
  <c r="G390" i="2"/>
  <c r="H390" i="2"/>
  <c r="G391" i="2"/>
  <c r="H391" i="2"/>
  <c r="G392" i="2"/>
  <c r="H392" i="2"/>
  <c r="G393" i="2"/>
  <c r="H393" i="2"/>
  <c r="G394" i="2"/>
  <c r="H394" i="2"/>
  <c r="G395" i="2"/>
  <c r="H395" i="2"/>
  <c r="G396" i="2"/>
  <c r="H396" i="2"/>
  <c r="G397" i="2"/>
  <c r="H397" i="2"/>
  <c r="G398" i="2"/>
  <c r="H398" i="2"/>
  <c r="G399" i="2"/>
  <c r="H399" i="2"/>
  <c r="G400" i="2"/>
  <c r="H400" i="2"/>
  <c r="G401" i="2"/>
  <c r="H401" i="2"/>
  <c r="G402" i="2"/>
  <c r="H402" i="2"/>
  <c r="G403" i="2"/>
  <c r="H403" i="2"/>
  <c r="G404" i="2"/>
  <c r="H404" i="2"/>
  <c r="G405" i="2"/>
  <c r="H405" i="2"/>
  <c r="G406" i="2"/>
  <c r="H406" i="2"/>
  <c r="G407" i="2"/>
  <c r="H407" i="2"/>
  <c r="G408" i="2"/>
  <c r="H408" i="2"/>
  <c r="G409" i="2"/>
  <c r="H409" i="2"/>
  <c r="G410" i="2"/>
  <c r="H410" i="2"/>
  <c r="G411" i="2"/>
  <c r="H411" i="2"/>
  <c r="G412" i="2"/>
  <c r="H412" i="2"/>
  <c r="G413" i="2"/>
  <c r="H413" i="2"/>
  <c r="G414" i="2"/>
  <c r="H414" i="2"/>
  <c r="G415" i="2"/>
  <c r="H415" i="2"/>
  <c r="G416" i="2"/>
  <c r="H416" i="2"/>
  <c r="G417" i="2"/>
  <c r="H417" i="2"/>
  <c r="G418" i="2"/>
  <c r="H418" i="2"/>
  <c r="G419" i="2"/>
  <c r="H419" i="2"/>
  <c r="G420" i="2"/>
  <c r="H420" i="2"/>
  <c r="G421" i="2"/>
  <c r="H421" i="2"/>
  <c r="G422" i="2"/>
  <c r="H422" i="2"/>
  <c r="G423" i="2"/>
  <c r="H423" i="2"/>
  <c r="G424" i="2"/>
  <c r="H424" i="2"/>
  <c r="G425" i="2"/>
  <c r="H425" i="2"/>
  <c r="G426" i="2"/>
  <c r="H426" i="2"/>
  <c r="G427" i="2"/>
  <c r="H427" i="2"/>
  <c r="G428" i="2"/>
  <c r="H428" i="2"/>
  <c r="G429" i="2"/>
  <c r="H429" i="2"/>
  <c r="G430" i="2"/>
  <c r="H430" i="2"/>
  <c r="G431" i="2"/>
  <c r="H431" i="2"/>
  <c r="G432" i="2"/>
  <c r="H432" i="2"/>
  <c r="G433" i="2"/>
  <c r="H433" i="2"/>
  <c r="G434" i="2"/>
  <c r="H434" i="2"/>
  <c r="G435" i="2"/>
  <c r="H435" i="2"/>
  <c r="G436" i="2"/>
  <c r="H436" i="2"/>
  <c r="G437" i="2"/>
  <c r="H437" i="2"/>
  <c r="G438" i="2"/>
  <c r="H438" i="2"/>
  <c r="G439" i="2"/>
  <c r="H439" i="2"/>
  <c r="G440" i="2"/>
  <c r="H440" i="2"/>
  <c r="G441" i="2"/>
  <c r="H441" i="2"/>
  <c r="G442" i="2"/>
  <c r="H442" i="2"/>
  <c r="G443" i="2"/>
  <c r="H443" i="2"/>
  <c r="G444" i="2"/>
  <c r="H444" i="2"/>
  <c r="G445" i="2"/>
  <c r="H445" i="2"/>
  <c r="G446" i="2"/>
  <c r="H446" i="2"/>
  <c r="G447" i="2"/>
  <c r="H447" i="2"/>
  <c r="G448" i="2"/>
  <c r="H448" i="2"/>
  <c r="G449" i="2"/>
  <c r="H449" i="2"/>
  <c r="G450" i="2"/>
  <c r="H450" i="2"/>
  <c r="G451" i="2"/>
  <c r="H451" i="2"/>
  <c r="G452" i="2"/>
  <c r="H452" i="2"/>
  <c r="G453" i="2"/>
  <c r="H453" i="2"/>
  <c r="G454" i="2"/>
  <c r="H454" i="2"/>
  <c r="G455" i="2"/>
  <c r="H455" i="2"/>
  <c r="G456" i="2"/>
  <c r="H456" i="2"/>
  <c r="G457" i="2"/>
  <c r="H457" i="2"/>
  <c r="G458" i="2"/>
  <c r="H458" i="2"/>
  <c r="G459" i="2"/>
  <c r="H459" i="2"/>
  <c r="G460" i="2"/>
  <c r="H460" i="2"/>
  <c r="G461" i="2"/>
  <c r="H461" i="2"/>
  <c r="G462" i="2"/>
  <c r="H462" i="2"/>
  <c r="G463" i="2"/>
  <c r="H463" i="2"/>
  <c r="G464" i="2"/>
  <c r="H464" i="2"/>
  <c r="G465" i="2"/>
  <c r="H465" i="2"/>
  <c r="G466" i="2"/>
  <c r="H466" i="2"/>
  <c r="G467" i="2"/>
  <c r="H467" i="2"/>
  <c r="G468" i="2"/>
  <c r="H468" i="2"/>
  <c r="G469" i="2"/>
  <c r="H469" i="2"/>
  <c r="G470" i="2"/>
  <c r="H470" i="2"/>
  <c r="G471" i="2"/>
  <c r="H471" i="2"/>
  <c r="G472" i="2"/>
  <c r="H472" i="2"/>
  <c r="G473" i="2"/>
  <c r="H473" i="2"/>
  <c r="G474" i="2"/>
  <c r="H474" i="2"/>
  <c r="G475" i="2"/>
  <c r="H475" i="2"/>
  <c r="G476" i="2"/>
  <c r="H476" i="2"/>
  <c r="G477" i="2"/>
  <c r="H477" i="2"/>
  <c r="G478" i="2"/>
  <c r="H478" i="2"/>
  <c r="G479" i="2"/>
  <c r="H479" i="2"/>
  <c r="G480" i="2"/>
  <c r="H480" i="2"/>
  <c r="G481" i="2"/>
  <c r="H481" i="2"/>
  <c r="G482" i="2"/>
  <c r="H482" i="2"/>
  <c r="G483" i="2"/>
  <c r="H483" i="2"/>
  <c r="G484" i="2"/>
  <c r="H484" i="2"/>
  <c r="G485" i="2"/>
  <c r="H485" i="2"/>
  <c r="G486" i="2"/>
  <c r="H486" i="2"/>
  <c r="G487" i="2"/>
  <c r="H487" i="2"/>
  <c r="G488" i="2"/>
  <c r="H488" i="2"/>
  <c r="G489" i="2"/>
  <c r="H489" i="2"/>
  <c r="G490" i="2"/>
  <c r="H490" i="2"/>
  <c r="G491" i="2"/>
  <c r="H491" i="2"/>
  <c r="G492" i="2"/>
  <c r="H492" i="2"/>
  <c r="G493" i="2"/>
  <c r="H493" i="2"/>
  <c r="G494" i="2"/>
  <c r="H494" i="2"/>
  <c r="G495" i="2"/>
  <c r="H495" i="2"/>
  <c r="G496" i="2"/>
  <c r="H496" i="2"/>
  <c r="G497" i="2"/>
  <c r="H497" i="2"/>
  <c r="G498" i="2"/>
  <c r="H498" i="2"/>
  <c r="G499" i="2"/>
  <c r="H499" i="2"/>
  <c r="G500" i="2"/>
  <c r="H500" i="2"/>
  <c r="G501" i="2"/>
  <c r="H501" i="2"/>
  <c r="G502" i="2"/>
  <c r="H502" i="2"/>
  <c r="G503" i="2"/>
  <c r="H503" i="2"/>
  <c r="G504" i="2"/>
  <c r="H504" i="2"/>
  <c r="G505" i="2"/>
  <c r="H505" i="2"/>
  <c r="G506" i="2"/>
  <c r="H506" i="2"/>
  <c r="G507" i="2"/>
  <c r="H507" i="2"/>
  <c r="G508" i="2"/>
  <c r="H508" i="2"/>
  <c r="G509" i="2"/>
  <c r="H509" i="2"/>
  <c r="G510" i="2"/>
  <c r="H510" i="2"/>
  <c r="G511" i="2"/>
  <c r="H511" i="2"/>
  <c r="G512" i="2"/>
  <c r="H512" i="2"/>
  <c r="G513" i="2"/>
  <c r="H513" i="2"/>
  <c r="G514" i="2"/>
  <c r="H514" i="2"/>
  <c r="G515" i="2"/>
  <c r="H515" i="2"/>
  <c r="G516" i="2"/>
  <c r="H516" i="2"/>
  <c r="G517" i="2"/>
  <c r="H517" i="2"/>
  <c r="G518" i="2"/>
  <c r="H518" i="2"/>
  <c r="G519" i="2"/>
  <c r="H519" i="2"/>
  <c r="G520" i="2"/>
  <c r="H520" i="2"/>
  <c r="G521" i="2"/>
  <c r="H521" i="2"/>
  <c r="G522" i="2"/>
  <c r="H522" i="2"/>
  <c r="G523" i="2"/>
  <c r="H523" i="2"/>
  <c r="G524" i="2"/>
  <c r="H524" i="2"/>
  <c r="G525" i="2"/>
  <c r="H525" i="2"/>
  <c r="G526" i="2"/>
  <c r="H526" i="2"/>
  <c r="G527" i="2"/>
  <c r="H527" i="2"/>
  <c r="G528" i="2"/>
  <c r="H528" i="2"/>
  <c r="G529" i="2"/>
  <c r="H529" i="2"/>
  <c r="G530" i="2"/>
  <c r="H530" i="2"/>
  <c r="G531" i="2"/>
  <c r="H531" i="2"/>
  <c r="G532" i="2"/>
  <c r="H532" i="2"/>
  <c r="G533" i="2"/>
  <c r="H533" i="2"/>
  <c r="G534" i="2"/>
  <c r="H534" i="2"/>
  <c r="G535" i="2"/>
  <c r="H535" i="2"/>
  <c r="G536" i="2"/>
  <c r="H536" i="2"/>
  <c r="G537" i="2"/>
  <c r="H537" i="2"/>
  <c r="G538" i="2"/>
  <c r="H538" i="2"/>
  <c r="G539" i="2"/>
  <c r="H539" i="2"/>
  <c r="G540" i="2"/>
  <c r="H540" i="2"/>
  <c r="G541" i="2"/>
  <c r="H541" i="2"/>
  <c r="G542" i="2"/>
  <c r="H542" i="2"/>
  <c r="G543" i="2"/>
  <c r="H543" i="2"/>
  <c r="G544" i="2"/>
  <c r="H544" i="2"/>
  <c r="G545" i="2"/>
  <c r="H545" i="2"/>
  <c r="G546" i="2"/>
  <c r="H546" i="2"/>
  <c r="G547" i="2"/>
  <c r="H547" i="2"/>
  <c r="G548" i="2"/>
  <c r="H548" i="2"/>
  <c r="G549" i="2"/>
  <c r="H549" i="2"/>
  <c r="G550" i="2"/>
  <c r="H550" i="2"/>
  <c r="G551" i="2"/>
  <c r="H551" i="2"/>
  <c r="G552" i="2"/>
  <c r="H552" i="2"/>
  <c r="G553" i="2"/>
  <c r="H553" i="2"/>
  <c r="G554" i="2"/>
  <c r="H554" i="2"/>
  <c r="G555" i="2"/>
  <c r="H555" i="2"/>
  <c r="G556" i="2"/>
  <c r="H556" i="2"/>
  <c r="G557" i="2"/>
  <c r="H557" i="2"/>
  <c r="G558" i="2"/>
  <c r="H558" i="2"/>
  <c r="G559" i="2"/>
  <c r="H559" i="2"/>
  <c r="G560" i="2"/>
  <c r="H560" i="2"/>
  <c r="G561" i="2"/>
  <c r="H561" i="2"/>
  <c r="G562" i="2"/>
  <c r="H562" i="2"/>
  <c r="G563" i="2"/>
  <c r="H563" i="2"/>
  <c r="G564" i="2"/>
  <c r="H564" i="2"/>
  <c r="G565" i="2"/>
  <c r="H565" i="2"/>
  <c r="G566" i="2"/>
  <c r="H566" i="2"/>
  <c r="G567" i="2"/>
  <c r="H567" i="2"/>
  <c r="G568" i="2"/>
  <c r="H568" i="2"/>
  <c r="G569" i="2"/>
  <c r="H569" i="2"/>
  <c r="G570" i="2"/>
  <c r="H570" i="2"/>
  <c r="G571" i="2"/>
  <c r="H571" i="2"/>
  <c r="G572" i="2"/>
  <c r="H572" i="2"/>
  <c r="G573" i="2"/>
  <c r="H573" i="2"/>
  <c r="G574" i="2"/>
  <c r="H574" i="2"/>
  <c r="G575" i="2"/>
  <c r="H575" i="2"/>
  <c r="G576" i="2"/>
  <c r="H576" i="2"/>
  <c r="G577" i="2"/>
  <c r="H577" i="2"/>
  <c r="G578" i="2"/>
  <c r="H578" i="2"/>
  <c r="G579" i="2"/>
  <c r="H579" i="2"/>
  <c r="G580" i="2"/>
  <c r="H580" i="2"/>
  <c r="G581" i="2"/>
  <c r="H581" i="2"/>
  <c r="G582" i="2"/>
  <c r="H582" i="2"/>
  <c r="G583" i="2"/>
  <c r="H583" i="2"/>
  <c r="G584" i="2"/>
  <c r="H584" i="2"/>
  <c r="G585" i="2"/>
  <c r="H585" i="2"/>
  <c r="G586" i="2"/>
  <c r="H586" i="2"/>
  <c r="G587" i="2"/>
  <c r="H587" i="2"/>
  <c r="G588" i="2"/>
  <c r="H588" i="2"/>
  <c r="G589" i="2"/>
  <c r="H589" i="2"/>
  <c r="G590" i="2"/>
  <c r="H590" i="2"/>
  <c r="G591" i="2"/>
  <c r="H591" i="2"/>
  <c r="G592" i="2"/>
  <c r="H592" i="2"/>
  <c r="G593" i="2"/>
  <c r="H593" i="2"/>
  <c r="G594" i="2"/>
  <c r="H594" i="2"/>
  <c r="G595" i="2"/>
  <c r="H595" i="2"/>
  <c r="G596" i="2"/>
  <c r="H596" i="2"/>
  <c r="G597" i="2"/>
  <c r="H597" i="2"/>
  <c r="G598" i="2"/>
  <c r="H598" i="2"/>
  <c r="G599" i="2"/>
  <c r="H599" i="2"/>
  <c r="G600" i="2"/>
  <c r="H600" i="2"/>
  <c r="G601" i="2"/>
  <c r="H601" i="2"/>
  <c r="G602" i="2"/>
  <c r="H602" i="2"/>
  <c r="G603" i="2"/>
  <c r="H603" i="2"/>
  <c r="G604" i="2"/>
  <c r="H604" i="2"/>
  <c r="G605" i="2"/>
  <c r="H605" i="2"/>
  <c r="G606" i="2"/>
  <c r="H606" i="2"/>
  <c r="G607" i="2"/>
  <c r="H607" i="2"/>
  <c r="G608" i="2"/>
  <c r="H608" i="2"/>
  <c r="G609" i="2"/>
  <c r="H609" i="2"/>
  <c r="G610" i="2"/>
  <c r="H610" i="2"/>
  <c r="G611" i="2"/>
  <c r="H611" i="2"/>
  <c r="G612" i="2"/>
  <c r="H612" i="2"/>
  <c r="G613" i="2"/>
  <c r="H613" i="2"/>
  <c r="G614" i="2"/>
  <c r="H614" i="2"/>
  <c r="G615" i="2"/>
  <c r="H615" i="2"/>
  <c r="G616" i="2"/>
  <c r="H616" i="2"/>
  <c r="G617" i="2"/>
  <c r="H617" i="2"/>
  <c r="G618" i="2"/>
  <c r="H618" i="2"/>
  <c r="G619" i="2"/>
  <c r="H619" i="2"/>
  <c r="G620" i="2"/>
  <c r="H620" i="2"/>
  <c r="G621" i="2"/>
  <c r="H621" i="2"/>
  <c r="G622" i="2"/>
  <c r="H622" i="2"/>
  <c r="G623" i="2"/>
  <c r="H623" i="2"/>
  <c r="G624" i="2"/>
  <c r="H624" i="2"/>
  <c r="G625" i="2"/>
  <c r="H625" i="2"/>
  <c r="G626" i="2"/>
  <c r="H626" i="2"/>
  <c r="G627" i="2"/>
  <c r="H627" i="2"/>
  <c r="G628" i="2"/>
  <c r="H628" i="2"/>
  <c r="G629" i="2"/>
  <c r="H629" i="2"/>
  <c r="G630" i="2"/>
  <c r="H630" i="2"/>
  <c r="G631" i="2"/>
  <c r="H631" i="2"/>
  <c r="G632" i="2"/>
  <c r="H632" i="2"/>
  <c r="G633" i="2"/>
  <c r="H633" i="2"/>
  <c r="G634" i="2"/>
  <c r="H634" i="2"/>
  <c r="G635" i="2"/>
  <c r="H635" i="2"/>
  <c r="G636" i="2"/>
  <c r="H636" i="2"/>
  <c r="G637" i="2"/>
  <c r="H637" i="2"/>
  <c r="G638" i="2"/>
  <c r="H638" i="2"/>
  <c r="G639" i="2"/>
  <c r="H639" i="2"/>
  <c r="G640" i="2"/>
  <c r="H640" i="2"/>
  <c r="G641" i="2"/>
  <c r="H641" i="2"/>
  <c r="G642" i="2"/>
  <c r="H642" i="2"/>
  <c r="G643" i="2"/>
  <c r="H643" i="2"/>
  <c r="G644" i="2"/>
  <c r="H644" i="2"/>
  <c r="G645" i="2"/>
  <c r="H645" i="2"/>
  <c r="G646" i="2"/>
  <c r="H646" i="2"/>
  <c r="G647" i="2"/>
  <c r="H647" i="2"/>
  <c r="G648" i="2"/>
  <c r="H648" i="2"/>
  <c r="G649" i="2"/>
  <c r="H649" i="2"/>
  <c r="G650" i="2"/>
  <c r="H650" i="2"/>
  <c r="G651" i="2"/>
  <c r="H651" i="2"/>
  <c r="G652" i="2"/>
  <c r="H652" i="2"/>
  <c r="G653" i="2"/>
  <c r="H653" i="2"/>
  <c r="G654" i="2"/>
  <c r="H654" i="2"/>
  <c r="G655" i="2"/>
  <c r="H655" i="2"/>
  <c r="G656" i="2"/>
  <c r="H656" i="2"/>
  <c r="G657" i="2"/>
  <c r="H657" i="2"/>
  <c r="G658" i="2"/>
  <c r="H658" i="2"/>
  <c r="G659" i="2"/>
  <c r="H659" i="2"/>
  <c r="G660" i="2"/>
  <c r="H660" i="2"/>
  <c r="G661" i="2"/>
  <c r="H661" i="2"/>
  <c r="G662" i="2"/>
  <c r="H662" i="2"/>
  <c r="G663" i="2"/>
  <c r="H663" i="2"/>
  <c r="G664" i="2"/>
  <c r="H664" i="2"/>
  <c r="G665" i="2"/>
  <c r="H665" i="2"/>
  <c r="G666" i="2"/>
  <c r="H666" i="2"/>
  <c r="G667" i="2"/>
  <c r="H667" i="2"/>
  <c r="G668" i="2"/>
  <c r="H668" i="2"/>
  <c r="G669" i="2"/>
  <c r="H669" i="2"/>
  <c r="G670" i="2"/>
  <c r="H670" i="2"/>
  <c r="G671" i="2"/>
  <c r="H671" i="2"/>
  <c r="G672" i="2"/>
  <c r="H672" i="2"/>
  <c r="G673" i="2"/>
  <c r="H673" i="2"/>
  <c r="G674" i="2"/>
  <c r="H674" i="2"/>
  <c r="G675" i="2"/>
  <c r="H675" i="2"/>
  <c r="G676" i="2"/>
  <c r="H676" i="2"/>
  <c r="G677" i="2"/>
  <c r="H677" i="2"/>
  <c r="G678" i="2"/>
  <c r="H678" i="2"/>
  <c r="G679" i="2"/>
  <c r="H679" i="2"/>
  <c r="G680" i="2"/>
  <c r="H680" i="2"/>
  <c r="G681" i="2"/>
  <c r="H681" i="2"/>
  <c r="G682" i="2"/>
  <c r="H682" i="2"/>
  <c r="G683" i="2"/>
  <c r="H683" i="2"/>
  <c r="G684" i="2"/>
  <c r="H684" i="2"/>
  <c r="G685" i="2"/>
  <c r="H685" i="2"/>
  <c r="G686" i="2"/>
  <c r="H686" i="2"/>
  <c r="G687" i="2"/>
  <c r="H687" i="2"/>
  <c r="G688" i="2"/>
  <c r="H688" i="2"/>
  <c r="G689" i="2"/>
  <c r="H689" i="2"/>
  <c r="G690" i="2"/>
  <c r="H690" i="2"/>
  <c r="G691" i="2"/>
  <c r="H691" i="2"/>
  <c r="G692" i="2"/>
  <c r="H692" i="2"/>
  <c r="G693" i="2"/>
  <c r="H693" i="2"/>
  <c r="G694" i="2"/>
  <c r="H694" i="2"/>
  <c r="G695" i="2"/>
  <c r="H695" i="2"/>
  <c r="G696" i="2"/>
  <c r="H696" i="2"/>
  <c r="G697" i="2"/>
  <c r="H697" i="2"/>
  <c r="G698" i="2"/>
  <c r="H698" i="2"/>
  <c r="G699" i="2"/>
  <c r="H699" i="2"/>
  <c r="G700" i="2"/>
  <c r="H700" i="2"/>
  <c r="G701" i="2"/>
  <c r="H701" i="2"/>
  <c r="G702" i="2"/>
  <c r="H702" i="2"/>
  <c r="G703" i="2"/>
  <c r="H703" i="2"/>
  <c r="G704" i="2"/>
  <c r="H704" i="2"/>
  <c r="G705" i="2"/>
  <c r="H705" i="2"/>
  <c r="G706" i="2"/>
  <c r="H706" i="2"/>
  <c r="G707" i="2"/>
  <c r="H707" i="2"/>
  <c r="G708" i="2"/>
  <c r="H708" i="2"/>
  <c r="G709" i="2"/>
  <c r="H709" i="2"/>
  <c r="G710" i="2"/>
  <c r="H710" i="2"/>
  <c r="G711" i="2"/>
  <c r="H711" i="2"/>
  <c r="G712" i="2"/>
  <c r="H712" i="2"/>
  <c r="G713" i="2"/>
  <c r="H713" i="2"/>
  <c r="G714" i="2"/>
  <c r="H714" i="2"/>
  <c r="G715" i="2"/>
  <c r="H715" i="2"/>
  <c r="G716" i="2"/>
  <c r="H716" i="2"/>
  <c r="G717" i="2"/>
  <c r="H717" i="2"/>
  <c r="G718" i="2"/>
  <c r="H718" i="2"/>
  <c r="G719" i="2"/>
  <c r="H719" i="2"/>
  <c r="G720" i="2"/>
  <c r="H720" i="2"/>
  <c r="G721" i="2"/>
  <c r="H721" i="2"/>
  <c r="G722" i="2"/>
  <c r="H722" i="2"/>
  <c r="G723" i="2"/>
  <c r="H723" i="2"/>
  <c r="G724" i="2"/>
  <c r="H724" i="2"/>
  <c r="G725" i="2"/>
  <c r="H725" i="2"/>
  <c r="G726" i="2"/>
  <c r="H726" i="2"/>
  <c r="G727" i="2"/>
  <c r="H727" i="2"/>
  <c r="G728" i="2"/>
  <c r="H728" i="2"/>
  <c r="G729" i="2"/>
  <c r="H729" i="2"/>
  <c r="G730" i="2"/>
  <c r="H730" i="2"/>
  <c r="G731" i="2"/>
  <c r="H731" i="2"/>
  <c r="G732" i="2"/>
  <c r="H732" i="2"/>
  <c r="G733" i="2"/>
  <c r="H733" i="2"/>
  <c r="G734" i="2"/>
  <c r="H734" i="2"/>
  <c r="G735" i="2"/>
  <c r="H735" i="2"/>
  <c r="G736" i="2"/>
  <c r="H736" i="2"/>
  <c r="G737" i="2"/>
  <c r="H737" i="2"/>
  <c r="G738" i="2"/>
  <c r="H738" i="2"/>
  <c r="G739" i="2"/>
  <c r="H739" i="2"/>
  <c r="G740" i="2"/>
  <c r="H740" i="2"/>
  <c r="G741" i="2"/>
  <c r="H741" i="2"/>
  <c r="G742" i="2"/>
  <c r="H742" i="2"/>
  <c r="G743" i="2"/>
  <c r="H743" i="2"/>
  <c r="G744" i="2"/>
  <c r="H744" i="2"/>
  <c r="G745" i="2"/>
  <c r="H745" i="2"/>
  <c r="G746" i="2"/>
  <c r="H746" i="2"/>
  <c r="G747" i="2"/>
  <c r="H747" i="2"/>
  <c r="G748" i="2"/>
  <c r="H748" i="2"/>
  <c r="G749" i="2"/>
  <c r="H749" i="2"/>
  <c r="G750" i="2"/>
  <c r="H750" i="2"/>
  <c r="G751" i="2"/>
  <c r="H751" i="2"/>
  <c r="G752" i="2"/>
  <c r="H752" i="2"/>
  <c r="G753" i="2"/>
  <c r="H753" i="2"/>
  <c r="G754" i="2"/>
  <c r="H754" i="2"/>
  <c r="G755" i="2"/>
  <c r="H755" i="2"/>
  <c r="G756" i="2"/>
  <c r="H756" i="2"/>
  <c r="G757" i="2"/>
  <c r="H757" i="2"/>
  <c r="G758" i="2"/>
  <c r="H758" i="2"/>
  <c r="G759" i="2"/>
  <c r="H759" i="2"/>
  <c r="G760" i="2"/>
  <c r="H760" i="2"/>
  <c r="G761" i="2"/>
  <c r="H761" i="2"/>
  <c r="G762" i="2"/>
  <c r="H762" i="2"/>
  <c r="G763" i="2"/>
  <c r="H763" i="2"/>
  <c r="G764" i="2"/>
  <c r="H764" i="2"/>
  <c r="G765" i="2"/>
  <c r="H765" i="2"/>
  <c r="G766" i="2"/>
  <c r="H766" i="2"/>
  <c r="G767" i="2"/>
  <c r="H767" i="2"/>
  <c r="G768" i="2"/>
  <c r="H768" i="2"/>
  <c r="G769" i="2"/>
  <c r="H769" i="2"/>
  <c r="G770" i="2"/>
  <c r="H770" i="2"/>
  <c r="G771" i="2"/>
  <c r="H771" i="2"/>
  <c r="G772" i="2"/>
  <c r="H772" i="2"/>
  <c r="G773" i="2"/>
  <c r="H773" i="2"/>
  <c r="G774" i="2"/>
  <c r="H774" i="2"/>
  <c r="G775" i="2"/>
  <c r="H775" i="2"/>
  <c r="G776" i="2"/>
  <c r="H776" i="2"/>
  <c r="G777" i="2"/>
  <c r="H777" i="2"/>
  <c r="G778" i="2"/>
  <c r="H778" i="2"/>
  <c r="G779" i="2"/>
  <c r="H779" i="2"/>
  <c r="G780" i="2"/>
  <c r="H780" i="2"/>
  <c r="G781" i="2"/>
  <c r="H781" i="2"/>
  <c r="G782" i="2"/>
  <c r="H782" i="2"/>
  <c r="G783" i="2"/>
  <c r="H783" i="2"/>
  <c r="G784" i="2"/>
  <c r="H784" i="2"/>
  <c r="G785" i="2"/>
  <c r="H785" i="2"/>
  <c r="G786" i="2"/>
  <c r="H786" i="2"/>
  <c r="G787" i="2"/>
  <c r="H787" i="2"/>
  <c r="G788" i="2"/>
  <c r="H788" i="2"/>
  <c r="G789" i="2"/>
  <c r="H789" i="2"/>
  <c r="G790" i="2"/>
  <c r="H790" i="2"/>
  <c r="G791" i="2"/>
  <c r="H791" i="2"/>
  <c r="G792" i="2"/>
  <c r="H792" i="2"/>
  <c r="G793" i="2"/>
  <c r="H793" i="2"/>
  <c r="G794" i="2"/>
  <c r="H794" i="2"/>
  <c r="G795" i="2"/>
  <c r="H795" i="2"/>
  <c r="G796" i="2"/>
  <c r="H796" i="2"/>
  <c r="G797" i="2"/>
  <c r="H797" i="2"/>
  <c r="G798" i="2"/>
  <c r="H798" i="2"/>
  <c r="G799" i="2"/>
  <c r="H799" i="2"/>
  <c r="G800" i="2"/>
  <c r="H800" i="2"/>
  <c r="G801" i="2"/>
  <c r="H801" i="2"/>
  <c r="G802" i="2"/>
  <c r="H802" i="2"/>
  <c r="G803" i="2"/>
  <c r="H803" i="2"/>
  <c r="G804" i="2"/>
  <c r="H804" i="2"/>
  <c r="G805" i="2"/>
  <c r="H805" i="2"/>
  <c r="G806" i="2"/>
  <c r="H806" i="2"/>
  <c r="G807" i="2"/>
  <c r="H807" i="2"/>
  <c r="G808" i="2"/>
  <c r="H808" i="2"/>
  <c r="G809" i="2"/>
  <c r="H809" i="2"/>
  <c r="G810" i="2"/>
  <c r="H810" i="2"/>
  <c r="G811" i="2"/>
  <c r="H811" i="2"/>
  <c r="G812" i="2"/>
  <c r="H812" i="2"/>
  <c r="G813" i="2"/>
  <c r="H813" i="2"/>
  <c r="G814" i="2"/>
  <c r="H814" i="2"/>
  <c r="G815" i="2"/>
  <c r="H815" i="2"/>
  <c r="G816" i="2"/>
  <c r="H816" i="2"/>
  <c r="G817" i="2"/>
  <c r="H817" i="2"/>
  <c r="G818" i="2"/>
  <c r="H818" i="2"/>
  <c r="G819" i="2"/>
  <c r="H819" i="2"/>
  <c r="G820" i="2"/>
  <c r="H820" i="2"/>
  <c r="G821" i="2"/>
  <c r="H821" i="2"/>
  <c r="G822" i="2"/>
  <c r="H822" i="2"/>
  <c r="G823" i="2"/>
  <c r="H823" i="2"/>
  <c r="G824" i="2"/>
  <c r="H824" i="2"/>
  <c r="G825" i="2"/>
  <c r="H825" i="2"/>
  <c r="G826" i="2"/>
  <c r="H826" i="2"/>
  <c r="G827" i="2"/>
  <c r="H827" i="2"/>
  <c r="G828" i="2"/>
  <c r="H828" i="2"/>
  <c r="G829" i="2"/>
  <c r="H829" i="2"/>
  <c r="G830" i="2"/>
  <c r="H830" i="2"/>
  <c r="G831" i="2"/>
  <c r="H831" i="2"/>
  <c r="G832" i="2"/>
  <c r="H832" i="2"/>
  <c r="G833" i="2"/>
  <c r="H833" i="2"/>
  <c r="G834" i="2"/>
  <c r="H834" i="2"/>
  <c r="G835" i="2"/>
  <c r="H835" i="2"/>
  <c r="G836" i="2"/>
  <c r="H836" i="2"/>
  <c r="G837" i="2"/>
  <c r="H837" i="2"/>
  <c r="G838" i="2"/>
  <c r="H838" i="2"/>
  <c r="G839" i="2"/>
  <c r="H839" i="2"/>
  <c r="G840" i="2"/>
  <c r="H840" i="2"/>
  <c r="G841" i="2"/>
  <c r="H841" i="2"/>
  <c r="G842" i="2"/>
  <c r="H842" i="2"/>
  <c r="G843" i="2"/>
  <c r="H843" i="2"/>
  <c r="G844" i="2"/>
  <c r="H844" i="2"/>
  <c r="G845" i="2"/>
  <c r="H845" i="2"/>
  <c r="G846" i="2"/>
  <c r="H846" i="2"/>
  <c r="G847" i="2"/>
  <c r="H847" i="2"/>
  <c r="G848" i="2"/>
  <c r="H848" i="2"/>
  <c r="G849" i="2"/>
  <c r="H849" i="2"/>
  <c r="G850" i="2"/>
  <c r="H850" i="2"/>
  <c r="G851" i="2"/>
  <c r="H851" i="2"/>
  <c r="G852" i="2"/>
  <c r="H852" i="2"/>
  <c r="G853" i="2"/>
  <c r="H853" i="2"/>
  <c r="G854" i="2"/>
  <c r="H854" i="2"/>
  <c r="G855" i="2"/>
  <c r="H855" i="2"/>
  <c r="G856" i="2"/>
  <c r="H856" i="2"/>
  <c r="G857" i="2"/>
  <c r="H857" i="2"/>
  <c r="G858" i="2"/>
  <c r="H858" i="2"/>
  <c r="G859" i="2"/>
  <c r="H859" i="2"/>
  <c r="G860" i="2"/>
  <c r="H860" i="2"/>
  <c r="G861" i="2"/>
  <c r="H861" i="2"/>
  <c r="G862" i="2"/>
  <c r="H862" i="2"/>
  <c r="G863" i="2"/>
  <c r="H863" i="2"/>
  <c r="G864" i="2"/>
  <c r="H864" i="2"/>
  <c r="G865" i="2"/>
  <c r="H865" i="2"/>
  <c r="G866" i="2"/>
  <c r="H866" i="2"/>
  <c r="G867" i="2"/>
  <c r="H867" i="2"/>
  <c r="G868" i="2"/>
  <c r="H868" i="2"/>
  <c r="G869" i="2"/>
  <c r="H869" i="2"/>
  <c r="G870" i="2"/>
  <c r="H870" i="2"/>
  <c r="G871" i="2"/>
  <c r="H871" i="2"/>
  <c r="G872" i="2"/>
  <c r="H872" i="2"/>
  <c r="G873" i="2"/>
  <c r="H873" i="2"/>
  <c r="G874" i="2"/>
  <c r="H874" i="2"/>
  <c r="G875" i="2"/>
  <c r="H875" i="2"/>
  <c r="G876" i="2"/>
  <c r="H876" i="2"/>
  <c r="G877" i="2"/>
  <c r="H877" i="2"/>
  <c r="G878" i="2"/>
  <c r="H878" i="2"/>
  <c r="G879" i="2"/>
  <c r="H879" i="2"/>
  <c r="G880" i="2"/>
  <c r="H880" i="2"/>
  <c r="G881" i="2"/>
  <c r="H881" i="2"/>
  <c r="G882" i="2"/>
  <c r="H882" i="2"/>
  <c r="G883" i="2"/>
  <c r="H883" i="2"/>
  <c r="G884" i="2"/>
  <c r="H884" i="2"/>
  <c r="G885" i="2"/>
  <c r="H885" i="2"/>
  <c r="G886" i="2"/>
  <c r="H886" i="2"/>
  <c r="G887" i="2"/>
  <c r="H887" i="2"/>
  <c r="G888" i="2"/>
  <c r="H888" i="2"/>
  <c r="G889" i="2"/>
  <c r="H889" i="2"/>
  <c r="G890" i="2"/>
  <c r="H890" i="2"/>
  <c r="G891" i="2"/>
  <c r="H891" i="2"/>
  <c r="G892" i="2"/>
  <c r="H892" i="2"/>
  <c r="G893" i="2"/>
  <c r="H893" i="2"/>
  <c r="G894" i="2"/>
  <c r="H894" i="2"/>
  <c r="G895" i="2"/>
  <c r="H895" i="2"/>
  <c r="G896" i="2"/>
  <c r="H896" i="2"/>
  <c r="G897" i="2"/>
  <c r="H897" i="2"/>
  <c r="G898" i="2"/>
  <c r="H898" i="2"/>
  <c r="G899" i="2"/>
  <c r="H899" i="2"/>
  <c r="G900" i="2"/>
  <c r="H900" i="2"/>
  <c r="G901" i="2"/>
  <c r="H901" i="2"/>
  <c r="G902" i="2"/>
  <c r="H902" i="2"/>
  <c r="G903" i="2"/>
  <c r="H903" i="2"/>
  <c r="G904" i="2"/>
  <c r="H904" i="2"/>
  <c r="G905" i="2"/>
  <c r="H905" i="2"/>
  <c r="G906" i="2"/>
  <c r="H906" i="2"/>
  <c r="G907" i="2"/>
  <c r="H907" i="2"/>
  <c r="G908" i="2"/>
  <c r="H908" i="2"/>
  <c r="G909" i="2"/>
  <c r="H909" i="2"/>
  <c r="G910" i="2"/>
  <c r="H910" i="2"/>
  <c r="G911" i="2"/>
  <c r="H911" i="2"/>
  <c r="G912" i="2"/>
  <c r="H912" i="2"/>
  <c r="G913" i="2"/>
  <c r="H913" i="2"/>
  <c r="G914" i="2"/>
  <c r="H914" i="2"/>
  <c r="G915" i="2"/>
  <c r="H915" i="2"/>
  <c r="G916" i="2"/>
  <c r="H916" i="2"/>
  <c r="G917" i="2"/>
  <c r="H917" i="2"/>
  <c r="G918" i="2"/>
  <c r="H918" i="2"/>
  <c r="G919" i="2"/>
  <c r="H919" i="2"/>
  <c r="G920" i="2"/>
  <c r="H920" i="2"/>
  <c r="G921" i="2"/>
  <c r="H921" i="2"/>
  <c r="G922" i="2"/>
  <c r="H922" i="2"/>
  <c r="G923" i="2"/>
  <c r="H923" i="2"/>
  <c r="G924" i="2"/>
  <c r="H924" i="2"/>
  <c r="G925" i="2"/>
  <c r="H925" i="2"/>
  <c r="G926" i="2"/>
  <c r="H926" i="2"/>
  <c r="G927" i="2"/>
  <c r="H927" i="2"/>
  <c r="G928" i="2"/>
  <c r="H928" i="2"/>
  <c r="G929" i="2"/>
  <c r="H929" i="2"/>
  <c r="G930" i="2"/>
  <c r="H930" i="2"/>
  <c r="G931" i="2"/>
  <c r="H931" i="2"/>
  <c r="G932" i="2"/>
  <c r="H932" i="2"/>
  <c r="G933" i="2"/>
  <c r="H933" i="2"/>
  <c r="G934" i="2"/>
  <c r="H934" i="2"/>
  <c r="G935" i="2"/>
  <c r="H935" i="2"/>
  <c r="G936" i="2"/>
  <c r="H936" i="2"/>
  <c r="G937" i="2"/>
  <c r="H937" i="2"/>
  <c r="G938" i="2"/>
  <c r="H938" i="2"/>
  <c r="G939" i="2"/>
  <c r="H939" i="2"/>
  <c r="G940" i="2"/>
  <c r="H940" i="2"/>
  <c r="G941" i="2"/>
  <c r="H941" i="2"/>
  <c r="G942" i="2"/>
  <c r="H942" i="2"/>
  <c r="G943" i="2"/>
  <c r="H943" i="2"/>
  <c r="G944" i="2"/>
  <c r="H944" i="2"/>
  <c r="G945" i="2"/>
  <c r="H945" i="2"/>
  <c r="G946" i="2"/>
  <c r="H946" i="2"/>
  <c r="G947" i="2"/>
  <c r="H947" i="2"/>
  <c r="G948" i="2"/>
  <c r="H948" i="2"/>
  <c r="G949" i="2"/>
  <c r="H949" i="2"/>
  <c r="G950" i="2"/>
  <c r="H950" i="2"/>
  <c r="G951" i="2"/>
  <c r="H951" i="2"/>
  <c r="G952" i="2"/>
  <c r="H952" i="2"/>
  <c r="G953" i="2"/>
  <c r="H953" i="2"/>
  <c r="G954" i="2"/>
  <c r="H954" i="2"/>
  <c r="G955" i="2"/>
  <c r="H955" i="2"/>
  <c r="G956" i="2"/>
  <c r="H956" i="2"/>
  <c r="G957" i="2"/>
  <c r="H957" i="2"/>
  <c r="G958" i="2"/>
  <c r="H958" i="2"/>
  <c r="G959" i="2"/>
  <c r="H959" i="2"/>
  <c r="G960" i="2"/>
  <c r="H960" i="2"/>
  <c r="G961" i="2"/>
  <c r="H961" i="2"/>
  <c r="G962" i="2"/>
  <c r="H962" i="2"/>
  <c r="G963" i="2"/>
  <c r="H963" i="2"/>
  <c r="G964" i="2"/>
  <c r="H964" i="2"/>
  <c r="G965" i="2"/>
  <c r="H965" i="2"/>
  <c r="G966" i="2"/>
  <c r="H966" i="2"/>
  <c r="G967" i="2"/>
  <c r="H967" i="2"/>
  <c r="G968" i="2"/>
  <c r="H968" i="2"/>
  <c r="G969" i="2"/>
  <c r="H969" i="2"/>
  <c r="G970" i="2"/>
  <c r="H970" i="2"/>
  <c r="G971" i="2"/>
  <c r="H971" i="2"/>
  <c r="G972" i="2"/>
  <c r="H972" i="2"/>
  <c r="G973" i="2"/>
  <c r="H973" i="2"/>
  <c r="G974" i="2"/>
  <c r="H974" i="2"/>
  <c r="G975" i="2"/>
  <c r="H975" i="2"/>
  <c r="G976" i="2"/>
  <c r="H976" i="2"/>
  <c r="G977" i="2"/>
  <c r="H977" i="2"/>
  <c r="G978" i="2"/>
  <c r="H978" i="2"/>
  <c r="G979" i="2"/>
  <c r="H979" i="2"/>
  <c r="G980" i="2"/>
  <c r="H980" i="2"/>
  <c r="G981" i="2"/>
  <c r="H981" i="2"/>
  <c r="G982" i="2"/>
  <c r="H982" i="2"/>
  <c r="G983" i="2"/>
  <c r="H983" i="2"/>
  <c r="G984" i="2"/>
  <c r="H984" i="2"/>
  <c r="G985" i="2"/>
  <c r="H985" i="2"/>
  <c r="G986" i="2"/>
  <c r="H986" i="2"/>
  <c r="G987" i="2"/>
  <c r="H987" i="2"/>
  <c r="G988" i="2"/>
  <c r="H988" i="2"/>
  <c r="G989" i="2"/>
  <c r="H989" i="2"/>
  <c r="G990" i="2"/>
  <c r="H990" i="2"/>
  <c r="G991" i="2"/>
  <c r="H991" i="2"/>
  <c r="G992" i="2"/>
  <c r="H992" i="2"/>
  <c r="G993" i="2"/>
  <c r="H993" i="2"/>
  <c r="G994" i="2"/>
  <c r="H994" i="2"/>
  <c r="G995" i="2"/>
  <c r="H995" i="2"/>
  <c r="G996" i="2"/>
  <c r="H996" i="2"/>
  <c r="G997" i="2"/>
  <c r="H997" i="2"/>
  <c r="G998" i="2"/>
  <c r="H998" i="2"/>
  <c r="G999" i="2"/>
  <c r="H999" i="2"/>
  <c r="G1000" i="2"/>
  <c r="H1000" i="2"/>
  <c r="G1001" i="2"/>
  <c r="H1001" i="2"/>
  <c r="H18" i="2"/>
  <c r="G18" i="2"/>
  <c r="G19" i="1"/>
  <c r="H19" i="1"/>
  <c r="G20" i="1"/>
  <c r="H20" i="1"/>
  <c r="G21" i="1"/>
  <c r="H21" i="1"/>
  <c r="G22" i="1"/>
  <c r="H22" i="1"/>
  <c r="G23" i="1"/>
  <c r="H23" i="1"/>
  <c r="G24" i="1"/>
  <c r="H24" i="1"/>
  <c r="G25" i="1"/>
  <c r="H25" i="1"/>
  <c r="G26" i="1"/>
  <c r="H26" i="1"/>
  <c r="G27" i="1"/>
  <c r="H27" i="1"/>
  <c r="G28" i="1"/>
  <c r="H28" i="1"/>
  <c r="G29" i="1"/>
  <c r="H29" i="1"/>
  <c r="G30" i="1"/>
  <c r="H30" i="1"/>
  <c r="G31" i="1"/>
  <c r="H31" i="1"/>
  <c r="G32" i="1"/>
  <c r="H32" i="1"/>
  <c r="G33" i="1"/>
  <c r="H33" i="1"/>
  <c r="G34" i="1"/>
  <c r="H34" i="1"/>
  <c r="G35" i="1"/>
  <c r="H35" i="1"/>
  <c r="G36" i="1"/>
  <c r="H36" i="1"/>
  <c r="G37" i="1"/>
  <c r="H37" i="1"/>
  <c r="G38" i="1"/>
  <c r="H38" i="1"/>
  <c r="G39" i="1"/>
  <c r="H39" i="1"/>
  <c r="G40" i="1"/>
  <c r="H40" i="1"/>
  <c r="G41" i="1"/>
  <c r="H41" i="1"/>
  <c r="G42" i="1"/>
  <c r="H42" i="1"/>
  <c r="G43" i="1"/>
  <c r="H43" i="1"/>
  <c r="G44" i="1"/>
  <c r="H44" i="1"/>
  <c r="G45" i="1"/>
  <c r="H45" i="1"/>
  <c r="G46" i="1"/>
  <c r="H46" i="1"/>
  <c r="G47" i="1"/>
  <c r="H47" i="1"/>
  <c r="G48" i="1"/>
  <c r="H48" i="1"/>
  <c r="G49" i="1"/>
  <c r="H49" i="1"/>
  <c r="G50" i="1"/>
  <c r="H50" i="1"/>
  <c r="G51" i="1"/>
  <c r="H51" i="1"/>
  <c r="G52" i="1"/>
  <c r="H52" i="1"/>
  <c r="G53" i="1"/>
  <c r="H53" i="1"/>
  <c r="G54" i="1"/>
  <c r="H54" i="1"/>
  <c r="G55" i="1"/>
  <c r="H55" i="1"/>
  <c r="G56" i="1"/>
  <c r="H56" i="1"/>
  <c r="G57" i="1"/>
  <c r="H57" i="1"/>
  <c r="G58" i="1"/>
  <c r="H58" i="1"/>
  <c r="G59" i="1"/>
  <c r="H59" i="1"/>
  <c r="G60" i="1"/>
  <c r="H60" i="1"/>
  <c r="G61" i="1"/>
  <c r="H61" i="1"/>
  <c r="G62" i="1"/>
  <c r="H62" i="1"/>
  <c r="G63" i="1"/>
  <c r="H63" i="1"/>
  <c r="G64" i="1"/>
  <c r="H64" i="1"/>
  <c r="G65" i="1"/>
  <c r="H65" i="1"/>
  <c r="G66" i="1"/>
  <c r="H66" i="1"/>
  <c r="G67" i="1"/>
  <c r="H67" i="1"/>
  <c r="G68" i="1"/>
  <c r="H68" i="1"/>
  <c r="G69" i="1"/>
  <c r="H69" i="1"/>
  <c r="G70" i="1"/>
  <c r="H70" i="1"/>
  <c r="G71" i="1"/>
  <c r="H71" i="1"/>
  <c r="G72" i="1"/>
  <c r="H72" i="1"/>
  <c r="G73" i="1"/>
  <c r="H73" i="1"/>
  <c r="G74" i="1"/>
  <c r="H74" i="1"/>
  <c r="G75" i="1"/>
  <c r="H75" i="1"/>
  <c r="G76" i="1"/>
  <c r="H76" i="1"/>
  <c r="G77" i="1"/>
  <c r="H77" i="1"/>
  <c r="G78" i="1"/>
  <c r="H78" i="1"/>
  <c r="G79" i="1"/>
  <c r="H79" i="1"/>
  <c r="G80" i="1"/>
  <c r="H80" i="1"/>
  <c r="G81" i="1"/>
  <c r="H81" i="1"/>
  <c r="G82" i="1"/>
  <c r="H82" i="1"/>
  <c r="G83" i="1"/>
  <c r="H83" i="1"/>
  <c r="G84" i="1"/>
  <c r="H84" i="1"/>
  <c r="G85" i="1"/>
  <c r="H85" i="1"/>
  <c r="G86" i="1"/>
  <c r="H86" i="1"/>
  <c r="G87" i="1"/>
  <c r="H87" i="1"/>
  <c r="G88" i="1"/>
  <c r="H88" i="1"/>
  <c r="G89" i="1"/>
  <c r="H89" i="1"/>
  <c r="G90" i="1"/>
  <c r="H90" i="1"/>
  <c r="G91" i="1"/>
  <c r="H91" i="1"/>
  <c r="G92" i="1"/>
  <c r="H92" i="1"/>
  <c r="G93" i="1"/>
  <c r="H93" i="1"/>
  <c r="G94" i="1"/>
  <c r="H94" i="1"/>
  <c r="G95" i="1"/>
  <c r="H95" i="1"/>
  <c r="G96" i="1"/>
  <c r="H96" i="1"/>
  <c r="G97" i="1"/>
  <c r="H97" i="1"/>
  <c r="G98" i="1"/>
  <c r="H98" i="1"/>
  <c r="G99" i="1"/>
  <c r="H99" i="1"/>
  <c r="G100" i="1"/>
  <c r="H100" i="1"/>
  <c r="G101" i="1"/>
  <c r="H101" i="1"/>
  <c r="G102" i="1"/>
  <c r="H102" i="1"/>
  <c r="G103" i="1"/>
  <c r="H103" i="1"/>
  <c r="G104" i="1"/>
  <c r="H104" i="1"/>
  <c r="G105" i="1"/>
  <c r="H105" i="1"/>
  <c r="G106" i="1"/>
  <c r="H106" i="1"/>
  <c r="G107" i="1"/>
  <c r="H107" i="1"/>
  <c r="G108" i="1"/>
  <c r="H108" i="1"/>
  <c r="G109" i="1"/>
  <c r="H109" i="1"/>
  <c r="G110" i="1"/>
  <c r="H110" i="1"/>
  <c r="G111" i="1"/>
  <c r="H111" i="1"/>
  <c r="G112" i="1"/>
  <c r="H112" i="1"/>
  <c r="G113" i="1"/>
  <c r="H113" i="1"/>
  <c r="G114" i="1"/>
  <c r="H114" i="1"/>
  <c r="G115" i="1"/>
  <c r="H115" i="1"/>
  <c r="G116" i="1"/>
  <c r="H116" i="1"/>
  <c r="G117" i="1"/>
  <c r="H117" i="1"/>
  <c r="G118" i="1"/>
  <c r="H118" i="1"/>
  <c r="G119" i="1"/>
  <c r="H119" i="1"/>
  <c r="G120" i="1"/>
  <c r="H120" i="1"/>
  <c r="G121" i="1"/>
  <c r="H121" i="1"/>
  <c r="G122" i="1"/>
  <c r="H122" i="1"/>
  <c r="G123" i="1"/>
  <c r="H123" i="1"/>
  <c r="G124" i="1"/>
  <c r="H124" i="1"/>
  <c r="G125" i="1"/>
  <c r="H125" i="1"/>
  <c r="G126" i="1"/>
  <c r="H126" i="1"/>
  <c r="G127" i="1"/>
  <c r="H127" i="1"/>
  <c r="G128" i="1"/>
  <c r="H128" i="1"/>
  <c r="G129" i="1"/>
  <c r="H129" i="1"/>
  <c r="G130" i="1"/>
  <c r="H130" i="1"/>
  <c r="G131" i="1"/>
  <c r="H131" i="1"/>
  <c r="G132" i="1"/>
  <c r="H132" i="1"/>
  <c r="G133" i="1"/>
  <c r="H133" i="1"/>
  <c r="G134" i="1"/>
  <c r="H134" i="1"/>
  <c r="G135" i="1"/>
  <c r="H135" i="1"/>
  <c r="G136" i="1"/>
  <c r="H136" i="1"/>
  <c r="G137" i="1"/>
  <c r="H137" i="1"/>
  <c r="G138" i="1"/>
  <c r="H138" i="1"/>
  <c r="G139" i="1"/>
  <c r="H139" i="1"/>
  <c r="G140" i="1"/>
  <c r="H140" i="1"/>
  <c r="G141" i="1"/>
  <c r="H141" i="1"/>
  <c r="G142" i="1"/>
  <c r="H142" i="1"/>
  <c r="G143" i="1"/>
  <c r="H143" i="1"/>
  <c r="G144" i="1"/>
  <c r="H144" i="1"/>
  <c r="G145" i="1"/>
  <c r="H145" i="1"/>
  <c r="G146" i="1"/>
  <c r="H146" i="1"/>
  <c r="G147" i="1"/>
  <c r="H147" i="1"/>
  <c r="G148" i="1"/>
  <c r="H148" i="1"/>
  <c r="G149" i="1"/>
  <c r="H149" i="1"/>
  <c r="G150" i="1"/>
  <c r="H150" i="1"/>
  <c r="G151" i="1"/>
  <c r="H151" i="1"/>
  <c r="G152" i="1"/>
  <c r="H152" i="1"/>
  <c r="G153" i="1"/>
  <c r="H153" i="1"/>
  <c r="G154" i="1"/>
  <c r="H154" i="1"/>
  <c r="G155" i="1"/>
  <c r="H155" i="1"/>
  <c r="G156" i="1"/>
  <c r="H156" i="1"/>
  <c r="G157" i="1"/>
  <c r="H157" i="1"/>
  <c r="G158" i="1"/>
  <c r="H158" i="1"/>
  <c r="G159" i="1"/>
  <c r="H159" i="1"/>
  <c r="G160" i="1"/>
  <c r="H160" i="1"/>
  <c r="G161" i="1"/>
  <c r="H161" i="1"/>
  <c r="G162" i="1"/>
  <c r="H162" i="1"/>
  <c r="G163" i="1"/>
  <c r="H163" i="1"/>
  <c r="G164" i="1"/>
  <c r="H164" i="1"/>
  <c r="G165" i="1"/>
  <c r="H165" i="1"/>
  <c r="G166" i="1"/>
  <c r="H166" i="1"/>
  <c r="G167" i="1"/>
  <c r="H167" i="1"/>
  <c r="G168" i="1"/>
  <c r="H168" i="1"/>
  <c r="G169" i="1"/>
  <c r="H169" i="1"/>
  <c r="G170" i="1"/>
  <c r="H170" i="1"/>
  <c r="G171" i="1"/>
  <c r="H171" i="1"/>
  <c r="G172" i="1"/>
  <c r="H172" i="1"/>
  <c r="G173" i="1"/>
  <c r="H173" i="1"/>
  <c r="G174" i="1"/>
  <c r="H174" i="1"/>
  <c r="G175" i="1"/>
  <c r="H175" i="1"/>
  <c r="G176" i="1"/>
  <c r="H176" i="1"/>
  <c r="G177" i="1"/>
  <c r="H177" i="1"/>
  <c r="G178" i="1"/>
  <c r="H178" i="1"/>
  <c r="G179" i="1"/>
  <c r="H179" i="1"/>
  <c r="G180" i="1"/>
  <c r="H180" i="1"/>
  <c r="G181" i="1"/>
  <c r="H181" i="1"/>
  <c r="G182" i="1"/>
  <c r="H182" i="1"/>
  <c r="G183" i="1"/>
  <c r="H183" i="1"/>
  <c r="G184" i="1"/>
  <c r="H184" i="1"/>
  <c r="G185" i="1"/>
  <c r="H185" i="1"/>
  <c r="G186" i="1"/>
  <c r="H186" i="1"/>
  <c r="G187" i="1"/>
  <c r="H187" i="1"/>
  <c r="G188" i="1"/>
  <c r="H188" i="1"/>
  <c r="G189" i="1"/>
  <c r="H189" i="1"/>
  <c r="G190" i="1"/>
  <c r="H190" i="1"/>
  <c r="G191" i="1"/>
  <c r="H191" i="1"/>
  <c r="G192" i="1"/>
  <c r="H192" i="1"/>
  <c r="G193" i="1"/>
  <c r="H193" i="1"/>
  <c r="G194" i="1"/>
  <c r="H194" i="1"/>
  <c r="G195" i="1"/>
  <c r="H195" i="1"/>
  <c r="G196" i="1"/>
  <c r="H196" i="1"/>
  <c r="G197" i="1"/>
  <c r="H197" i="1"/>
  <c r="G198" i="1"/>
  <c r="H198" i="1"/>
  <c r="G199" i="1"/>
  <c r="H199" i="1"/>
  <c r="G200" i="1"/>
  <c r="H200" i="1"/>
  <c r="G201" i="1"/>
  <c r="H201" i="1"/>
  <c r="G202" i="1"/>
  <c r="H202" i="1"/>
  <c r="G203" i="1"/>
  <c r="H203" i="1"/>
  <c r="G204" i="1"/>
  <c r="H204" i="1"/>
  <c r="G205" i="1"/>
  <c r="H205" i="1"/>
  <c r="G206" i="1"/>
  <c r="H206" i="1"/>
  <c r="G207" i="1"/>
  <c r="H207" i="1"/>
  <c r="G208" i="1"/>
  <c r="H208" i="1"/>
  <c r="G209" i="1"/>
  <c r="H209" i="1"/>
  <c r="G210" i="1"/>
  <c r="H210" i="1"/>
  <c r="G211" i="1"/>
  <c r="H211" i="1"/>
  <c r="G212" i="1"/>
  <c r="H212" i="1"/>
  <c r="G213" i="1"/>
  <c r="H213" i="1"/>
  <c r="G214" i="1"/>
  <c r="H214" i="1"/>
  <c r="G215" i="1"/>
  <c r="H215" i="1"/>
  <c r="G216" i="1"/>
  <c r="H216" i="1"/>
  <c r="G217" i="1"/>
  <c r="H217" i="1"/>
  <c r="G218" i="1"/>
  <c r="H218" i="1"/>
  <c r="G219" i="1"/>
  <c r="H219" i="1"/>
  <c r="G220" i="1"/>
  <c r="H220" i="1"/>
  <c r="G221" i="1"/>
  <c r="H221" i="1"/>
  <c r="G222" i="1"/>
  <c r="H222" i="1"/>
  <c r="G223" i="1"/>
  <c r="H223" i="1"/>
  <c r="G224" i="1"/>
  <c r="H224" i="1"/>
  <c r="G225" i="1"/>
  <c r="H225" i="1"/>
  <c r="G226" i="1"/>
  <c r="H226" i="1"/>
  <c r="G227" i="1"/>
  <c r="H227" i="1"/>
  <c r="G228" i="1"/>
  <c r="H228" i="1"/>
  <c r="G229" i="1"/>
  <c r="H229" i="1"/>
  <c r="G230" i="1"/>
  <c r="H230" i="1"/>
  <c r="G231" i="1"/>
  <c r="H231" i="1"/>
  <c r="G232" i="1"/>
  <c r="H232" i="1"/>
  <c r="G233" i="1"/>
  <c r="H233" i="1"/>
  <c r="G234" i="1"/>
  <c r="H234" i="1"/>
  <c r="G235" i="1"/>
  <c r="H235" i="1"/>
  <c r="G236" i="1"/>
  <c r="H236" i="1"/>
  <c r="G237" i="1"/>
  <c r="H237" i="1"/>
  <c r="G238" i="1"/>
  <c r="H238" i="1"/>
  <c r="G239" i="1"/>
  <c r="H239" i="1"/>
  <c r="G240" i="1"/>
  <c r="H240" i="1"/>
  <c r="G241" i="1"/>
  <c r="H241" i="1"/>
  <c r="G242" i="1"/>
  <c r="H242" i="1"/>
  <c r="G243" i="1"/>
  <c r="H243" i="1"/>
  <c r="G244" i="1"/>
  <c r="H244" i="1"/>
  <c r="G245" i="1"/>
  <c r="H245" i="1"/>
  <c r="G246" i="1"/>
  <c r="H246" i="1"/>
  <c r="G247" i="1"/>
  <c r="H247" i="1"/>
  <c r="G248" i="1"/>
  <c r="H248" i="1"/>
  <c r="G249" i="1"/>
  <c r="H249" i="1"/>
  <c r="G250" i="1"/>
  <c r="H250" i="1"/>
  <c r="G251" i="1"/>
  <c r="H251" i="1"/>
  <c r="H18" i="1"/>
  <c r="G18" i="1"/>
  <c r="V15" i="2"/>
  <c r="G14" i="3" s="1"/>
  <c r="I14" i="1"/>
  <c r="G10" i="3" s="1"/>
  <c r="G11" i="3" s="1"/>
  <c r="D19" i="2"/>
  <c r="E19" i="2"/>
  <c r="F19" i="2"/>
  <c r="D20" i="2"/>
  <c r="E20" i="2"/>
  <c r="F20" i="2"/>
  <c r="D21" i="2"/>
  <c r="E21" i="2"/>
  <c r="F21" i="2"/>
  <c r="D22" i="2"/>
  <c r="E22" i="2"/>
  <c r="F22" i="2"/>
  <c r="D23" i="2"/>
  <c r="E23" i="2"/>
  <c r="F23" i="2"/>
  <c r="D24" i="2"/>
  <c r="E24" i="2"/>
  <c r="F24" i="2"/>
  <c r="D25" i="2"/>
  <c r="E25" i="2"/>
  <c r="F25" i="2"/>
  <c r="D26" i="2"/>
  <c r="E26" i="2"/>
  <c r="F26" i="2"/>
  <c r="D27" i="2"/>
  <c r="E27" i="2"/>
  <c r="F27" i="2"/>
  <c r="D28" i="2"/>
  <c r="E28" i="2"/>
  <c r="F28" i="2"/>
  <c r="D29" i="2"/>
  <c r="E29" i="2"/>
  <c r="F29" i="2"/>
  <c r="D30" i="2"/>
  <c r="E30" i="2"/>
  <c r="F30" i="2"/>
  <c r="D31" i="2"/>
  <c r="E31" i="2"/>
  <c r="F31" i="2"/>
  <c r="D32" i="2"/>
  <c r="E32" i="2"/>
  <c r="F32" i="2"/>
  <c r="D33" i="2"/>
  <c r="E33" i="2"/>
  <c r="F33" i="2"/>
  <c r="D34" i="2"/>
  <c r="E34" i="2"/>
  <c r="F34" i="2"/>
  <c r="D35" i="2"/>
  <c r="E35" i="2"/>
  <c r="F35" i="2"/>
  <c r="D36" i="2"/>
  <c r="E36" i="2"/>
  <c r="F36" i="2"/>
  <c r="D37" i="2"/>
  <c r="E37" i="2"/>
  <c r="F37" i="2"/>
  <c r="D38" i="2"/>
  <c r="E38" i="2"/>
  <c r="F38" i="2"/>
  <c r="D39" i="2"/>
  <c r="E39" i="2"/>
  <c r="F39" i="2"/>
  <c r="D40" i="2"/>
  <c r="E40" i="2"/>
  <c r="F40" i="2"/>
  <c r="D41" i="2"/>
  <c r="E41" i="2"/>
  <c r="F41" i="2"/>
  <c r="D42" i="2"/>
  <c r="E42" i="2"/>
  <c r="F42" i="2"/>
  <c r="D43" i="2"/>
  <c r="E43" i="2"/>
  <c r="F43" i="2"/>
  <c r="D44" i="2"/>
  <c r="E44" i="2"/>
  <c r="F44" i="2"/>
  <c r="D45" i="2"/>
  <c r="E45" i="2"/>
  <c r="F45" i="2"/>
  <c r="D46" i="2"/>
  <c r="E46" i="2"/>
  <c r="F46" i="2"/>
  <c r="D47" i="2"/>
  <c r="E47" i="2"/>
  <c r="F47" i="2"/>
  <c r="D48" i="2"/>
  <c r="E48" i="2"/>
  <c r="F48" i="2"/>
  <c r="D49" i="2"/>
  <c r="E49" i="2"/>
  <c r="F49" i="2"/>
  <c r="D50" i="2"/>
  <c r="E50" i="2"/>
  <c r="F50" i="2"/>
  <c r="D51" i="2"/>
  <c r="E51" i="2"/>
  <c r="F51" i="2"/>
  <c r="D52" i="2"/>
  <c r="E52" i="2"/>
  <c r="F52" i="2"/>
  <c r="D53" i="2"/>
  <c r="E53" i="2"/>
  <c r="F53" i="2"/>
  <c r="D54" i="2"/>
  <c r="E54" i="2"/>
  <c r="F54" i="2"/>
  <c r="D55" i="2"/>
  <c r="E55" i="2"/>
  <c r="F55" i="2"/>
  <c r="D56" i="2"/>
  <c r="E56" i="2"/>
  <c r="F56" i="2"/>
  <c r="D57" i="2"/>
  <c r="E57" i="2"/>
  <c r="F57" i="2"/>
  <c r="D58" i="2"/>
  <c r="E58" i="2"/>
  <c r="F58" i="2"/>
  <c r="D59" i="2"/>
  <c r="E59" i="2"/>
  <c r="F59" i="2"/>
  <c r="D60" i="2"/>
  <c r="E60" i="2"/>
  <c r="F60" i="2"/>
  <c r="D61" i="2"/>
  <c r="E61" i="2"/>
  <c r="F61" i="2"/>
  <c r="D62" i="2"/>
  <c r="E62" i="2"/>
  <c r="F62" i="2"/>
  <c r="D63" i="2"/>
  <c r="E63" i="2"/>
  <c r="F63" i="2"/>
  <c r="D64" i="2"/>
  <c r="E64" i="2"/>
  <c r="F64" i="2"/>
  <c r="D65" i="2"/>
  <c r="E65" i="2"/>
  <c r="F65" i="2"/>
  <c r="D66" i="2"/>
  <c r="E66" i="2"/>
  <c r="F66" i="2"/>
  <c r="D67" i="2"/>
  <c r="E67" i="2"/>
  <c r="F67" i="2"/>
  <c r="D68" i="2"/>
  <c r="E68" i="2"/>
  <c r="F68" i="2"/>
  <c r="D69" i="2"/>
  <c r="E69" i="2"/>
  <c r="F69" i="2"/>
  <c r="D70" i="2"/>
  <c r="E70" i="2"/>
  <c r="F70" i="2"/>
  <c r="D71" i="2"/>
  <c r="E71" i="2"/>
  <c r="F71" i="2"/>
  <c r="D72" i="2"/>
  <c r="E72" i="2"/>
  <c r="F72" i="2"/>
  <c r="D73" i="2"/>
  <c r="E73" i="2"/>
  <c r="F73" i="2"/>
  <c r="D74" i="2"/>
  <c r="E74" i="2"/>
  <c r="F74" i="2"/>
  <c r="D75" i="2"/>
  <c r="E75" i="2"/>
  <c r="F75" i="2"/>
  <c r="D76" i="2"/>
  <c r="E76" i="2"/>
  <c r="F76" i="2"/>
  <c r="D77" i="2"/>
  <c r="E77" i="2"/>
  <c r="F77" i="2"/>
  <c r="D78" i="2"/>
  <c r="E78" i="2"/>
  <c r="F78" i="2"/>
  <c r="D79" i="2"/>
  <c r="E79" i="2"/>
  <c r="F79" i="2"/>
  <c r="D80" i="2"/>
  <c r="E80" i="2"/>
  <c r="F80" i="2"/>
  <c r="D81" i="2"/>
  <c r="E81" i="2"/>
  <c r="F81" i="2"/>
  <c r="D82" i="2"/>
  <c r="E82" i="2"/>
  <c r="F82" i="2"/>
  <c r="D83" i="2"/>
  <c r="E83" i="2"/>
  <c r="F83" i="2"/>
  <c r="D84" i="2"/>
  <c r="E84" i="2"/>
  <c r="F84" i="2"/>
  <c r="D85" i="2"/>
  <c r="E85" i="2"/>
  <c r="F85" i="2"/>
  <c r="D86" i="2"/>
  <c r="E86" i="2"/>
  <c r="F86" i="2"/>
  <c r="D87" i="2"/>
  <c r="E87" i="2"/>
  <c r="F87" i="2"/>
  <c r="D88" i="2"/>
  <c r="E88" i="2"/>
  <c r="F88" i="2"/>
  <c r="D89" i="2"/>
  <c r="E89" i="2"/>
  <c r="F89" i="2"/>
  <c r="D90" i="2"/>
  <c r="E90" i="2"/>
  <c r="F90" i="2"/>
  <c r="D91" i="2"/>
  <c r="E91" i="2"/>
  <c r="F91" i="2"/>
  <c r="D92" i="2"/>
  <c r="E92" i="2"/>
  <c r="F92" i="2"/>
  <c r="D93" i="2"/>
  <c r="E93" i="2"/>
  <c r="F93" i="2"/>
  <c r="D94" i="2"/>
  <c r="E94" i="2"/>
  <c r="F94" i="2"/>
  <c r="D95" i="2"/>
  <c r="E95" i="2"/>
  <c r="F95" i="2"/>
  <c r="D96" i="2"/>
  <c r="E96" i="2"/>
  <c r="F96" i="2"/>
  <c r="D97" i="2"/>
  <c r="E97" i="2"/>
  <c r="F97" i="2"/>
  <c r="D98" i="2"/>
  <c r="E98" i="2"/>
  <c r="F98" i="2"/>
  <c r="D99" i="2"/>
  <c r="E99" i="2"/>
  <c r="F99" i="2"/>
  <c r="D100" i="2"/>
  <c r="E100" i="2"/>
  <c r="F100" i="2"/>
  <c r="D101" i="2"/>
  <c r="E101" i="2"/>
  <c r="F101" i="2"/>
  <c r="D102" i="2"/>
  <c r="E102" i="2"/>
  <c r="F102" i="2"/>
  <c r="D103" i="2"/>
  <c r="E103" i="2"/>
  <c r="F103" i="2"/>
  <c r="D104" i="2"/>
  <c r="E104" i="2"/>
  <c r="F104" i="2"/>
  <c r="D105" i="2"/>
  <c r="E105" i="2"/>
  <c r="F105" i="2"/>
  <c r="D106" i="2"/>
  <c r="E106" i="2"/>
  <c r="F106" i="2"/>
  <c r="D107" i="2"/>
  <c r="E107" i="2"/>
  <c r="F107" i="2"/>
  <c r="D108" i="2"/>
  <c r="E108" i="2"/>
  <c r="F108" i="2"/>
  <c r="D109" i="2"/>
  <c r="E109" i="2"/>
  <c r="F109" i="2"/>
  <c r="D110" i="2"/>
  <c r="E110" i="2"/>
  <c r="F110" i="2"/>
  <c r="D111" i="2"/>
  <c r="E111" i="2"/>
  <c r="F111" i="2"/>
  <c r="D112" i="2"/>
  <c r="E112" i="2"/>
  <c r="F112" i="2"/>
  <c r="D113" i="2"/>
  <c r="E113" i="2"/>
  <c r="F113" i="2"/>
  <c r="D114" i="2"/>
  <c r="E114" i="2"/>
  <c r="F114" i="2"/>
  <c r="D115" i="2"/>
  <c r="E115" i="2"/>
  <c r="F115" i="2"/>
  <c r="D116" i="2"/>
  <c r="E116" i="2"/>
  <c r="F116" i="2"/>
  <c r="D117" i="2"/>
  <c r="E117" i="2"/>
  <c r="F117" i="2"/>
  <c r="D118" i="2"/>
  <c r="E118" i="2"/>
  <c r="F118" i="2"/>
  <c r="D119" i="2"/>
  <c r="E119" i="2"/>
  <c r="F119" i="2"/>
  <c r="D120" i="2"/>
  <c r="E120" i="2"/>
  <c r="F120" i="2"/>
  <c r="D121" i="2"/>
  <c r="E121" i="2"/>
  <c r="F121" i="2"/>
  <c r="D122" i="2"/>
  <c r="E122" i="2"/>
  <c r="F122" i="2"/>
  <c r="D123" i="2"/>
  <c r="E123" i="2"/>
  <c r="F123" i="2"/>
  <c r="D124" i="2"/>
  <c r="E124" i="2"/>
  <c r="F124" i="2"/>
  <c r="D125" i="2"/>
  <c r="E125" i="2"/>
  <c r="F125" i="2"/>
  <c r="D126" i="2"/>
  <c r="E126" i="2"/>
  <c r="F126" i="2"/>
  <c r="D127" i="2"/>
  <c r="E127" i="2"/>
  <c r="F127" i="2"/>
  <c r="D128" i="2"/>
  <c r="E128" i="2"/>
  <c r="F128" i="2"/>
  <c r="D129" i="2"/>
  <c r="E129" i="2"/>
  <c r="F129" i="2"/>
  <c r="D130" i="2"/>
  <c r="E130" i="2"/>
  <c r="F130" i="2"/>
  <c r="D131" i="2"/>
  <c r="E131" i="2"/>
  <c r="F131" i="2"/>
  <c r="D132" i="2"/>
  <c r="E132" i="2"/>
  <c r="F132" i="2"/>
  <c r="D133" i="2"/>
  <c r="E133" i="2"/>
  <c r="F133" i="2"/>
  <c r="D134" i="2"/>
  <c r="E134" i="2"/>
  <c r="F134" i="2"/>
  <c r="D135" i="2"/>
  <c r="E135" i="2"/>
  <c r="F135" i="2"/>
  <c r="D136" i="2"/>
  <c r="E136" i="2"/>
  <c r="F136" i="2"/>
  <c r="D137" i="2"/>
  <c r="E137" i="2"/>
  <c r="F137" i="2"/>
  <c r="D138" i="2"/>
  <c r="E138" i="2"/>
  <c r="F138" i="2"/>
  <c r="D139" i="2"/>
  <c r="E139" i="2"/>
  <c r="F139" i="2"/>
  <c r="D140" i="2"/>
  <c r="E140" i="2"/>
  <c r="F140" i="2"/>
  <c r="D141" i="2"/>
  <c r="E141" i="2"/>
  <c r="F141" i="2"/>
  <c r="D142" i="2"/>
  <c r="E142" i="2"/>
  <c r="F142" i="2"/>
  <c r="D143" i="2"/>
  <c r="E143" i="2"/>
  <c r="F143" i="2"/>
  <c r="D144" i="2"/>
  <c r="E144" i="2"/>
  <c r="F144" i="2"/>
  <c r="D145" i="2"/>
  <c r="E145" i="2"/>
  <c r="F145" i="2"/>
  <c r="D146" i="2"/>
  <c r="E146" i="2"/>
  <c r="F146" i="2"/>
  <c r="D147" i="2"/>
  <c r="E147" i="2"/>
  <c r="F147" i="2"/>
  <c r="D148" i="2"/>
  <c r="E148" i="2"/>
  <c r="F148" i="2"/>
  <c r="D149" i="2"/>
  <c r="E149" i="2"/>
  <c r="F149" i="2"/>
  <c r="D150" i="2"/>
  <c r="E150" i="2"/>
  <c r="F150" i="2"/>
  <c r="D151" i="2"/>
  <c r="E151" i="2"/>
  <c r="F151" i="2"/>
  <c r="D152" i="2"/>
  <c r="E152" i="2"/>
  <c r="F152" i="2"/>
  <c r="D153" i="2"/>
  <c r="E153" i="2"/>
  <c r="F153" i="2"/>
  <c r="D154" i="2"/>
  <c r="E154" i="2"/>
  <c r="F154" i="2"/>
  <c r="D155" i="2"/>
  <c r="E155" i="2"/>
  <c r="F155" i="2"/>
  <c r="D156" i="2"/>
  <c r="E156" i="2"/>
  <c r="F156" i="2"/>
  <c r="D157" i="2"/>
  <c r="E157" i="2"/>
  <c r="F157" i="2"/>
  <c r="D158" i="2"/>
  <c r="E158" i="2"/>
  <c r="F158" i="2"/>
  <c r="D159" i="2"/>
  <c r="E159" i="2"/>
  <c r="F159" i="2"/>
  <c r="D160" i="2"/>
  <c r="E160" i="2"/>
  <c r="F160" i="2"/>
  <c r="D161" i="2"/>
  <c r="E161" i="2"/>
  <c r="F161" i="2"/>
  <c r="D162" i="2"/>
  <c r="E162" i="2"/>
  <c r="F162" i="2"/>
  <c r="D163" i="2"/>
  <c r="E163" i="2"/>
  <c r="F163" i="2"/>
  <c r="D164" i="2"/>
  <c r="E164" i="2"/>
  <c r="F164" i="2"/>
  <c r="D165" i="2"/>
  <c r="E165" i="2"/>
  <c r="F165" i="2"/>
  <c r="D166" i="2"/>
  <c r="E166" i="2"/>
  <c r="F166" i="2"/>
  <c r="D167" i="2"/>
  <c r="E167" i="2"/>
  <c r="F167" i="2"/>
  <c r="D168" i="2"/>
  <c r="E168" i="2"/>
  <c r="F168" i="2"/>
  <c r="D169" i="2"/>
  <c r="E169" i="2"/>
  <c r="F169" i="2"/>
  <c r="D170" i="2"/>
  <c r="E170" i="2"/>
  <c r="F170" i="2"/>
  <c r="D171" i="2"/>
  <c r="E171" i="2"/>
  <c r="F171" i="2"/>
  <c r="D172" i="2"/>
  <c r="E172" i="2"/>
  <c r="F172" i="2"/>
  <c r="D173" i="2"/>
  <c r="E173" i="2"/>
  <c r="F173" i="2"/>
  <c r="D174" i="2"/>
  <c r="E174" i="2"/>
  <c r="F174" i="2"/>
  <c r="D175" i="2"/>
  <c r="E175" i="2"/>
  <c r="F175" i="2"/>
  <c r="D176" i="2"/>
  <c r="E176" i="2"/>
  <c r="F176" i="2"/>
  <c r="D177" i="2"/>
  <c r="E177" i="2"/>
  <c r="F177" i="2"/>
  <c r="D178" i="2"/>
  <c r="E178" i="2"/>
  <c r="F178" i="2"/>
  <c r="D179" i="2"/>
  <c r="E179" i="2"/>
  <c r="F179" i="2"/>
  <c r="D180" i="2"/>
  <c r="E180" i="2"/>
  <c r="F180" i="2"/>
  <c r="D181" i="2"/>
  <c r="E181" i="2"/>
  <c r="F181" i="2"/>
  <c r="D182" i="2"/>
  <c r="E182" i="2"/>
  <c r="F182" i="2"/>
  <c r="D183" i="2"/>
  <c r="E183" i="2"/>
  <c r="F183" i="2"/>
  <c r="D184" i="2"/>
  <c r="E184" i="2"/>
  <c r="F184" i="2"/>
  <c r="D185" i="2"/>
  <c r="E185" i="2"/>
  <c r="F185" i="2"/>
  <c r="D186" i="2"/>
  <c r="E186" i="2"/>
  <c r="F186" i="2"/>
  <c r="D187" i="2"/>
  <c r="E187" i="2"/>
  <c r="F187" i="2"/>
  <c r="D188" i="2"/>
  <c r="E188" i="2"/>
  <c r="F188" i="2"/>
  <c r="D189" i="2"/>
  <c r="E189" i="2"/>
  <c r="F189" i="2"/>
  <c r="D190" i="2"/>
  <c r="E190" i="2"/>
  <c r="F190" i="2"/>
  <c r="D191" i="2"/>
  <c r="E191" i="2"/>
  <c r="F191" i="2"/>
  <c r="D192" i="2"/>
  <c r="E192" i="2"/>
  <c r="F192" i="2"/>
  <c r="D193" i="2"/>
  <c r="E193" i="2"/>
  <c r="F193" i="2"/>
  <c r="D194" i="2"/>
  <c r="E194" i="2"/>
  <c r="F194" i="2"/>
  <c r="D195" i="2"/>
  <c r="E195" i="2"/>
  <c r="F195" i="2"/>
  <c r="D196" i="2"/>
  <c r="E196" i="2"/>
  <c r="F196" i="2"/>
  <c r="D197" i="2"/>
  <c r="E197" i="2"/>
  <c r="F197" i="2"/>
  <c r="D198" i="2"/>
  <c r="E198" i="2"/>
  <c r="F198" i="2"/>
  <c r="D199" i="2"/>
  <c r="E199" i="2"/>
  <c r="F199" i="2"/>
  <c r="D200" i="2"/>
  <c r="E200" i="2"/>
  <c r="F200" i="2"/>
  <c r="D201" i="2"/>
  <c r="E201" i="2"/>
  <c r="F201" i="2"/>
  <c r="D202" i="2"/>
  <c r="E202" i="2"/>
  <c r="F202" i="2"/>
  <c r="D203" i="2"/>
  <c r="E203" i="2"/>
  <c r="F203" i="2"/>
  <c r="D204" i="2"/>
  <c r="E204" i="2"/>
  <c r="F204" i="2"/>
  <c r="D205" i="2"/>
  <c r="E205" i="2"/>
  <c r="F205" i="2"/>
  <c r="D206" i="2"/>
  <c r="E206" i="2"/>
  <c r="F206" i="2"/>
  <c r="D207" i="2"/>
  <c r="E207" i="2"/>
  <c r="F207" i="2"/>
  <c r="D208" i="2"/>
  <c r="E208" i="2"/>
  <c r="F208" i="2"/>
  <c r="D209" i="2"/>
  <c r="E209" i="2"/>
  <c r="F209" i="2"/>
  <c r="D210" i="2"/>
  <c r="E210" i="2"/>
  <c r="F210" i="2"/>
  <c r="D211" i="2"/>
  <c r="E211" i="2"/>
  <c r="F211" i="2"/>
  <c r="D212" i="2"/>
  <c r="E212" i="2"/>
  <c r="F212" i="2"/>
  <c r="D213" i="2"/>
  <c r="E213" i="2"/>
  <c r="F213" i="2"/>
  <c r="D214" i="2"/>
  <c r="E214" i="2"/>
  <c r="F214" i="2"/>
  <c r="D215" i="2"/>
  <c r="E215" i="2"/>
  <c r="F215" i="2"/>
  <c r="D216" i="2"/>
  <c r="E216" i="2"/>
  <c r="F216" i="2"/>
  <c r="D217" i="2"/>
  <c r="E217" i="2"/>
  <c r="F217" i="2"/>
  <c r="D218" i="2"/>
  <c r="E218" i="2"/>
  <c r="F218" i="2"/>
  <c r="D219" i="2"/>
  <c r="E219" i="2"/>
  <c r="F219" i="2"/>
  <c r="D220" i="2"/>
  <c r="E220" i="2"/>
  <c r="F220" i="2"/>
  <c r="D221" i="2"/>
  <c r="E221" i="2"/>
  <c r="F221" i="2"/>
  <c r="D222" i="2"/>
  <c r="E222" i="2"/>
  <c r="F222" i="2"/>
  <c r="D223" i="2"/>
  <c r="E223" i="2"/>
  <c r="F223" i="2"/>
  <c r="D224" i="2"/>
  <c r="E224" i="2"/>
  <c r="F224" i="2"/>
  <c r="D225" i="2"/>
  <c r="E225" i="2"/>
  <c r="F225" i="2"/>
  <c r="D226" i="2"/>
  <c r="E226" i="2"/>
  <c r="F226" i="2"/>
  <c r="D227" i="2"/>
  <c r="E227" i="2"/>
  <c r="F227" i="2"/>
  <c r="D228" i="2"/>
  <c r="E228" i="2"/>
  <c r="F228" i="2"/>
  <c r="D229" i="2"/>
  <c r="E229" i="2"/>
  <c r="F229" i="2"/>
  <c r="D230" i="2"/>
  <c r="E230" i="2"/>
  <c r="F230" i="2"/>
  <c r="D231" i="2"/>
  <c r="E231" i="2"/>
  <c r="F231" i="2"/>
  <c r="D232" i="2"/>
  <c r="E232" i="2"/>
  <c r="F232" i="2"/>
  <c r="D233" i="2"/>
  <c r="E233" i="2"/>
  <c r="F233" i="2"/>
  <c r="D234" i="2"/>
  <c r="E234" i="2"/>
  <c r="F234" i="2"/>
  <c r="D235" i="2"/>
  <c r="E235" i="2"/>
  <c r="F235" i="2"/>
  <c r="D236" i="2"/>
  <c r="E236" i="2"/>
  <c r="F236" i="2"/>
  <c r="D237" i="2"/>
  <c r="E237" i="2"/>
  <c r="F237" i="2"/>
  <c r="D238" i="2"/>
  <c r="E238" i="2"/>
  <c r="F238" i="2"/>
  <c r="D239" i="2"/>
  <c r="E239" i="2"/>
  <c r="F239" i="2"/>
  <c r="D240" i="2"/>
  <c r="E240" i="2"/>
  <c r="F240" i="2"/>
  <c r="D241" i="2"/>
  <c r="E241" i="2"/>
  <c r="F241" i="2"/>
  <c r="D242" i="2"/>
  <c r="E242" i="2"/>
  <c r="F242" i="2"/>
  <c r="D243" i="2"/>
  <c r="E243" i="2"/>
  <c r="F243" i="2"/>
  <c r="D244" i="2"/>
  <c r="E244" i="2"/>
  <c r="F244" i="2"/>
  <c r="D245" i="2"/>
  <c r="E245" i="2"/>
  <c r="F245" i="2"/>
  <c r="D246" i="2"/>
  <c r="E246" i="2"/>
  <c r="F246" i="2"/>
  <c r="D247" i="2"/>
  <c r="E247" i="2"/>
  <c r="F247" i="2"/>
  <c r="D248" i="2"/>
  <c r="E248" i="2"/>
  <c r="F248" i="2"/>
  <c r="D249" i="2"/>
  <c r="E249" i="2"/>
  <c r="F249" i="2"/>
  <c r="D250" i="2"/>
  <c r="E250" i="2"/>
  <c r="F250" i="2"/>
  <c r="D251" i="2"/>
  <c r="E251" i="2"/>
  <c r="F251" i="2"/>
  <c r="D252" i="2"/>
  <c r="E252" i="2"/>
  <c r="F252" i="2"/>
  <c r="D253" i="2"/>
  <c r="E253" i="2"/>
  <c r="F253" i="2"/>
  <c r="D254" i="2"/>
  <c r="E254" i="2"/>
  <c r="F254" i="2"/>
  <c r="D255" i="2"/>
  <c r="E255" i="2"/>
  <c r="F255" i="2"/>
  <c r="D256" i="2"/>
  <c r="E256" i="2"/>
  <c r="F256" i="2"/>
  <c r="D257" i="2"/>
  <c r="E257" i="2"/>
  <c r="F257" i="2"/>
  <c r="D258" i="2"/>
  <c r="E258" i="2"/>
  <c r="F258" i="2"/>
  <c r="D259" i="2"/>
  <c r="E259" i="2"/>
  <c r="F259" i="2"/>
  <c r="D260" i="2"/>
  <c r="E260" i="2"/>
  <c r="F260" i="2"/>
  <c r="D261" i="2"/>
  <c r="E261" i="2"/>
  <c r="F261" i="2"/>
  <c r="D262" i="2"/>
  <c r="E262" i="2"/>
  <c r="F262" i="2"/>
  <c r="D263" i="2"/>
  <c r="E263" i="2"/>
  <c r="F263" i="2"/>
  <c r="D264" i="2"/>
  <c r="E264" i="2"/>
  <c r="F264" i="2"/>
  <c r="D265" i="2"/>
  <c r="E265" i="2"/>
  <c r="F265" i="2"/>
  <c r="D266" i="2"/>
  <c r="E266" i="2"/>
  <c r="F266" i="2"/>
  <c r="D267" i="2"/>
  <c r="E267" i="2"/>
  <c r="F267" i="2"/>
  <c r="D268" i="2"/>
  <c r="E268" i="2"/>
  <c r="F268" i="2"/>
  <c r="D269" i="2"/>
  <c r="E269" i="2"/>
  <c r="F269" i="2"/>
  <c r="D270" i="2"/>
  <c r="E270" i="2"/>
  <c r="F270" i="2"/>
  <c r="D271" i="2"/>
  <c r="E271" i="2"/>
  <c r="F271" i="2"/>
  <c r="D272" i="2"/>
  <c r="E272" i="2"/>
  <c r="F272" i="2"/>
  <c r="D273" i="2"/>
  <c r="E273" i="2"/>
  <c r="F273" i="2"/>
  <c r="D274" i="2"/>
  <c r="E274" i="2"/>
  <c r="F274" i="2"/>
  <c r="D275" i="2"/>
  <c r="E275" i="2"/>
  <c r="F275" i="2"/>
  <c r="D276" i="2"/>
  <c r="E276" i="2"/>
  <c r="F276" i="2"/>
  <c r="D277" i="2"/>
  <c r="E277" i="2"/>
  <c r="F277" i="2"/>
  <c r="D278" i="2"/>
  <c r="E278" i="2"/>
  <c r="F278" i="2"/>
  <c r="D279" i="2"/>
  <c r="E279" i="2"/>
  <c r="F279" i="2"/>
  <c r="D280" i="2"/>
  <c r="E280" i="2"/>
  <c r="F280" i="2"/>
  <c r="D281" i="2"/>
  <c r="E281" i="2"/>
  <c r="F281" i="2"/>
  <c r="D282" i="2"/>
  <c r="E282" i="2"/>
  <c r="F282" i="2"/>
  <c r="D283" i="2"/>
  <c r="E283" i="2"/>
  <c r="F283" i="2"/>
  <c r="D284" i="2"/>
  <c r="E284" i="2"/>
  <c r="F284" i="2"/>
  <c r="D285" i="2"/>
  <c r="E285" i="2"/>
  <c r="F285" i="2"/>
  <c r="D286" i="2"/>
  <c r="E286" i="2"/>
  <c r="F286" i="2"/>
  <c r="D287" i="2"/>
  <c r="E287" i="2"/>
  <c r="F287" i="2"/>
  <c r="D288" i="2"/>
  <c r="E288" i="2"/>
  <c r="F288" i="2"/>
  <c r="D289" i="2"/>
  <c r="E289" i="2"/>
  <c r="F289" i="2"/>
  <c r="D290" i="2"/>
  <c r="E290" i="2"/>
  <c r="F290" i="2"/>
  <c r="D291" i="2"/>
  <c r="E291" i="2"/>
  <c r="F291" i="2"/>
  <c r="D292" i="2"/>
  <c r="E292" i="2"/>
  <c r="F292" i="2"/>
  <c r="D293" i="2"/>
  <c r="E293" i="2"/>
  <c r="F293" i="2"/>
  <c r="D294" i="2"/>
  <c r="E294" i="2"/>
  <c r="F294" i="2"/>
  <c r="D295" i="2"/>
  <c r="E295" i="2"/>
  <c r="F295" i="2"/>
  <c r="D296" i="2"/>
  <c r="E296" i="2"/>
  <c r="F296" i="2"/>
  <c r="D297" i="2"/>
  <c r="E297" i="2"/>
  <c r="F297" i="2"/>
  <c r="D298" i="2"/>
  <c r="E298" i="2"/>
  <c r="F298" i="2"/>
  <c r="D299" i="2"/>
  <c r="E299" i="2"/>
  <c r="F299" i="2"/>
  <c r="D300" i="2"/>
  <c r="E300" i="2"/>
  <c r="F300" i="2"/>
  <c r="D301" i="2"/>
  <c r="E301" i="2"/>
  <c r="F301" i="2"/>
  <c r="D302" i="2"/>
  <c r="E302" i="2"/>
  <c r="F302" i="2"/>
  <c r="D303" i="2"/>
  <c r="E303" i="2"/>
  <c r="F303" i="2"/>
  <c r="D304" i="2"/>
  <c r="E304" i="2"/>
  <c r="F304" i="2"/>
  <c r="D305" i="2"/>
  <c r="E305" i="2"/>
  <c r="F305" i="2"/>
  <c r="D306" i="2"/>
  <c r="E306" i="2"/>
  <c r="F306" i="2"/>
  <c r="D307" i="2"/>
  <c r="E307" i="2"/>
  <c r="F307" i="2"/>
  <c r="D308" i="2"/>
  <c r="E308" i="2"/>
  <c r="F308" i="2"/>
  <c r="D309" i="2"/>
  <c r="E309" i="2"/>
  <c r="F309" i="2"/>
  <c r="D310" i="2"/>
  <c r="E310" i="2"/>
  <c r="F310" i="2"/>
  <c r="D311" i="2"/>
  <c r="E311" i="2"/>
  <c r="F311" i="2"/>
  <c r="D312" i="2"/>
  <c r="E312" i="2"/>
  <c r="F312" i="2"/>
  <c r="D313" i="2"/>
  <c r="E313" i="2"/>
  <c r="F313" i="2"/>
  <c r="D314" i="2"/>
  <c r="E314" i="2"/>
  <c r="F314" i="2"/>
  <c r="D315" i="2"/>
  <c r="E315" i="2"/>
  <c r="F315" i="2"/>
  <c r="D316" i="2"/>
  <c r="E316" i="2"/>
  <c r="F316" i="2"/>
  <c r="D317" i="2"/>
  <c r="E317" i="2"/>
  <c r="F317" i="2"/>
  <c r="D318" i="2"/>
  <c r="E318" i="2"/>
  <c r="F318" i="2"/>
  <c r="D319" i="2"/>
  <c r="E319" i="2"/>
  <c r="F319" i="2"/>
  <c r="D320" i="2"/>
  <c r="E320" i="2"/>
  <c r="F320" i="2"/>
  <c r="D321" i="2"/>
  <c r="E321" i="2"/>
  <c r="F321" i="2"/>
  <c r="D322" i="2"/>
  <c r="E322" i="2"/>
  <c r="F322" i="2"/>
  <c r="D323" i="2"/>
  <c r="E323" i="2"/>
  <c r="F323" i="2"/>
  <c r="D324" i="2"/>
  <c r="E324" i="2"/>
  <c r="F324" i="2"/>
  <c r="D325" i="2"/>
  <c r="E325" i="2"/>
  <c r="F325" i="2"/>
  <c r="D326" i="2"/>
  <c r="E326" i="2"/>
  <c r="F326" i="2"/>
  <c r="D327" i="2"/>
  <c r="E327" i="2"/>
  <c r="F327" i="2"/>
  <c r="D328" i="2"/>
  <c r="E328" i="2"/>
  <c r="F328" i="2"/>
  <c r="D329" i="2"/>
  <c r="E329" i="2"/>
  <c r="F329" i="2"/>
  <c r="D330" i="2"/>
  <c r="E330" i="2"/>
  <c r="F330" i="2"/>
  <c r="D331" i="2"/>
  <c r="E331" i="2"/>
  <c r="F331" i="2"/>
  <c r="D332" i="2"/>
  <c r="E332" i="2"/>
  <c r="F332" i="2"/>
  <c r="D333" i="2"/>
  <c r="E333" i="2"/>
  <c r="F333" i="2"/>
  <c r="D334" i="2"/>
  <c r="E334" i="2"/>
  <c r="F334" i="2"/>
  <c r="D335" i="2"/>
  <c r="E335" i="2"/>
  <c r="F335" i="2"/>
  <c r="D336" i="2"/>
  <c r="E336" i="2"/>
  <c r="F336" i="2"/>
  <c r="D337" i="2"/>
  <c r="E337" i="2"/>
  <c r="F337" i="2"/>
  <c r="D338" i="2"/>
  <c r="E338" i="2"/>
  <c r="F338" i="2"/>
  <c r="D339" i="2"/>
  <c r="E339" i="2"/>
  <c r="F339" i="2"/>
  <c r="D340" i="2"/>
  <c r="E340" i="2"/>
  <c r="F340" i="2"/>
  <c r="D341" i="2"/>
  <c r="E341" i="2"/>
  <c r="F341" i="2"/>
  <c r="D342" i="2"/>
  <c r="E342" i="2"/>
  <c r="F342" i="2"/>
  <c r="D343" i="2"/>
  <c r="E343" i="2"/>
  <c r="F343" i="2"/>
  <c r="D344" i="2"/>
  <c r="E344" i="2"/>
  <c r="F344" i="2"/>
  <c r="D345" i="2"/>
  <c r="E345" i="2"/>
  <c r="F345" i="2"/>
  <c r="D346" i="2"/>
  <c r="E346" i="2"/>
  <c r="F346" i="2"/>
  <c r="D347" i="2"/>
  <c r="E347" i="2"/>
  <c r="F347" i="2"/>
  <c r="D348" i="2"/>
  <c r="E348" i="2"/>
  <c r="F348" i="2"/>
  <c r="D349" i="2"/>
  <c r="E349" i="2"/>
  <c r="F349" i="2"/>
  <c r="D350" i="2"/>
  <c r="E350" i="2"/>
  <c r="F350" i="2"/>
  <c r="D351" i="2"/>
  <c r="E351" i="2"/>
  <c r="F351" i="2"/>
  <c r="D352" i="2"/>
  <c r="E352" i="2"/>
  <c r="F352" i="2"/>
  <c r="D353" i="2"/>
  <c r="E353" i="2"/>
  <c r="F353" i="2"/>
  <c r="D354" i="2"/>
  <c r="E354" i="2"/>
  <c r="F354" i="2"/>
  <c r="D355" i="2"/>
  <c r="E355" i="2"/>
  <c r="F355" i="2"/>
  <c r="D356" i="2"/>
  <c r="E356" i="2"/>
  <c r="F356" i="2"/>
  <c r="D357" i="2"/>
  <c r="E357" i="2"/>
  <c r="F357" i="2"/>
  <c r="D358" i="2"/>
  <c r="E358" i="2"/>
  <c r="F358" i="2"/>
  <c r="D359" i="2"/>
  <c r="E359" i="2"/>
  <c r="F359" i="2"/>
  <c r="D360" i="2"/>
  <c r="E360" i="2"/>
  <c r="F360" i="2"/>
  <c r="D361" i="2"/>
  <c r="E361" i="2"/>
  <c r="F361" i="2"/>
  <c r="D362" i="2"/>
  <c r="E362" i="2"/>
  <c r="F362" i="2"/>
  <c r="D363" i="2"/>
  <c r="E363" i="2"/>
  <c r="F363" i="2"/>
  <c r="D364" i="2"/>
  <c r="E364" i="2"/>
  <c r="F364" i="2"/>
  <c r="D365" i="2"/>
  <c r="E365" i="2"/>
  <c r="F365" i="2"/>
  <c r="D366" i="2"/>
  <c r="E366" i="2"/>
  <c r="F366" i="2"/>
  <c r="D367" i="2"/>
  <c r="E367" i="2"/>
  <c r="F367" i="2"/>
  <c r="D368" i="2"/>
  <c r="E368" i="2"/>
  <c r="F368" i="2"/>
  <c r="D369" i="2"/>
  <c r="E369" i="2"/>
  <c r="F369" i="2"/>
  <c r="D370" i="2"/>
  <c r="E370" i="2"/>
  <c r="F370" i="2"/>
  <c r="D371" i="2"/>
  <c r="E371" i="2"/>
  <c r="F371" i="2"/>
  <c r="D372" i="2"/>
  <c r="E372" i="2"/>
  <c r="F372" i="2"/>
  <c r="D373" i="2"/>
  <c r="E373" i="2"/>
  <c r="F373" i="2"/>
  <c r="D374" i="2"/>
  <c r="E374" i="2"/>
  <c r="F374" i="2"/>
  <c r="D375" i="2"/>
  <c r="E375" i="2"/>
  <c r="F375" i="2"/>
  <c r="D376" i="2"/>
  <c r="E376" i="2"/>
  <c r="F376" i="2"/>
  <c r="D377" i="2"/>
  <c r="E377" i="2"/>
  <c r="F377" i="2"/>
  <c r="D378" i="2"/>
  <c r="E378" i="2"/>
  <c r="F378" i="2"/>
  <c r="D379" i="2"/>
  <c r="E379" i="2"/>
  <c r="F379" i="2"/>
  <c r="D380" i="2"/>
  <c r="E380" i="2"/>
  <c r="F380" i="2"/>
  <c r="D381" i="2"/>
  <c r="E381" i="2"/>
  <c r="F381" i="2"/>
  <c r="D382" i="2"/>
  <c r="E382" i="2"/>
  <c r="F382" i="2"/>
  <c r="D383" i="2"/>
  <c r="E383" i="2"/>
  <c r="F383" i="2"/>
  <c r="D384" i="2"/>
  <c r="E384" i="2"/>
  <c r="F384" i="2"/>
  <c r="D385" i="2"/>
  <c r="E385" i="2"/>
  <c r="F385" i="2"/>
  <c r="D386" i="2"/>
  <c r="E386" i="2"/>
  <c r="F386" i="2"/>
  <c r="D387" i="2"/>
  <c r="E387" i="2"/>
  <c r="F387" i="2"/>
  <c r="D388" i="2"/>
  <c r="E388" i="2"/>
  <c r="F388" i="2"/>
  <c r="D389" i="2"/>
  <c r="E389" i="2"/>
  <c r="F389" i="2"/>
  <c r="D390" i="2"/>
  <c r="E390" i="2"/>
  <c r="F390" i="2"/>
  <c r="D391" i="2"/>
  <c r="E391" i="2"/>
  <c r="F391" i="2"/>
  <c r="D392" i="2"/>
  <c r="E392" i="2"/>
  <c r="F392" i="2"/>
  <c r="D393" i="2"/>
  <c r="E393" i="2"/>
  <c r="F393" i="2"/>
  <c r="D394" i="2"/>
  <c r="E394" i="2"/>
  <c r="F394" i="2"/>
  <c r="D395" i="2"/>
  <c r="E395" i="2"/>
  <c r="F395" i="2"/>
  <c r="D396" i="2"/>
  <c r="E396" i="2"/>
  <c r="F396" i="2"/>
  <c r="D397" i="2"/>
  <c r="E397" i="2"/>
  <c r="F397" i="2"/>
  <c r="D398" i="2"/>
  <c r="E398" i="2"/>
  <c r="F398" i="2"/>
  <c r="D399" i="2"/>
  <c r="E399" i="2"/>
  <c r="F399" i="2"/>
  <c r="D400" i="2"/>
  <c r="E400" i="2"/>
  <c r="F400" i="2"/>
  <c r="D401" i="2"/>
  <c r="E401" i="2"/>
  <c r="F401" i="2"/>
  <c r="D402" i="2"/>
  <c r="E402" i="2"/>
  <c r="F402" i="2"/>
  <c r="D403" i="2"/>
  <c r="E403" i="2"/>
  <c r="F403" i="2"/>
  <c r="D404" i="2"/>
  <c r="E404" i="2"/>
  <c r="F404" i="2"/>
  <c r="D405" i="2"/>
  <c r="E405" i="2"/>
  <c r="F405" i="2"/>
  <c r="D406" i="2"/>
  <c r="E406" i="2"/>
  <c r="F406" i="2"/>
  <c r="D407" i="2"/>
  <c r="E407" i="2"/>
  <c r="F407" i="2"/>
  <c r="D408" i="2"/>
  <c r="E408" i="2"/>
  <c r="F408" i="2"/>
  <c r="D409" i="2"/>
  <c r="E409" i="2"/>
  <c r="F409" i="2"/>
  <c r="D410" i="2"/>
  <c r="E410" i="2"/>
  <c r="F410" i="2"/>
  <c r="D411" i="2"/>
  <c r="E411" i="2"/>
  <c r="F411" i="2"/>
  <c r="D412" i="2"/>
  <c r="E412" i="2"/>
  <c r="F412" i="2"/>
  <c r="D413" i="2"/>
  <c r="E413" i="2"/>
  <c r="F413" i="2"/>
  <c r="D414" i="2"/>
  <c r="E414" i="2"/>
  <c r="F414" i="2"/>
  <c r="D415" i="2"/>
  <c r="E415" i="2"/>
  <c r="F415" i="2"/>
  <c r="D416" i="2"/>
  <c r="E416" i="2"/>
  <c r="F416" i="2"/>
  <c r="D417" i="2"/>
  <c r="E417" i="2"/>
  <c r="F417" i="2"/>
  <c r="D418" i="2"/>
  <c r="E418" i="2"/>
  <c r="F418" i="2"/>
  <c r="D419" i="2"/>
  <c r="E419" i="2"/>
  <c r="F419" i="2"/>
  <c r="D420" i="2"/>
  <c r="E420" i="2"/>
  <c r="F420" i="2"/>
  <c r="D421" i="2"/>
  <c r="E421" i="2"/>
  <c r="F421" i="2"/>
  <c r="D422" i="2"/>
  <c r="E422" i="2"/>
  <c r="F422" i="2"/>
  <c r="D423" i="2"/>
  <c r="E423" i="2"/>
  <c r="F423" i="2"/>
  <c r="D424" i="2"/>
  <c r="E424" i="2"/>
  <c r="F424" i="2"/>
  <c r="D425" i="2"/>
  <c r="E425" i="2"/>
  <c r="F425" i="2"/>
  <c r="D426" i="2"/>
  <c r="E426" i="2"/>
  <c r="F426" i="2"/>
  <c r="D427" i="2"/>
  <c r="E427" i="2"/>
  <c r="F427" i="2"/>
  <c r="D428" i="2"/>
  <c r="E428" i="2"/>
  <c r="F428" i="2"/>
  <c r="D429" i="2"/>
  <c r="E429" i="2"/>
  <c r="F429" i="2"/>
  <c r="D430" i="2"/>
  <c r="E430" i="2"/>
  <c r="F430" i="2"/>
  <c r="D431" i="2"/>
  <c r="E431" i="2"/>
  <c r="F431" i="2"/>
  <c r="D432" i="2"/>
  <c r="E432" i="2"/>
  <c r="F432" i="2"/>
  <c r="D433" i="2"/>
  <c r="E433" i="2"/>
  <c r="F433" i="2"/>
  <c r="D434" i="2"/>
  <c r="E434" i="2"/>
  <c r="F434" i="2"/>
  <c r="D435" i="2"/>
  <c r="E435" i="2"/>
  <c r="F435" i="2"/>
  <c r="D436" i="2"/>
  <c r="E436" i="2"/>
  <c r="F436" i="2"/>
  <c r="D437" i="2"/>
  <c r="E437" i="2"/>
  <c r="F437" i="2"/>
  <c r="D438" i="2"/>
  <c r="E438" i="2"/>
  <c r="F438" i="2"/>
  <c r="D439" i="2"/>
  <c r="E439" i="2"/>
  <c r="F439" i="2"/>
  <c r="D440" i="2"/>
  <c r="E440" i="2"/>
  <c r="F440" i="2"/>
  <c r="D441" i="2"/>
  <c r="E441" i="2"/>
  <c r="F441" i="2"/>
  <c r="D442" i="2"/>
  <c r="E442" i="2"/>
  <c r="F442" i="2"/>
  <c r="D443" i="2"/>
  <c r="E443" i="2"/>
  <c r="F443" i="2"/>
  <c r="D444" i="2"/>
  <c r="E444" i="2"/>
  <c r="F444" i="2"/>
  <c r="D445" i="2"/>
  <c r="E445" i="2"/>
  <c r="F445" i="2"/>
  <c r="D446" i="2"/>
  <c r="E446" i="2"/>
  <c r="F446" i="2"/>
  <c r="D447" i="2"/>
  <c r="E447" i="2"/>
  <c r="F447" i="2"/>
  <c r="D448" i="2"/>
  <c r="E448" i="2"/>
  <c r="F448" i="2"/>
  <c r="D449" i="2"/>
  <c r="E449" i="2"/>
  <c r="F449" i="2"/>
  <c r="D450" i="2"/>
  <c r="E450" i="2"/>
  <c r="F450" i="2"/>
  <c r="D451" i="2"/>
  <c r="E451" i="2"/>
  <c r="F451" i="2"/>
  <c r="D452" i="2"/>
  <c r="E452" i="2"/>
  <c r="F452" i="2"/>
  <c r="D453" i="2"/>
  <c r="E453" i="2"/>
  <c r="F453" i="2"/>
  <c r="D454" i="2"/>
  <c r="E454" i="2"/>
  <c r="F454" i="2"/>
  <c r="D455" i="2"/>
  <c r="E455" i="2"/>
  <c r="F455" i="2"/>
  <c r="D456" i="2"/>
  <c r="E456" i="2"/>
  <c r="F456" i="2"/>
  <c r="D457" i="2"/>
  <c r="E457" i="2"/>
  <c r="F457" i="2"/>
  <c r="D458" i="2"/>
  <c r="E458" i="2"/>
  <c r="F458" i="2"/>
  <c r="D459" i="2"/>
  <c r="E459" i="2"/>
  <c r="F459" i="2"/>
  <c r="D460" i="2"/>
  <c r="E460" i="2"/>
  <c r="F460" i="2"/>
  <c r="D461" i="2"/>
  <c r="E461" i="2"/>
  <c r="F461" i="2"/>
  <c r="D462" i="2"/>
  <c r="E462" i="2"/>
  <c r="F462" i="2"/>
  <c r="D463" i="2"/>
  <c r="E463" i="2"/>
  <c r="F463" i="2"/>
  <c r="D464" i="2"/>
  <c r="E464" i="2"/>
  <c r="F464" i="2"/>
  <c r="D465" i="2"/>
  <c r="E465" i="2"/>
  <c r="F465" i="2"/>
  <c r="D466" i="2"/>
  <c r="E466" i="2"/>
  <c r="F466" i="2"/>
  <c r="D467" i="2"/>
  <c r="E467" i="2"/>
  <c r="F467" i="2"/>
  <c r="D468" i="2"/>
  <c r="E468" i="2"/>
  <c r="F468" i="2"/>
  <c r="D469" i="2"/>
  <c r="E469" i="2"/>
  <c r="F469" i="2"/>
  <c r="D470" i="2"/>
  <c r="E470" i="2"/>
  <c r="F470" i="2"/>
  <c r="D471" i="2"/>
  <c r="E471" i="2"/>
  <c r="F471" i="2"/>
  <c r="D472" i="2"/>
  <c r="E472" i="2"/>
  <c r="F472" i="2"/>
  <c r="D473" i="2"/>
  <c r="E473" i="2"/>
  <c r="F473" i="2"/>
  <c r="D474" i="2"/>
  <c r="E474" i="2"/>
  <c r="F474" i="2"/>
  <c r="D475" i="2"/>
  <c r="E475" i="2"/>
  <c r="F475" i="2"/>
  <c r="D476" i="2"/>
  <c r="E476" i="2"/>
  <c r="F476" i="2"/>
  <c r="D477" i="2"/>
  <c r="E477" i="2"/>
  <c r="F477" i="2"/>
  <c r="D478" i="2"/>
  <c r="E478" i="2"/>
  <c r="F478" i="2"/>
  <c r="D479" i="2"/>
  <c r="E479" i="2"/>
  <c r="F479" i="2"/>
  <c r="D480" i="2"/>
  <c r="E480" i="2"/>
  <c r="F480" i="2"/>
  <c r="D481" i="2"/>
  <c r="E481" i="2"/>
  <c r="F481" i="2"/>
  <c r="D482" i="2"/>
  <c r="E482" i="2"/>
  <c r="F482" i="2"/>
  <c r="D483" i="2"/>
  <c r="E483" i="2"/>
  <c r="F483" i="2"/>
  <c r="D484" i="2"/>
  <c r="E484" i="2"/>
  <c r="F484" i="2"/>
  <c r="D485" i="2"/>
  <c r="E485" i="2"/>
  <c r="F485" i="2"/>
  <c r="D486" i="2"/>
  <c r="E486" i="2"/>
  <c r="F486" i="2"/>
  <c r="D487" i="2"/>
  <c r="E487" i="2"/>
  <c r="F487" i="2"/>
  <c r="D488" i="2"/>
  <c r="E488" i="2"/>
  <c r="F488" i="2"/>
  <c r="D489" i="2"/>
  <c r="E489" i="2"/>
  <c r="F489" i="2"/>
  <c r="D490" i="2"/>
  <c r="E490" i="2"/>
  <c r="F490" i="2"/>
  <c r="D491" i="2"/>
  <c r="E491" i="2"/>
  <c r="F491" i="2"/>
  <c r="D492" i="2"/>
  <c r="E492" i="2"/>
  <c r="F492" i="2"/>
  <c r="D493" i="2"/>
  <c r="E493" i="2"/>
  <c r="F493" i="2"/>
  <c r="D494" i="2"/>
  <c r="E494" i="2"/>
  <c r="F494" i="2"/>
  <c r="D495" i="2"/>
  <c r="E495" i="2"/>
  <c r="F495" i="2"/>
  <c r="D496" i="2"/>
  <c r="E496" i="2"/>
  <c r="F496" i="2"/>
  <c r="D497" i="2"/>
  <c r="E497" i="2"/>
  <c r="F497" i="2"/>
  <c r="D498" i="2"/>
  <c r="E498" i="2"/>
  <c r="F498" i="2"/>
  <c r="D499" i="2"/>
  <c r="E499" i="2"/>
  <c r="F499" i="2"/>
  <c r="D500" i="2"/>
  <c r="E500" i="2"/>
  <c r="F500" i="2"/>
  <c r="D501" i="2"/>
  <c r="E501" i="2"/>
  <c r="F501" i="2"/>
  <c r="D502" i="2"/>
  <c r="E502" i="2"/>
  <c r="F502" i="2"/>
  <c r="D503" i="2"/>
  <c r="E503" i="2"/>
  <c r="F503" i="2"/>
  <c r="D504" i="2"/>
  <c r="E504" i="2"/>
  <c r="F504" i="2"/>
  <c r="D505" i="2"/>
  <c r="E505" i="2"/>
  <c r="F505" i="2"/>
  <c r="D506" i="2"/>
  <c r="E506" i="2"/>
  <c r="F506" i="2"/>
  <c r="D507" i="2"/>
  <c r="E507" i="2"/>
  <c r="F507" i="2"/>
  <c r="D508" i="2"/>
  <c r="E508" i="2"/>
  <c r="F508" i="2"/>
  <c r="D509" i="2"/>
  <c r="E509" i="2"/>
  <c r="F509" i="2"/>
  <c r="D510" i="2"/>
  <c r="E510" i="2"/>
  <c r="F510" i="2"/>
  <c r="D511" i="2"/>
  <c r="E511" i="2"/>
  <c r="F511" i="2"/>
  <c r="D512" i="2"/>
  <c r="E512" i="2"/>
  <c r="F512" i="2"/>
  <c r="D513" i="2"/>
  <c r="E513" i="2"/>
  <c r="F513" i="2"/>
  <c r="D514" i="2"/>
  <c r="E514" i="2"/>
  <c r="F514" i="2"/>
  <c r="D515" i="2"/>
  <c r="E515" i="2"/>
  <c r="F515" i="2"/>
  <c r="D516" i="2"/>
  <c r="E516" i="2"/>
  <c r="F516" i="2"/>
  <c r="D517" i="2"/>
  <c r="E517" i="2"/>
  <c r="F517" i="2"/>
  <c r="D518" i="2"/>
  <c r="E518" i="2"/>
  <c r="F518" i="2"/>
  <c r="D519" i="2"/>
  <c r="E519" i="2"/>
  <c r="F519" i="2"/>
  <c r="D520" i="2"/>
  <c r="E520" i="2"/>
  <c r="F520" i="2"/>
  <c r="D521" i="2"/>
  <c r="E521" i="2"/>
  <c r="F521" i="2"/>
  <c r="D522" i="2"/>
  <c r="E522" i="2"/>
  <c r="F522" i="2"/>
  <c r="D523" i="2"/>
  <c r="E523" i="2"/>
  <c r="F523" i="2"/>
  <c r="D524" i="2"/>
  <c r="E524" i="2"/>
  <c r="F524" i="2"/>
  <c r="D525" i="2"/>
  <c r="E525" i="2"/>
  <c r="F525" i="2"/>
  <c r="D526" i="2"/>
  <c r="E526" i="2"/>
  <c r="F526" i="2"/>
  <c r="D527" i="2"/>
  <c r="E527" i="2"/>
  <c r="F527" i="2"/>
  <c r="D528" i="2"/>
  <c r="E528" i="2"/>
  <c r="F528" i="2"/>
  <c r="D529" i="2"/>
  <c r="E529" i="2"/>
  <c r="F529" i="2"/>
  <c r="D530" i="2"/>
  <c r="E530" i="2"/>
  <c r="F530" i="2"/>
  <c r="D531" i="2"/>
  <c r="E531" i="2"/>
  <c r="F531" i="2"/>
  <c r="D532" i="2"/>
  <c r="E532" i="2"/>
  <c r="F532" i="2"/>
  <c r="D533" i="2"/>
  <c r="E533" i="2"/>
  <c r="F533" i="2"/>
  <c r="D534" i="2"/>
  <c r="E534" i="2"/>
  <c r="F534" i="2"/>
  <c r="D535" i="2"/>
  <c r="E535" i="2"/>
  <c r="F535" i="2"/>
  <c r="D536" i="2"/>
  <c r="E536" i="2"/>
  <c r="F536" i="2"/>
  <c r="D537" i="2"/>
  <c r="E537" i="2"/>
  <c r="F537" i="2"/>
  <c r="D538" i="2"/>
  <c r="E538" i="2"/>
  <c r="F538" i="2"/>
  <c r="D539" i="2"/>
  <c r="E539" i="2"/>
  <c r="F539" i="2"/>
  <c r="D540" i="2"/>
  <c r="E540" i="2"/>
  <c r="F540" i="2"/>
  <c r="D541" i="2"/>
  <c r="E541" i="2"/>
  <c r="F541" i="2"/>
  <c r="D542" i="2"/>
  <c r="E542" i="2"/>
  <c r="F542" i="2"/>
  <c r="D543" i="2"/>
  <c r="E543" i="2"/>
  <c r="F543" i="2"/>
  <c r="D544" i="2"/>
  <c r="E544" i="2"/>
  <c r="F544" i="2"/>
  <c r="D545" i="2"/>
  <c r="E545" i="2"/>
  <c r="F545" i="2"/>
  <c r="D546" i="2"/>
  <c r="E546" i="2"/>
  <c r="F546" i="2"/>
  <c r="D547" i="2"/>
  <c r="E547" i="2"/>
  <c r="F547" i="2"/>
  <c r="D548" i="2"/>
  <c r="E548" i="2"/>
  <c r="F548" i="2"/>
  <c r="D549" i="2"/>
  <c r="E549" i="2"/>
  <c r="F549" i="2"/>
  <c r="D550" i="2"/>
  <c r="E550" i="2"/>
  <c r="F550" i="2"/>
  <c r="D551" i="2"/>
  <c r="E551" i="2"/>
  <c r="F551" i="2"/>
  <c r="D552" i="2"/>
  <c r="E552" i="2"/>
  <c r="F552" i="2"/>
  <c r="D553" i="2"/>
  <c r="E553" i="2"/>
  <c r="F553" i="2"/>
  <c r="D554" i="2"/>
  <c r="E554" i="2"/>
  <c r="F554" i="2"/>
  <c r="D555" i="2"/>
  <c r="E555" i="2"/>
  <c r="F555" i="2"/>
  <c r="D556" i="2"/>
  <c r="E556" i="2"/>
  <c r="F556" i="2"/>
  <c r="D557" i="2"/>
  <c r="E557" i="2"/>
  <c r="F557" i="2"/>
  <c r="D558" i="2"/>
  <c r="E558" i="2"/>
  <c r="F558" i="2"/>
  <c r="D559" i="2"/>
  <c r="E559" i="2"/>
  <c r="F559" i="2"/>
  <c r="D560" i="2"/>
  <c r="E560" i="2"/>
  <c r="F560" i="2"/>
  <c r="D561" i="2"/>
  <c r="E561" i="2"/>
  <c r="F561" i="2"/>
  <c r="D562" i="2"/>
  <c r="E562" i="2"/>
  <c r="F562" i="2"/>
  <c r="D563" i="2"/>
  <c r="E563" i="2"/>
  <c r="F563" i="2"/>
  <c r="D564" i="2"/>
  <c r="E564" i="2"/>
  <c r="F564" i="2"/>
  <c r="D565" i="2"/>
  <c r="E565" i="2"/>
  <c r="F565" i="2"/>
  <c r="D566" i="2"/>
  <c r="E566" i="2"/>
  <c r="F566" i="2"/>
  <c r="D567" i="2"/>
  <c r="E567" i="2"/>
  <c r="F567" i="2"/>
  <c r="D568" i="2"/>
  <c r="E568" i="2"/>
  <c r="F568" i="2"/>
  <c r="D569" i="2"/>
  <c r="E569" i="2"/>
  <c r="F569" i="2"/>
  <c r="D570" i="2"/>
  <c r="E570" i="2"/>
  <c r="F570" i="2"/>
  <c r="D571" i="2"/>
  <c r="E571" i="2"/>
  <c r="F571" i="2"/>
  <c r="D572" i="2"/>
  <c r="E572" i="2"/>
  <c r="F572" i="2"/>
  <c r="D573" i="2"/>
  <c r="E573" i="2"/>
  <c r="F573" i="2"/>
  <c r="D574" i="2"/>
  <c r="E574" i="2"/>
  <c r="F574" i="2"/>
  <c r="D575" i="2"/>
  <c r="E575" i="2"/>
  <c r="F575" i="2"/>
  <c r="D576" i="2"/>
  <c r="E576" i="2"/>
  <c r="F576" i="2"/>
  <c r="D577" i="2"/>
  <c r="E577" i="2"/>
  <c r="F577" i="2"/>
  <c r="D578" i="2"/>
  <c r="E578" i="2"/>
  <c r="F578" i="2"/>
  <c r="D579" i="2"/>
  <c r="E579" i="2"/>
  <c r="F579" i="2"/>
  <c r="D580" i="2"/>
  <c r="E580" i="2"/>
  <c r="F580" i="2"/>
  <c r="D581" i="2"/>
  <c r="E581" i="2"/>
  <c r="F581" i="2"/>
  <c r="D582" i="2"/>
  <c r="E582" i="2"/>
  <c r="F582" i="2"/>
  <c r="D583" i="2"/>
  <c r="E583" i="2"/>
  <c r="F583" i="2"/>
  <c r="D584" i="2"/>
  <c r="E584" i="2"/>
  <c r="F584" i="2"/>
  <c r="D585" i="2"/>
  <c r="E585" i="2"/>
  <c r="F585" i="2"/>
  <c r="D586" i="2"/>
  <c r="E586" i="2"/>
  <c r="F586" i="2"/>
  <c r="D587" i="2"/>
  <c r="E587" i="2"/>
  <c r="F587" i="2"/>
  <c r="D588" i="2"/>
  <c r="E588" i="2"/>
  <c r="F588" i="2"/>
  <c r="D589" i="2"/>
  <c r="E589" i="2"/>
  <c r="F589" i="2"/>
  <c r="D590" i="2"/>
  <c r="E590" i="2"/>
  <c r="F590" i="2"/>
  <c r="D591" i="2"/>
  <c r="E591" i="2"/>
  <c r="F591" i="2"/>
  <c r="D592" i="2"/>
  <c r="E592" i="2"/>
  <c r="F592" i="2"/>
  <c r="D593" i="2"/>
  <c r="E593" i="2"/>
  <c r="F593" i="2"/>
  <c r="D594" i="2"/>
  <c r="E594" i="2"/>
  <c r="F594" i="2"/>
  <c r="D595" i="2"/>
  <c r="E595" i="2"/>
  <c r="F595" i="2"/>
  <c r="D596" i="2"/>
  <c r="E596" i="2"/>
  <c r="F596" i="2"/>
  <c r="D597" i="2"/>
  <c r="E597" i="2"/>
  <c r="F597" i="2"/>
  <c r="D598" i="2"/>
  <c r="E598" i="2"/>
  <c r="F598" i="2"/>
  <c r="D599" i="2"/>
  <c r="E599" i="2"/>
  <c r="F599" i="2"/>
  <c r="D600" i="2"/>
  <c r="E600" i="2"/>
  <c r="F600" i="2"/>
  <c r="D601" i="2"/>
  <c r="E601" i="2"/>
  <c r="F601" i="2"/>
  <c r="D602" i="2"/>
  <c r="E602" i="2"/>
  <c r="F602" i="2"/>
  <c r="D603" i="2"/>
  <c r="E603" i="2"/>
  <c r="F603" i="2"/>
  <c r="D604" i="2"/>
  <c r="E604" i="2"/>
  <c r="F604" i="2"/>
  <c r="D605" i="2"/>
  <c r="E605" i="2"/>
  <c r="F605" i="2"/>
  <c r="D606" i="2"/>
  <c r="E606" i="2"/>
  <c r="F606" i="2"/>
  <c r="D607" i="2"/>
  <c r="E607" i="2"/>
  <c r="F607" i="2"/>
  <c r="D608" i="2"/>
  <c r="E608" i="2"/>
  <c r="F608" i="2"/>
  <c r="D609" i="2"/>
  <c r="E609" i="2"/>
  <c r="F609" i="2"/>
  <c r="D610" i="2"/>
  <c r="E610" i="2"/>
  <c r="F610" i="2"/>
  <c r="D611" i="2"/>
  <c r="E611" i="2"/>
  <c r="F611" i="2"/>
  <c r="D612" i="2"/>
  <c r="E612" i="2"/>
  <c r="F612" i="2"/>
  <c r="D613" i="2"/>
  <c r="E613" i="2"/>
  <c r="F613" i="2"/>
  <c r="D614" i="2"/>
  <c r="E614" i="2"/>
  <c r="F614" i="2"/>
  <c r="D615" i="2"/>
  <c r="E615" i="2"/>
  <c r="F615" i="2"/>
  <c r="D616" i="2"/>
  <c r="E616" i="2"/>
  <c r="F616" i="2"/>
  <c r="D617" i="2"/>
  <c r="E617" i="2"/>
  <c r="F617" i="2"/>
  <c r="D618" i="2"/>
  <c r="E618" i="2"/>
  <c r="F618" i="2"/>
  <c r="D619" i="2"/>
  <c r="E619" i="2"/>
  <c r="F619" i="2"/>
  <c r="D620" i="2"/>
  <c r="E620" i="2"/>
  <c r="F620" i="2"/>
  <c r="D621" i="2"/>
  <c r="E621" i="2"/>
  <c r="F621" i="2"/>
  <c r="D622" i="2"/>
  <c r="E622" i="2"/>
  <c r="F622" i="2"/>
  <c r="D623" i="2"/>
  <c r="E623" i="2"/>
  <c r="F623" i="2"/>
  <c r="D624" i="2"/>
  <c r="E624" i="2"/>
  <c r="F624" i="2"/>
  <c r="D625" i="2"/>
  <c r="E625" i="2"/>
  <c r="F625" i="2"/>
  <c r="D626" i="2"/>
  <c r="E626" i="2"/>
  <c r="F626" i="2"/>
  <c r="D627" i="2"/>
  <c r="E627" i="2"/>
  <c r="F627" i="2"/>
  <c r="D628" i="2"/>
  <c r="E628" i="2"/>
  <c r="F628" i="2"/>
  <c r="D629" i="2"/>
  <c r="E629" i="2"/>
  <c r="F629" i="2"/>
  <c r="D630" i="2"/>
  <c r="E630" i="2"/>
  <c r="F630" i="2"/>
  <c r="D631" i="2"/>
  <c r="E631" i="2"/>
  <c r="F631" i="2"/>
  <c r="D632" i="2"/>
  <c r="E632" i="2"/>
  <c r="F632" i="2"/>
  <c r="D633" i="2"/>
  <c r="E633" i="2"/>
  <c r="F633" i="2"/>
  <c r="D634" i="2"/>
  <c r="E634" i="2"/>
  <c r="F634" i="2"/>
  <c r="D635" i="2"/>
  <c r="E635" i="2"/>
  <c r="F635" i="2"/>
  <c r="D636" i="2"/>
  <c r="E636" i="2"/>
  <c r="F636" i="2"/>
  <c r="D637" i="2"/>
  <c r="E637" i="2"/>
  <c r="F637" i="2"/>
  <c r="D638" i="2"/>
  <c r="E638" i="2"/>
  <c r="F638" i="2"/>
  <c r="D639" i="2"/>
  <c r="E639" i="2"/>
  <c r="F639" i="2"/>
  <c r="D640" i="2"/>
  <c r="E640" i="2"/>
  <c r="F640" i="2"/>
  <c r="D641" i="2"/>
  <c r="E641" i="2"/>
  <c r="F641" i="2"/>
  <c r="D642" i="2"/>
  <c r="E642" i="2"/>
  <c r="F642" i="2"/>
  <c r="D643" i="2"/>
  <c r="E643" i="2"/>
  <c r="F643" i="2"/>
  <c r="D644" i="2"/>
  <c r="E644" i="2"/>
  <c r="F644" i="2"/>
  <c r="D645" i="2"/>
  <c r="E645" i="2"/>
  <c r="F645" i="2"/>
  <c r="D646" i="2"/>
  <c r="E646" i="2"/>
  <c r="F646" i="2"/>
  <c r="D647" i="2"/>
  <c r="E647" i="2"/>
  <c r="F647" i="2"/>
  <c r="D648" i="2"/>
  <c r="E648" i="2"/>
  <c r="F648" i="2"/>
  <c r="D649" i="2"/>
  <c r="E649" i="2"/>
  <c r="F649" i="2"/>
  <c r="D650" i="2"/>
  <c r="E650" i="2"/>
  <c r="F650" i="2"/>
  <c r="D651" i="2"/>
  <c r="E651" i="2"/>
  <c r="F651" i="2"/>
  <c r="D652" i="2"/>
  <c r="E652" i="2"/>
  <c r="F652" i="2"/>
  <c r="D653" i="2"/>
  <c r="E653" i="2"/>
  <c r="F653" i="2"/>
  <c r="D654" i="2"/>
  <c r="E654" i="2"/>
  <c r="F654" i="2"/>
  <c r="D655" i="2"/>
  <c r="E655" i="2"/>
  <c r="F655" i="2"/>
  <c r="D656" i="2"/>
  <c r="E656" i="2"/>
  <c r="F656" i="2"/>
  <c r="D657" i="2"/>
  <c r="E657" i="2"/>
  <c r="F657" i="2"/>
  <c r="D658" i="2"/>
  <c r="E658" i="2"/>
  <c r="F658" i="2"/>
  <c r="D659" i="2"/>
  <c r="E659" i="2"/>
  <c r="F659" i="2"/>
  <c r="D660" i="2"/>
  <c r="E660" i="2"/>
  <c r="F660" i="2"/>
  <c r="D661" i="2"/>
  <c r="E661" i="2"/>
  <c r="F661" i="2"/>
  <c r="D662" i="2"/>
  <c r="E662" i="2"/>
  <c r="F662" i="2"/>
  <c r="D663" i="2"/>
  <c r="E663" i="2"/>
  <c r="F663" i="2"/>
  <c r="D664" i="2"/>
  <c r="E664" i="2"/>
  <c r="F664" i="2"/>
  <c r="D665" i="2"/>
  <c r="E665" i="2"/>
  <c r="F665" i="2"/>
  <c r="D666" i="2"/>
  <c r="E666" i="2"/>
  <c r="F666" i="2"/>
  <c r="D667" i="2"/>
  <c r="E667" i="2"/>
  <c r="F667" i="2"/>
  <c r="D668" i="2"/>
  <c r="E668" i="2"/>
  <c r="F668" i="2"/>
  <c r="D669" i="2"/>
  <c r="E669" i="2"/>
  <c r="F669" i="2"/>
  <c r="D670" i="2"/>
  <c r="E670" i="2"/>
  <c r="F670" i="2"/>
  <c r="D671" i="2"/>
  <c r="E671" i="2"/>
  <c r="F671" i="2"/>
  <c r="D672" i="2"/>
  <c r="E672" i="2"/>
  <c r="F672" i="2"/>
  <c r="D673" i="2"/>
  <c r="E673" i="2"/>
  <c r="F673" i="2"/>
  <c r="D674" i="2"/>
  <c r="E674" i="2"/>
  <c r="F674" i="2"/>
  <c r="D675" i="2"/>
  <c r="E675" i="2"/>
  <c r="F675" i="2"/>
  <c r="D676" i="2"/>
  <c r="E676" i="2"/>
  <c r="F676" i="2"/>
  <c r="D677" i="2"/>
  <c r="E677" i="2"/>
  <c r="F677" i="2"/>
  <c r="D678" i="2"/>
  <c r="E678" i="2"/>
  <c r="F678" i="2"/>
  <c r="D679" i="2"/>
  <c r="E679" i="2"/>
  <c r="F679" i="2"/>
  <c r="D680" i="2"/>
  <c r="E680" i="2"/>
  <c r="F680" i="2"/>
  <c r="D681" i="2"/>
  <c r="E681" i="2"/>
  <c r="F681" i="2"/>
  <c r="D682" i="2"/>
  <c r="E682" i="2"/>
  <c r="F682" i="2"/>
  <c r="D683" i="2"/>
  <c r="E683" i="2"/>
  <c r="F683" i="2"/>
  <c r="D684" i="2"/>
  <c r="E684" i="2"/>
  <c r="F684" i="2"/>
  <c r="D685" i="2"/>
  <c r="E685" i="2"/>
  <c r="F685" i="2"/>
  <c r="D686" i="2"/>
  <c r="E686" i="2"/>
  <c r="F686" i="2"/>
  <c r="D687" i="2"/>
  <c r="E687" i="2"/>
  <c r="F687" i="2"/>
  <c r="D688" i="2"/>
  <c r="E688" i="2"/>
  <c r="F688" i="2"/>
  <c r="D689" i="2"/>
  <c r="E689" i="2"/>
  <c r="F689" i="2"/>
  <c r="D690" i="2"/>
  <c r="E690" i="2"/>
  <c r="F690" i="2"/>
  <c r="D691" i="2"/>
  <c r="E691" i="2"/>
  <c r="F691" i="2"/>
  <c r="D692" i="2"/>
  <c r="E692" i="2"/>
  <c r="F692" i="2"/>
  <c r="D693" i="2"/>
  <c r="E693" i="2"/>
  <c r="F693" i="2"/>
  <c r="D694" i="2"/>
  <c r="E694" i="2"/>
  <c r="F694" i="2"/>
  <c r="D695" i="2"/>
  <c r="E695" i="2"/>
  <c r="F695" i="2"/>
  <c r="D696" i="2"/>
  <c r="E696" i="2"/>
  <c r="F696" i="2"/>
  <c r="D697" i="2"/>
  <c r="E697" i="2"/>
  <c r="F697" i="2"/>
  <c r="D698" i="2"/>
  <c r="E698" i="2"/>
  <c r="F698" i="2"/>
  <c r="D699" i="2"/>
  <c r="E699" i="2"/>
  <c r="F699" i="2"/>
  <c r="D700" i="2"/>
  <c r="E700" i="2"/>
  <c r="F700" i="2"/>
  <c r="D701" i="2"/>
  <c r="E701" i="2"/>
  <c r="F701" i="2"/>
  <c r="D702" i="2"/>
  <c r="E702" i="2"/>
  <c r="F702" i="2"/>
  <c r="D703" i="2"/>
  <c r="E703" i="2"/>
  <c r="F703" i="2"/>
  <c r="D704" i="2"/>
  <c r="E704" i="2"/>
  <c r="F704" i="2"/>
  <c r="D705" i="2"/>
  <c r="E705" i="2"/>
  <c r="F705" i="2"/>
  <c r="D706" i="2"/>
  <c r="E706" i="2"/>
  <c r="F706" i="2"/>
  <c r="D707" i="2"/>
  <c r="E707" i="2"/>
  <c r="F707" i="2"/>
  <c r="D708" i="2"/>
  <c r="E708" i="2"/>
  <c r="F708" i="2"/>
  <c r="D709" i="2"/>
  <c r="E709" i="2"/>
  <c r="F709" i="2"/>
  <c r="D710" i="2"/>
  <c r="E710" i="2"/>
  <c r="F710" i="2"/>
  <c r="D711" i="2"/>
  <c r="E711" i="2"/>
  <c r="F711" i="2"/>
  <c r="D712" i="2"/>
  <c r="E712" i="2"/>
  <c r="F712" i="2"/>
  <c r="D713" i="2"/>
  <c r="E713" i="2"/>
  <c r="F713" i="2"/>
  <c r="D714" i="2"/>
  <c r="E714" i="2"/>
  <c r="F714" i="2"/>
  <c r="D715" i="2"/>
  <c r="E715" i="2"/>
  <c r="F715" i="2"/>
  <c r="D716" i="2"/>
  <c r="E716" i="2"/>
  <c r="F716" i="2"/>
  <c r="D717" i="2"/>
  <c r="E717" i="2"/>
  <c r="F717" i="2"/>
  <c r="D718" i="2"/>
  <c r="E718" i="2"/>
  <c r="F718" i="2"/>
  <c r="D719" i="2"/>
  <c r="E719" i="2"/>
  <c r="F719" i="2"/>
  <c r="D720" i="2"/>
  <c r="E720" i="2"/>
  <c r="F720" i="2"/>
  <c r="D721" i="2"/>
  <c r="E721" i="2"/>
  <c r="F721" i="2"/>
  <c r="D722" i="2"/>
  <c r="E722" i="2"/>
  <c r="F722" i="2"/>
  <c r="D723" i="2"/>
  <c r="E723" i="2"/>
  <c r="F723" i="2"/>
  <c r="D724" i="2"/>
  <c r="E724" i="2"/>
  <c r="F724" i="2"/>
  <c r="D725" i="2"/>
  <c r="E725" i="2"/>
  <c r="F725" i="2"/>
  <c r="D726" i="2"/>
  <c r="E726" i="2"/>
  <c r="F726" i="2"/>
  <c r="D727" i="2"/>
  <c r="E727" i="2"/>
  <c r="F727" i="2"/>
  <c r="D728" i="2"/>
  <c r="E728" i="2"/>
  <c r="F728" i="2"/>
  <c r="D729" i="2"/>
  <c r="E729" i="2"/>
  <c r="F729" i="2"/>
  <c r="D730" i="2"/>
  <c r="E730" i="2"/>
  <c r="F730" i="2"/>
  <c r="D731" i="2"/>
  <c r="E731" i="2"/>
  <c r="F731" i="2"/>
  <c r="D732" i="2"/>
  <c r="E732" i="2"/>
  <c r="F732" i="2"/>
  <c r="D733" i="2"/>
  <c r="E733" i="2"/>
  <c r="F733" i="2"/>
  <c r="D734" i="2"/>
  <c r="E734" i="2"/>
  <c r="F734" i="2"/>
  <c r="D735" i="2"/>
  <c r="E735" i="2"/>
  <c r="F735" i="2"/>
  <c r="D736" i="2"/>
  <c r="E736" i="2"/>
  <c r="F736" i="2"/>
  <c r="D737" i="2"/>
  <c r="E737" i="2"/>
  <c r="F737" i="2"/>
  <c r="D738" i="2"/>
  <c r="E738" i="2"/>
  <c r="F738" i="2"/>
  <c r="D739" i="2"/>
  <c r="E739" i="2"/>
  <c r="F739" i="2"/>
  <c r="D740" i="2"/>
  <c r="E740" i="2"/>
  <c r="F740" i="2"/>
  <c r="D741" i="2"/>
  <c r="E741" i="2"/>
  <c r="F741" i="2"/>
  <c r="D742" i="2"/>
  <c r="E742" i="2"/>
  <c r="F742" i="2"/>
  <c r="D743" i="2"/>
  <c r="E743" i="2"/>
  <c r="F743" i="2"/>
  <c r="D744" i="2"/>
  <c r="E744" i="2"/>
  <c r="F744" i="2"/>
  <c r="D745" i="2"/>
  <c r="E745" i="2"/>
  <c r="F745" i="2"/>
  <c r="D746" i="2"/>
  <c r="E746" i="2"/>
  <c r="F746" i="2"/>
  <c r="D747" i="2"/>
  <c r="E747" i="2"/>
  <c r="F747" i="2"/>
  <c r="D748" i="2"/>
  <c r="E748" i="2"/>
  <c r="F748" i="2"/>
  <c r="D749" i="2"/>
  <c r="E749" i="2"/>
  <c r="F749" i="2"/>
  <c r="D750" i="2"/>
  <c r="E750" i="2"/>
  <c r="F750" i="2"/>
  <c r="D751" i="2"/>
  <c r="E751" i="2"/>
  <c r="F751" i="2"/>
  <c r="D752" i="2"/>
  <c r="E752" i="2"/>
  <c r="F752" i="2"/>
  <c r="D753" i="2"/>
  <c r="E753" i="2"/>
  <c r="F753" i="2"/>
  <c r="D754" i="2"/>
  <c r="E754" i="2"/>
  <c r="F754" i="2"/>
  <c r="D755" i="2"/>
  <c r="E755" i="2"/>
  <c r="F755" i="2"/>
  <c r="D756" i="2"/>
  <c r="E756" i="2"/>
  <c r="F756" i="2"/>
  <c r="D757" i="2"/>
  <c r="E757" i="2"/>
  <c r="F757" i="2"/>
  <c r="D758" i="2"/>
  <c r="E758" i="2"/>
  <c r="F758" i="2"/>
  <c r="D759" i="2"/>
  <c r="E759" i="2"/>
  <c r="F759" i="2"/>
  <c r="D760" i="2"/>
  <c r="E760" i="2"/>
  <c r="F760" i="2"/>
  <c r="D761" i="2"/>
  <c r="E761" i="2"/>
  <c r="F761" i="2"/>
  <c r="D762" i="2"/>
  <c r="E762" i="2"/>
  <c r="F762" i="2"/>
  <c r="D763" i="2"/>
  <c r="E763" i="2"/>
  <c r="F763" i="2"/>
  <c r="D764" i="2"/>
  <c r="E764" i="2"/>
  <c r="F764" i="2"/>
  <c r="D765" i="2"/>
  <c r="E765" i="2"/>
  <c r="F765" i="2"/>
  <c r="D766" i="2"/>
  <c r="E766" i="2"/>
  <c r="F766" i="2"/>
  <c r="D767" i="2"/>
  <c r="E767" i="2"/>
  <c r="F767" i="2"/>
  <c r="D768" i="2"/>
  <c r="E768" i="2"/>
  <c r="F768" i="2"/>
  <c r="D769" i="2"/>
  <c r="E769" i="2"/>
  <c r="F769" i="2"/>
  <c r="D770" i="2"/>
  <c r="E770" i="2"/>
  <c r="F770" i="2"/>
  <c r="D771" i="2"/>
  <c r="E771" i="2"/>
  <c r="F771" i="2"/>
  <c r="D772" i="2"/>
  <c r="E772" i="2"/>
  <c r="F772" i="2"/>
  <c r="D773" i="2"/>
  <c r="E773" i="2"/>
  <c r="F773" i="2"/>
  <c r="D774" i="2"/>
  <c r="E774" i="2"/>
  <c r="F774" i="2"/>
  <c r="D775" i="2"/>
  <c r="E775" i="2"/>
  <c r="F775" i="2"/>
  <c r="D776" i="2"/>
  <c r="E776" i="2"/>
  <c r="F776" i="2"/>
  <c r="D777" i="2"/>
  <c r="E777" i="2"/>
  <c r="F777" i="2"/>
  <c r="D778" i="2"/>
  <c r="E778" i="2"/>
  <c r="F778" i="2"/>
  <c r="D779" i="2"/>
  <c r="E779" i="2"/>
  <c r="F779" i="2"/>
  <c r="D780" i="2"/>
  <c r="E780" i="2"/>
  <c r="F780" i="2"/>
  <c r="D781" i="2"/>
  <c r="E781" i="2"/>
  <c r="F781" i="2"/>
  <c r="D782" i="2"/>
  <c r="E782" i="2"/>
  <c r="F782" i="2"/>
  <c r="D783" i="2"/>
  <c r="E783" i="2"/>
  <c r="F783" i="2"/>
  <c r="D784" i="2"/>
  <c r="E784" i="2"/>
  <c r="F784" i="2"/>
  <c r="D785" i="2"/>
  <c r="E785" i="2"/>
  <c r="F785" i="2"/>
  <c r="D786" i="2"/>
  <c r="E786" i="2"/>
  <c r="F786" i="2"/>
  <c r="D787" i="2"/>
  <c r="E787" i="2"/>
  <c r="F787" i="2"/>
  <c r="D788" i="2"/>
  <c r="E788" i="2"/>
  <c r="F788" i="2"/>
  <c r="D789" i="2"/>
  <c r="E789" i="2"/>
  <c r="F789" i="2"/>
  <c r="D790" i="2"/>
  <c r="E790" i="2"/>
  <c r="F790" i="2"/>
  <c r="D791" i="2"/>
  <c r="E791" i="2"/>
  <c r="F791" i="2"/>
  <c r="D792" i="2"/>
  <c r="E792" i="2"/>
  <c r="F792" i="2"/>
  <c r="D793" i="2"/>
  <c r="E793" i="2"/>
  <c r="F793" i="2"/>
  <c r="D794" i="2"/>
  <c r="E794" i="2"/>
  <c r="F794" i="2"/>
  <c r="D795" i="2"/>
  <c r="E795" i="2"/>
  <c r="F795" i="2"/>
  <c r="D796" i="2"/>
  <c r="E796" i="2"/>
  <c r="F796" i="2"/>
  <c r="D797" i="2"/>
  <c r="E797" i="2"/>
  <c r="F797" i="2"/>
  <c r="D798" i="2"/>
  <c r="E798" i="2"/>
  <c r="F798" i="2"/>
  <c r="D799" i="2"/>
  <c r="E799" i="2"/>
  <c r="F799" i="2"/>
  <c r="D800" i="2"/>
  <c r="E800" i="2"/>
  <c r="F800" i="2"/>
  <c r="D801" i="2"/>
  <c r="E801" i="2"/>
  <c r="F801" i="2"/>
  <c r="D802" i="2"/>
  <c r="E802" i="2"/>
  <c r="F802" i="2"/>
  <c r="D803" i="2"/>
  <c r="E803" i="2"/>
  <c r="F803" i="2"/>
  <c r="D804" i="2"/>
  <c r="E804" i="2"/>
  <c r="F804" i="2"/>
  <c r="D805" i="2"/>
  <c r="E805" i="2"/>
  <c r="F805" i="2"/>
  <c r="D806" i="2"/>
  <c r="E806" i="2"/>
  <c r="F806" i="2"/>
  <c r="D807" i="2"/>
  <c r="E807" i="2"/>
  <c r="F807" i="2"/>
  <c r="D808" i="2"/>
  <c r="E808" i="2"/>
  <c r="F808" i="2"/>
  <c r="D809" i="2"/>
  <c r="E809" i="2"/>
  <c r="F809" i="2"/>
  <c r="D810" i="2"/>
  <c r="E810" i="2"/>
  <c r="F810" i="2"/>
  <c r="D811" i="2"/>
  <c r="E811" i="2"/>
  <c r="F811" i="2"/>
  <c r="D812" i="2"/>
  <c r="E812" i="2"/>
  <c r="F812" i="2"/>
  <c r="D813" i="2"/>
  <c r="E813" i="2"/>
  <c r="F813" i="2"/>
  <c r="D814" i="2"/>
  <c r="E814" i="2"/>
  <c r="F814" i="2"/>
  <c r="D815" i="2"/>
  <c r="E815" i="2"/>
  <c r="F815" i="2"/>
  <c r="D816" i="2"/>
  <c r="E816" i="2"/>
  <c r="F816" i="2"/>
  <c r="D817" i="2"/>
  <c r="E817" i="2"/>
  <c r="F817" i="2"/>
  <c r="D818" i="2"/>
  <c r="E818" i="2"/>
  <c r="F818" i="2"/>
  <c r="D819" i="2"/>
  <c r="E819" i="2"/>
  <c r="F819" i="2"/>
  <c r="D820" i="2"/>
  <c r="E820" i="2"/>
  <c r="F820" i="2"/>
  <c r="D821" i="2"/>
  <c r="E821" i="2"/>
  <c r="F821" i="2"/>
  <c r="D822" i="2"/>
  <c r="E822" i="2"/>
  <c r="F822" i="2"/>
  <c r="D823" i="2"/>
  <c r="E823" i="2"/>
  <c r="F823" i="2"/>
  <c r="D824" i="2"/>
  <c r="E824" i="2"/>
  <c r="F824" i="2"/>
  <c r="D825" i="2"/>
  <c r="E825" i="2"/>
  <c r="F825" i="2"/>
  <c r="D826" i="2"/>
  <c r="E826" i="2"/>
  <c r="F826" i="2"/>
  <c r="D827" i="2"/>
  <c r="E827" i="2"/>
  <c r="F827" i="2"/>
  <c r="D828" i="2"/>
  <c r="E828" i="2"/>
  <c r="F828" i="2"/>
  <c r="D829" i="2"/>
  <c r="E829" i="2"/>
  <c r="F829" i="2"/>
  <c r="D830" i="2"/>
  <c r="E830" i="2"/>
  <c r="F830" i="2"/>
  <c r="D831" i="2"/>
  <c r="E831" i="2"/>
  <c r="F831" i="2"/>
  <c r="D832" i="2"/>
  <c r="E832" i="2"/>
  <c r="F832" i="2"/>
  <c r="D833" i="2"/>
  <c r="E833" i="2"/>
  <c r="F833" i="2"/>
  <c r="D834" i="2"/>
  <c r="E834" i="2"/>
  <c r="F834" i="2"/>
  <c r="D835" i="2"/>
  <c r="E835" i="2"/>
  <c r="F835" i="2"/>
  <c r="D836" i="2"/>
  <c r="E836" i="2"/>
  <c r="F836" i="2"/>
  <c r="D837" i="2"/>
  <c r="E837" i="2"/>
  <c r="F837" i="2"/>
  <c r="D838" i="2"/>
  <c r="E838" i="2"/>
  <c r="F838" i="2"/>
  <c r="D839" i="2"/>
  <c r="E839" i="2"/>
  <c r="F839" i="2"/>
  <c r="D840" i="2"/>
  <c r="E840" i="2"/>
  <c r="F840" i="2"/>
  <c r="D841" i="2"/>
  <c r="E841" i="2"/>
  <c r="F841" i="2"/>
  <c r="D842" i="2"/>
  <c r="E842" i="2"/>
  <c r="F842" i="2"/>
  <c r="D843" i="2"/>
  <c r="E843" i="2"/>
  <c r="F843" i="2"/>
  <c r="D844" i="2"/>
  <c r="E844" i="2"/>
  <c r="F844" i="2"/>
  <c r="D845" i="2"/>
  <c r="E845" i="2"/>
  <c r="F845" i="2"/>
  <c r="D846" i="2"/>
  <c r="E846" i="2"/>
  <c r="F846" i="2"/>
  <c r="D847" i="2"/>
  <c r="E847" i="2"/>
  <c r="F847" i="2"/>
  <c r="D848" i="2"/>
  <c r="E848" i="2"/>
  <c r="F848" i="2"/>
  <c r="D849" i="2"/>
  <c r="E849" i="2"/>
  <c r="F849" i="2"/>
  <c r="D850" i="2"/>
  <c r="E850" i="2"/>
  <c r="F850" i="2"/>
  <c r="D851" i="2"/>
  <c r="E851" i="2"/>
  <c r="F851" i="2"/>
  <c r="D852" i="2"/>
  <c r="E852" i="2"/>
  <c r="F852" i="2"/>
  <c r="D853" i="2"/>
  <c r="E853" i="2"/>
  <c r="F853" i="2"/>
  <c r="D854" i="2"/>
  <c r="E854" i="2"/>
  <c r="F854" i="2"/>
  <c r="D855" i="2"/>
  <c r="E855" i="2"/>
  <c r="F855" i="2"/>
  <c r="D856" i="2"/>
  <c r="E856" i="2"/>
  <c r="F856" i="2"/>
  <c r="D857" i="2"/>
  <c r="E857" i="2"/>
  <c r="F857" i="2"/>
  <c r="D858" i="2"/>
  <c r="E858" i="2"/>
  <c r="F858" i="2"/>
  <c r="D859" i="2"/>
  <c r="E859" i="2"/>
  <c r="F859" i="2"/>
  <c r="D860" i="2"/>
  <c r="E860" i="2"/>
  <c r="F860" i="2"/>
  <c r="D861" i="2"/>
  <c r="E861" i="2"/>
  <c r="F861" i="2"/>
  <c r="D862" i="2"/>
  <c r="E862" i="2"/>
  <c r="F862" i="2"/>
  <c r="D863" i="2"/>
  <c r="E863" i="2"/>
  <c r="F863" i="2"/>
  <c r="D864" i="2"/>
  <c r="E864" i="2"/>
  <c r="F864" i="2"/>
  <c r="D865" i="2"/>
  <c r="E865" i="2"/>
  <c r="F865" i="2"/>
  <c r="D866" i="2"/>
  <c r="E866" i="2"/>
  <c r="F866" i="2"/>
  <c r="D867" i="2"/>
  <c r="E867" i="2"/>
  <c r="F867" i="2"/>
  <c r="D868" i="2"/>
  <c r="E868" i="2"/>
  <c r="F868" i="2"/>
  <c r="D869" i="2"/>
  <c r="E869" i="2"/>
  <c r="F869" i="2"/>
  <c r="D870" i="2"/>
  <c r="E870" i="2"/>
  <c r="F870" i="2"/>
  <c r="D871" i="2"/>
  <c r="E871" i="2"/>
  <c r="F871" i="2"/>
  <c r="D872" i="2"/>
  <c r="E872" i="2"/>
  <c r="F872" i="2"/>
  <c r="D873" i="2"/>
  <c r="E873" i="2"/>
  <c r="F873" i="2"/>
  <c r="D874" i="2"/>
  <c r="E874" i="2"/>
  <c r="F874" i="2"/>
  <c r="D875" i="2"/>
  <c r="E875" i="2"/>
  <c r="F875" i="2"/>
  <c r="D876" i="2"/>
  <c r="E876" i="2"/>
  <c r="F876" i="2"/>
  <c r="D877" i="2"/>
  <c r="E877" i="2"/>
  <c r="F877" i="2"/>
  <c r="D878" i="2"/>
  <c r="E878" i="2"/>
  <c r="F878" i="2"/>
  <c r="D879" i="2"/>
  <c r="E879" i="2"/>
  <c r="F879" i="2"/>
  <c r="D880" i="2"/>
  <c r="E880" i="2"/>
  <c r="F880" i="2"/>
  <c r="D881" i="2"/>
  <c r="E881" i="2"/>
  <c r="F881" i="2"/>
  <c r="D882" i="2"/>
  <c r="E882" i="2"/>
  <c r="F882" i="2"/>
  <c r="D883" i="2"/>
  <c r="E883" i="2"/>
  <c r="F883" i="2"/>
  <c r="D884" i="2"/>
  <c r="E884" i="2"/>
  <c r="F884" i="2"/>
  <c r="D885" i="2"/>
  <c r="E885" i="2"/>
  <c r="F885" i="2"/>
  <c r="D886" i="2"/>
  <c r="E886" i="2"/>
  <c r="F886" i="2"/>
  <c r="D887" i="2"/>
  <c r="E887" i="2"/>
  <c r="F887" i="2"/>
  <c r="D888" i="2"/>
  <c r="E888" i="2"/>
  <c r="F888" i="2"/>
  <c r="D889" i="2"/>
  <c r="E889" i="2"/>
  <c r="F889" i="2"/>
  <c r="D890" i="2"/>
  <c r="E890" i="2"/>
  <c r="F890" i="2"/>
  <c r="D891" i="2"/>
  <c r="E891" i="2"/>
  <c r="F891" i="2"/>
  <c r="D892" i="2"/>
  <c r="E892" i="2"/>
  <c r="F892" i="2"/>
  <c r="D893" i="2"/>
  <c r="E893" i="2"/>
  <c r="F893" i="2"/>
  <c r="D894" i="2"/>
  <c r="E894" i="2"/>
  <c r="F894" i="2"/>
  <c r="D895" i="2"/>
  <c r="E895" i="2"/>
  <c r="F895" i="2"/>
  <c r="D896" i="2"/>
  <c r="E896" i="2"/>
  <c r="F896" i="2"/>
  <c r="D897" i="2"/>
  <c r="E897" i="2"/>
  <c r="F897" i="2"/>
  <c r="D898" i="2"/>
  <c r="E898" i="2"/>
  <c r="F898" i="2"/>
  <c r="D899" i="2"/>
  <c r="E899" i="2"/>
  <c r="F899" i="2"/>
  <c r="D900" i="2"/>
  <c r="E900" i="2"/>
  <c r="F900" i="2"/>
  <c r="D901" i="2"/>
  <c r="E901" i="2"/>
  <c r="F901" i="2"/>
  <c r="D902" i="2"/>
  <c r="E902" i="2"/>
  <c r="F902" i="2"/>
  <c r="D903" i="2"/>
  <c r="E903" i="2"/>
  <c r="F903" i="2"/>
  <c r="D904" i="2"/>
  <c r="E904" i="2"/>
  <c r="F904" i="2"/>
  <c r="D905" i="2"/>
  <c r="E905" i="2"/>
  <c r="F905" i="2"/>
  <c r="D906" i="2"/>
  <c r="E906" i="2"/>
  <c r="F906" i="2"/>
  <c r="D907" i="2"/>
  <c r="E907" i="2"/>
  <c r="F907" i="2"/>
  <c r="D908" i="2"/>
  <c r="E908" i="2"/>
  <c r="F908" i="2"/>
  <c r="D909" i="2"/>
  <c r="E909" i="2"/>
  <c r="F909" i="2"/>
  <c r="D910" i="2"/>
  <c r="E910" i="2"/>
  <c r="F910" i="2"/>
  <c r="D911" i="2"/>
  <c r="E911" i="2"/>
  <c r="F911" i="2"/>
  <c r="D912" i="2"/>
  <c r="E912" i="2"/>
  <c r="F912" i="2"/>
  <c r="D913" i="2"/>
  <c r="E913" i="2"/>
  <c r="F913" i="2"/>
  <c r="D914" i="2"/>
  <c r="E914" i="2"/>
  <c r="F914" i="2"/>
  <c r="D915" i="2"/>
  <c r="E915" i="2"/>
  <c r="F915" i="2"/>
  <c r="D916" i="2"/>
  <c r="E916" i="2"/>
  <c r="F916" i="2"/>
  <c r="D917" i="2"/>
  <c r="E917" i="2"/>
  <c r="F917" i="2"/>
  <c r="D918" i="2"/>
  <c r="E918" i="2"/>
  <c r="F918" i="2"/>
  <c r="D919" i="2"/>
  <c r="E919" i="2"/>
  <c r="F919" i="2"/>
  <c r="D920" i="2"/>
  <c r="E920" i="2"/>
  <c r="F920" i="2"/>
  <c r="D921" i="2"/>
  <c r="E921" i="2"/>
  <c r="F921" i="2"/>
  <c r="D922" i="2"/>
  <c r="E922" i="2"/>
  <c r="F922" i="2"/>
  <c r="D923" i="2"/>
  <c r="E923" i="2"/>
  <c r="F923" i="2"/>
  <c r="D924" i="2"/>
  <c r="E924" i="2"/>
  <c r="F924" i="2"/>
  <c r="D925" i="2"/>
  <c r="E925" i="2"/>
  <c r="F925" i="2"/>
  <c r="D926" i="2"/>
  <c r="E926" i="2"/>
  <c r="F926" i="2"/>
  <c r="D927" i="2"/>
  <c r="E927" i="2"/>
  <c r="F927" i="2"/>
  <c r="D928" i="2"/>
  <c r="E928" i="2"/>
  <c r="F928" i="2"/>
  <c r="D929" i="2"/>
  <c r="E929" i="2"/>
  <c r="F929" i="2"/>
  <c r="D930" i="2"/>
  <c r="E930" i="2"/>
  <c r="F930" i="2"/>
  <c r="D931" i="2"/>
  <c r="E931" i="2"/>
  <c r="F931" i="2"/>
  <c r="D932" i="2"/>
  <c r="E932" i="2"/>
  <c r="F932" i="2"/>
  <c r="D933" i="2"/>
  <c r="E933" i="2"/>
  <c r="F933" i="2"/>
  <c r="D934" i="2"/>
  <c r="E934" i="2"/>
  <c r="F934" i="2"/>
  <c r="D935" i="2"/>
  <c r="E935" i="2"/>
  <c r="F935" i="2"/>
  <c r="D936" i="2"/>
  <c r="E936" i="2"/>
  <c r="F936" i="2"/>
  <c r="D937" i="2"/>
  <c r="E937" i="2"/>
  <c r="F937" i="2"/>
  <c r="D938" i="2"/>
  <c r="E938" i="2"/>
  <c r="F938" i="2"/>
  <c r="D939" i="2"/>
  <c r="E939" i="2"/>
  <c r="F939" i="2"/>
  <c r="D940" i="2"/>
  <c r="E940" i="2"/>
  <c r="F940" i="2"/>
  <c r="D941" i="2"/>
  <c r="E941" i="2"/>
  <c r="F941" i="2"/>
  <c r="D942" i="2"/>
  <c r="E942" i="2"/>
  <c r="F942" i="2"/>
  <c r="D943" i="2"/>
  <c r="E943" i="2"/>
  <c r="F943" i="2"/>
  <c r="D944" i="2"/>
  <c r="E944" i="2"/>
  <c r="F944" i="2"/>
  <c r="D945" i="2"/>
  <c r="E945" i="2"/>
  <c r="F945" i="2"/>
  <c r="D946" i="2"/>
  <c r="E946" i="2"/>
  <c r="F946" i="2"/>
  <c r="D947" i="2"/>
  <c r="E947" i="2"/>
  <c r="F947" i="2"/>
  <c r="D948" i="2"/>
  <c r="E948" i="2"/>
  <c r="F948" i="2"/>
  <c r="D949" i="2"/>
  <c r="E949" i="2"/>
  <c r="F949" i="2"/>
  <c r="D950" i="2"/>
  <c r="E950" i="2"/>
  <c r="F950" i="2"/>
  <c r="D951" i="2"/>
  <c r="E951" i="2"/>
  <c r="F951" i="2"/>
  <c r="D952" i="2"/>
  <c r="E952" i="2"/>
  <c r="F952" i="2"/>
  <c r="D953" i="2"/>
  <c r="E953" i="2"/>
  <c r="F953" i="2"/>
  <c r="D954" i="2"/>
  <c r="E954" i="2"/>
  <c r="F954" i="2"/>
  <c r="D955" i="2"/>
  <c r="E955" i="2"/>
  <c r="F955" i="2"/>
  <c r="D956" i="2"/>
  <c r="E956" i="2"/>
  <c r="F956" i="2"/>
  <c r="D957" i="2"/>
  <c r="E957" i="2"/>
  <c r="F957" i="2"/>
  <c r="D958" i="2"/>
  <c r="E958" i="2"/>
  <c r="F958" i="2"/>
  <c r="D959" i="2"/>
  <c r="E959" i="2"/>
  <c r="F959" i="2"/>
  <c r="D960" i="2"/>
  <c r="E960" i="2"/>
  <c r="F960" i="2"/>
  <c r="D961" i="2"/>
  <c r="E961" i="2"/>
  <c r="F961" i="2"/>
  <c r="D962" i="2"/>
  <c r="E962" i="2"/>
  <c r="F962" i="2"/>
  <c r="D963" i="2"/>
  <c r="E963" i="2"/>
  <c r="F963" i="2"/>
  <c r="D964" i="2"/>
  <c r="E964" i="2"/>
  <c r="F964" i="2"/>
  <c r="D965" i="2"/>
  <c r="E965" i="2"/>
  <c r="F965" i="2"/>
  <c r="D966" i="2"/>
  <c r="E966" i="2"/>
  <c r="F966" i="2"/>
  <c r="D967" i="2"/>
  <c r="E967" i="2"/>
  <c r="F967" i="2"/>
  <c r="D968" i="2"/>
  <c r="E968" i="2"/>
  <c r="F968" i="2"/>
  <c r="D969" i="2"/>
  <c r="E969" i="2"/>
  <c r="F969" i="2"/>
  <c r="D970" i="2"/>
  <c r="E970" i="2"/>
  <c r="F970" i="2"/>
  <c r="D971" i="2"/>
  <c r="E971" i="2"/>
  <c r="F971" i="2"/>
  <c r="D972" i="2"/>
  <c r="E972" i="2"/>
  <c r="F972" i="2"/>
  <c r="D973" i="2"/>
  <c r="E973" i="2"/>
  <c r="F973" i="2"/>
  <c r="D974" i="2"/>
  <c r="E974" i="2"/>
  <c r="F974" i="2"/>
  <c r="D975" i="2"/>
  <c r="E975" i="2"/>
  <c r="F975" i="2"/>
  <c r="D976" i="2"/>
  <c r="E976" i="2"/>
  <c r="F976" i="2"/>
  <c r="D977" i="2"/>
  <c r="E977" i="2"/>
  <c r="F977" i="2"/>
  <c r="D978" i="2"/>
  <c r="E978" i="2"/>
  <c r="F978" i="2"/>
  <c r="D979" i="2"/>
  <c r="E979" i="2"/>
  <c r="F979" i="2"/>
  <c r="D980" i="2"/>
  <c r="E980" i="2"/>
  <c r="F980" i="2"/>
  <c r="D981" i="2"/>
  <c r="E981" i="2"/>
  <c r="F981" i="2"/>
  <c r="D982" i="2"/>
  <c r="E982" i="2"/>
  <c r="F982" i="2"/>
  <c r="D983" i="2"/>
  <c r="E983" i="2"/>
  <c r="F983" i="2"/>
  <c r="D984" i="2"/>
  <c r="E984" i="2"/>
  <c r="F984" i="2"/>
  <c r="D985" i="2"/>
  <c r="E985" i="2"/>
  <c r="F985" i="2"/>
  <c r="D986" i="2"/>
  <c r="E986" i="2"/>
  <c r="F986" i="2"/>
  <c r="D987" i="2"/>
  <c r="E987" i="2"/>
  <c r="F987" i="2"/>
  <c r="D988" i="2"/>
  <c r="E988" i="2"/>
  <c r="F988" i="2"/>
  <c r="D989" i="2"/>
  <c r="E989" i="2"/>
  <c r="F989" i="2"/>
  <c r="D990" i="2"/>
  <c r="E990" i="2"/>
  <c r="F990" i="2"/>
  <c r="D991" i="2"/>
  <c r="E991" i="2"/>
  <c r="F991" i="2"/>
  <c r="D992" i="2"/>
  <c r="E992" i="2"/>
  <c r="F992" i="2"/>
  <c r="D993" i="2"/>
  <c r="E993" i="2"/>
  <c r="F993" i="2"/>
  <c r="D994" i="2"/>
  <c r="E994" i="2"/>
  <c r="F994" i="2"/>
  <c r="D995" i="2"/>
  <c r="E995" i="2"/>
  <c r="F995" i="2"/>
  <c r="D996" i="2"/>
  <c r="E996" i="2"/>
  <c r="F996" i="2"/>
  <c r="D997" i="2"/>
  <c r="E997" i="2"/>
  <c r="F997" i="2"/>
  <c r="D998" i="2"/>
  <c r="E998" i="2"/>
  <c r="F998" i="2"/>
  <c r="D999" i="2"/>
  <c r="E999" i="2"/>
  <c r="F999" i="2"/>
  <c r="D1000" i="2"/>
  <c r="E1000" i="2"/>
  <c r="F1000" i="2"/>
  <c r="D1001" i="2"/>
  <c r="E1001" i="2"/>
  <c r="F1001" i="2"/>
  <c r="F18" i="2"/>
  <c r="E18" i="2"/>
  <c r="D18" i="2"/>
  <c r="C19" i="1"/>
  <c r="D19" i="1"/>
  <c r="E19" i="1"/>
  <c r="C20" i="1"/>
  <c r="D20" i="1"/>
  <c r="E20" i="1"/>
  <c r="C21" i="1"/>
  <c r="D21" i="1"/>
  <c r="E21" i="1"/>
  <c r="C22" i="1"/>
  <c r="D22" i="1"/>
  <c r="E22" i="1"/>
  <c r="C23" i="1"/>
  <c r="D23" i="1"/>
  <c r="E23" i="1"/>
  <c r="C24" i="1"/>
  <c r="D24" i="1"/>
  <c r="E24" i="1"/>
  <c r="C25" i="1"/>
  <c r="D25" i="1"/>
  <c r="E25" i="1"/>
  <c r="C26" i="1"/>
  <c r="D26" i="1"/>
  <c r="E26" i="1"/>
  <c r="C27" i="1"/>
  <c r="D27" i="1"/>
  <c r="E27" i="1"/>
  <c r="C28" i="1"/>
  <c r="D28" i="1"/>
  <c r="E28" i="1"/>
  <c r="C29" i="1"/>
  <c r="D29" i="1"/>
  <c r="E29" i="1"/>
  <c r="C30" i="1"/>
  <c r="D30" i="1"/>
  <c r="E30" i="1"/>
  <c r="C31" i="1"/>
  <c r="D31" i="1"/>
  <c r="E31" i="1"/>
  <c r="C32" i="1"/>
  <c r="D32" i="1"/>
  <c r="E32" i="1"/>
  <c r="C33" i="1"/>
  <c r="D33" i="1"/>
  <c r="E33" i="1"/>
  <c r="C34" i="1"/>
  <c r="D34" i="1"/>
  <c r="E34" i="1"/>
  <c r="C35" i="1"/>
  <c r="D35" i="1"/>
  <c r="E35" i="1"/>
  <c r="C36" i="1"/>
  <c r="D36" i="1"/>
  <c r="E36" i="1"/>
  <c r="C37" i="1"/>
  <c r="D37" i="1"/>
  <c r="E37" i="1"/>
  <c r="C38" i="1"/>
  <c r="D38" i="1"/>
  <c r="E38" i="1"/>
  <c r="C39" i="1"/>
  <c r="D39" i="1"/>
  <c r="E39" i="1"/>
  <c r="C40" i="1"/>
  <c r="D40" i="1"/>
  <c r="E40" i="1"/>
  <c r="C41" i="1"/>
  <c r="D41" i="1"/>
  <c r="E41" i="1"/>
  <c r="C42" i="1"/>
  <c r="D42" i="1"/>
  <c r="E42" i="1"/>
  <c r="C43" i="1"/>
  <c r="D43" i="1"/>
  <c r="E43" i="1"/>
  <c r="C44" i="1"/>
  <c r="D44" i="1"/>
  <c r="E44" i="1"/>
  <c r="C45" i="1"/>
  <c r="D45" i="1"/>
  <c r="E45" i="1"/>
  <c r="C46" i="1"/>
  <c r="D46" i="1"/>
  <c r="E46" i="1"/>
  <c r="C47" i="1"/>
  <c r="D47" i="1"/>
  <c r="E47" i="1"/>
  <c r="C48" i="1"/>
  <c r="D48" i="1"/>
  <c r="E48" i="1"/>
  <c r="C49" i="1"/>
  <c r="D49" i="1"/>
  <c r="E49" i="1"/>
  <c r="C50" i="1"/>
  <c r="D50" i="1"/>
  <c r="E50" i="1"/>
  <c r="C51" i="1"/>
  <c r="D51" i="1"/>
  <c r="E51" i="1"/>
  <c r="C52" i="1"/>
  <c r="D52" i="1"/>
  <c r="E52" i="1"/>
  <c r="C53" i="1"/>
  <c r="D53" i="1"/>
  <c r="E53" i="1"/>
  <c r="C54" i="1"/>
  <c r="D54" i="1"/>
  <c r="E54" i="1"/>
  <c r="C55" i="1"/>
  <c r="D55" i="1"/>
  <c r="E55" i="1"/>
  <c r="C56" i="1"/>
  <c r="D56" i="1"/>
  <c r="E56" i="1"/>
  <c r="C57" i="1"/>
  <c r="D57" i="1"/>
  <c r="E57" i="1"/>
  <c r="C58" i="1"/>
  <c r="D58" i="1"/>
  <c r="E58" i="1"/>
  <c r="C59" i="1"/>
  <c r="D59" i="1"/>
  <c r="E59" i="1"/>
  <c r="C60" i="1"/>
  <c r="D60" i="1"/>
  <c r="E60" i="1"/>
  <c r="C61" i="1"/>
  <c r="D61" i="1"/>
  <c r="E61" i="1"/>
  <c r="C62" i="1"/>
  <c r="D62" i="1"/>
  <c r="E62" i="1"/>
  <c r="C63" i="1"/>
  <c r="D63" i="1"/>
  <c r="E63" i="1"/>
  <c r="C64" i="1"/>
  <c r="D64" i="1"/>
  <c r="E64" i="1"/>
  <c r="C65" i="1"/>
  <c r="D65" i="1"/>
  <c r="E65" i="1"/>
  <c r="C66" i="1"/>
  <c r="D66" i="1"/>
  <c r="E66" i="1"/>
  <c r="C67" i="1"/>
  <c r="D67" i="1"/>
  <c r="E67" i="1"/>
  <c r="C68" i="1"/>
  <c r="D68" i="1"/>
  <c r="E68" i="1"/>
  <c r="C69" i="1"/>
  <c r="D69" i="1"/>
  <c r="E69" i="1"/>
  <c r="C70" i="1"/>
  <c r="D70" i="1"/>
  <c r="E70" i="1"/>
  <c r="C71" i="1"/>
  <c r="D71" i="1"/>
  <c r="E71" i="1"/>
  <c r="C72" i="1"/>
  <c r="D72" i="1"/>
  <c r="E72" i="1"/>
  <c r="C73" i="1"/>
  <c r="D73" i="1"/>
  <c r="E73" i="1"/>
  <c r="C74" i="1"/>
  <c r="D74" i="1"/>
  <c r="E74" i="1"/>
  <c r="C75" i="1"/>
  <c r="D75" i="1"/>
  <c r="E75" i="1"/>
  <c r="C76" i="1"/>
  <c r="D76" i="1"/>
  <c r="E76" i="1"/>
  <c r="C77" i="1"/>
  <c r="D77" i="1"/>
  <c r="E77" i="1"/>
  <c r="C78" i="1"/>
  <c r="D78" i="1"/>
  <c r="E78" i="1"/>
  <c r="C79" i="1"/>
  <c r="D79" i="1"/>
  <c r="E79" i="1"/>
  <c r="C80" i="1"/>
  <c r="D80" i="1"/>
  <c r="E80" i="1"/>
  <c r="C81" i="1"/>
  <c r="D81" i="1"/>
  <c r="E81" i="1"/>
  <c r="C82" i="1"/>
  <c r="D82" i="1"/>
  <c r="E82" i="1"/>
  <c r="C83" i="1"/>
  <c r="D83" i="1"/>
  <c r="E83" i="1"/>
  <c r="C84" i="1"/>
  <c r="D84" i="1"/>
  <c r="E84" i="1"/>
  <c r="C85" i="1"/>
  <c r="D85" i="1"/>
  <c r="E85" i="1"/>
  <c r="C86" i="1"/>
  <c r="D86" i="1"/>
  <c r="E86" i="1"/>
  <c r="C87" i="1"/>
  <c r="D87" i="1"/>
  <c r="E87" i="1"/>
  <c r="C88" i="1"/>
  <c r="D88" i="1"/>
  <c r="E88" i="1"/>
  <c r="C89" i="1"/>
  <c r="D89" i="1"/>
  <c r="E89" i="1"/>
  <c r="C90" i="1"/>
  <c r="D90" i="1"/>
  <c r="E90" i="1"/>
  <c r="C91" i="1"/>
  <c r="D91" i="1"/>
  <c r="E91" i="1"/>
  <c r="C92" i="1"/>
  <c r="D92" i="1"/>
  <c r="E92" i="1"/>
  <c r="C93" i="1"/>
  <c r="D93" i="1"/>
  <c r="E93" i="1"/>
  <c r="C94" i="1"/>
  <c r="D94" i="1"/>
  <c r="E94" i="1"/>
  <c r="C95" i="1"/>
  <c r="D95" i="1"/>
  <c r="E95" i="1"/>
  <c r="C96" i="1"/>
  <c r="D96" i="1"/>
  <c r="E96" i="1"/>
  <c r="C97" i="1"/>
  <c r="D97" i="1"/>
  <c r="E97" i="1"/>
  <c r="C98" i="1"/>
  <c r="D98" i="1"/>
  <c r="E98" i="1"/>
  <c r="C99" i="1"/>
  <c r="D99" i="1"/>
  <c r="E99" i="1"/>
  <c r="C100" i="1"/>
  <c r="D100" i="1"/>
  <c r="E100" i="1"/>
  <c r="C101" i="1"/>
  <c r="D101" i="1"/>
  <c r="E101" i="1"/>
  <c r="C102" i="1"/>
  <c r="D102" i="1"/>
  <c r="E102" i="1"/>
  <c r="C103" i="1"/>
  <c r="D103" i="1"/>
  <c r="E103" i="1"/>
  <c r="C104" i="1"/>
  <c r="D104" i="1"/>
  <c r="E104" i="1"/>
  <c r="C105" i="1"/>
  <c r="D105" i="1"/>
  <c r="E105" i="1"/>
  <c r="C106" i="1"/>
  <c r="D106" i="1"/>
  <c r="E106" i="1"/>
  <c r="C107" i="1"/>
  <c r="D107" i="1"/>
  <c r="E107" i="1"/>
  <c r="C108" i="1"/>
  <c r="D108" i="1"/>
  <c r="E108" i="1"/>
  <c r="C109" i="1"/>
  <c r="D109" i="1"/>
  <c r="E109" i="1"/>
  <c r="C110" i="1"/>
  <c r="D110" i="1"/>
  <c r="E110" i="1"/>
  <c r="C111" i="1"/>
  <c r="D111" i="1"/>
  <c r="E111" i="1"/>
  <c r="C112" i="1"/>
  <c r="D112" i="1"/>
  <c r="E112" i="1"/>
  <c r="C113" i="1"/>
  <c r="D113" i="1"/>
  <c r="E113" i="1"/>
  <c r="C114" i="1"/>
  <c r="D114" i="1"/>
  <c r="E114" i="1"/>
  <c r="C115" i="1"/>
  <c r="D115" i="1"/>
  <c r="E115" i="1"/>
  <c r="C116" i="1"/>
  <c r="D116" i="1"/>
  <c r="E116" i="1"/>
  <c r="C117" i="1"/>
  <c r="D117" i="1"/>
  <c r="E117" i="1"/>
  <c r="C118" i="1"/>
  <c r="D118" i="1"/>
  <c r="E118" i="1"/>
  <c r="C119" i="1"/>
  <c r="D119" i="1"/>
  <c r="E119" i="1"/>
  <c r="C120" i="1"/>
  <c r="D120" i="1"/>
  <c r="E120" i="1"/>
  <c r="C121" i="1"/>
  <c r="D121" i="1"/>
  <c r="E121" i="1"/>
  <c r="C122" i="1"/>
  <c r="D122" i="1"/>
  <c r="E122" i="1"/>
  <c r="C123" i="1"/>
  <c r="D123" i="1"/>
  <c r="E123" i="1"/>
  <c r="C124" i="1"/>
  <c r="D124" i="1"/>
  <c r="E124" i="1"/>
  <c r="C125" i="1"/>
  <c r="D125" i="1"/>
  <c r="E125" i="1"/>
  <c r="C126" i="1"/>
  <c r="D126" i="1"/>
  <c r="E126" i="1"/>
  <c r="C127" i="1"/>
  <c r="D127" i="1"/>
  <c r="E127" i="1"/>
  <c r="C128" i="1"/>
  <c r="D128" i="1"/>
  <c r="E128" i="1"/>
  <c r="C129" i="1"/>
  <c r="D129" i="1"/>
  <c r="E129" i="1"/>
  <c r="C130" i="1"/>
  <c r="D130" i="1"/>
  <c r="E130" i="1"/>
  <c r="C131" i="1"/>
  <c r="D131" i="1"/>
  <c r="E131" i="1"/>
  <c r="C132" i="1"/>
  <c r="D132" i="1"/>
  <c r="E132" i="1"/>
  <c r="C133" i="1"/>
  <c r="D133" i="1"/>
  <c r="E133" i="1"/>
  <c r="C134" i="1"/>
  <c r="D134" i="1"/>
  <c r="E134" i="1"/>
  <c r="C135" i="1"/>
  <c r="D135" i="1"/>
  <c r="E135" i="1"/>
  <c r="C136" i="1"/>
  <c r="D136" i="1"/>
  <c r="E136" i="1"/>
  <c r="C137" i="1"/>
  <c r="D137" i="1"/>
  <c r="E137" i="1"/>
  <c r="C138" i="1"/>
  <c r="D138" i="1"/>
  <c r="E138" i="1"/>
  <c r="C139" i="1"/>
  <c r="D139" i="1"/>
  <c r="E139" i="1"/>
  <c r="C140" i="1"/>
  <c r="D140" i="1"/>
  <c r="E140" i="1"/>
  <c r="C141" i="1"/>
  <c r="D141" i="1"/>
  <c r="E141" i="1"/>
  <c r="C142" i="1"/>
  <c r="D142" i="1"/>
  <c r="E142" i="1"/>
  <c r="C143" i="1"/>
  <c r="D143" i="1"/>
  <c r="E143" i="1"/>
  <c r="C144" i="1"/>
  <c r="D144" i="1"/>
  <c r="E144" i="1"/>
  <c r="C145" i="1"/>
  <c r="D145" i="1"/>
  <c r="E145" i="1"/>
  <c r="C146" i="1"/>
  <c r="D146" i="1"/>
  <c r="E146" i="1"/>
  <c r="C147" i="1"/>
  <c r="D147" i="1"/>
  <c r="E147" i="1"/>
  <c r="C148" i="1"/>
  <c r="D148" i="1"/>
  <c r="E148" i="1"/>
  <c r="C149" i="1"/>
  <c r="D149" i="1"/>
  <c r="E149" i="1"/>
  <c r="C150" i="1"/>
  <c r="D150" i="1"/>
  <c r="E150" i="1"/>
  <c r="C151" i="1"/>
  <c r="D151" i="1"/>
  <c r="E151" i="1"/>
  <c r="C152" i="1"/>
  <c r="D152" i="1"/>
  <c r="E152" i="1"/>
  <c r="C153" i="1"/>
  <c r="D153" i="1"/>
  <c r="E153" i="1"/>
  <c r="C154" i="1"/>
  <c r="D154" i="1"/>
  <c r="E154" i="1"/>
  <c r="C155" i="1"/>
  <c r="D155" i="1"/>
  <c r="E155" i="1"/>
  <c r="C156" i="1"/>
  <c r="D156" i="1"/>
  <c r="E156" i="1"/>
  <c r="C157" i="1"/>
  <c r="D157" i="1"/>
  <c r="E157" i="1"/>
  <c r="C158" i="1"/>
  <c r="D158" i="1"/>
  <c r="E158" i="1"/>
  <c r="C159" i="1"/>
  <c r="D159" i="1"/>
  <c r="E159" i="1"/>
  <c r="C160" i="1"/>
  <c r="D160" i="1"/>
  <c r="E160" i="1"/>
  <c r="C161" i="1"/>
  <c r="D161" i="1"/>
  <c r="E161" i="1"/>
  <c r="C162" i="1"/>
  <c r="D162" i="1"/>
  <c r="E162" i="1"/>
  <c r="C163" i="1"/>
  <c r="D163" i="1"/>
  <c r="E163" i="1"/>
  <c r="C164" i="1"/>
  <c r="D164" i="1"/>
  <c r="E164" i="1"/>
  <c r="C165" i="1"/>
  <c r="D165" i="1"/>
  <c r="E165" i="1"/>
  <c r="C166" i="1"/>
  <c r="D166" i="1"/>
  <c r="E166" i="1"/>
  <c r="C167" i="1"/>
  <c r="D167" i="1"/>
  <c r="E167" i="1"/>
  <c r="C168" i="1"/>
  <c r="D168" i="1"/>
  <c r="E168" i="1"/>
  <c r="C169" i="1"/>
  <c r="D169" i="1"/>
  <c r="E169" i="1"/>
  <c r="C170" i="1"/>
  <c r="D170" i="1"/>
  <c r="E170" i="1"/>
  <c r="C171" i="1"/>
  <c r="D171" i="1"/>
  <c r="E171" i="1"/>
  <c r="C172" i="1"/>
  <c r="D172" i="1"/>
  <c r="E172" i="1"/>
  <c r="C173" i="1"/>
  <c r="D173" i="1"/>
  <c r="E173" i="1"/>
  <c r="C174" i="1"/>
  <c r="D174" i="1"/>
  <c r="E174" i="1"/>
  <c r="C175" i="1"/>
  <c r="D175" i="1"/>
  <c r="E175" i="1"/>
  <c r="C176" i="1"/>
  <c r="D176" i="1"/>
  <c r="E176" i="1"/>
  <c r="C177" i="1"/>
  <c r="D177" i="1"/>
  <c r="E177" i="1"/>
  <c r="C178" i="1"/>
  <c r="D178" i="1"/>
  <c r="E178" i="1"/>
  <c r="C179" i="1"/>
  <c r="D179" i="1"/>
  <c r="E179" i="1"/>
  <c r="C180" i="1"/>
  <c r="D180" i="1"/>
  <c r="E180" i="1"/>
  <c r="C181" i="1"/>
  <c r="D181" i="1"/>
  <c r="E181" i="1"/>
  <c r="C182" i="1"/>
  <c r="D182" i="1"/>
  <c r="E182" i="1"/>
  <c r="C183" i="1"/>
  <c r="D183" i="1"/>
  <c r="E183" i="1"/>
  <c r="C184" i="1"/>
  <c r="D184" i="1"/>
  <c r="E184" i="1"/>
  <c r="C185" i="1"/>
  <c r="D185" i="1"/>
  <c r="E185" i="1"/>
  <c r="C186" i="1"/>
  <c r="D186" i="1"/>
  <c r="E186" i="1"/>
  <c r="C187" i="1"/>
  <c r="D187" i="1"/>
  <c r="E187" i="1"/>
  <c r="C188" i="1"/>
  <c r="D188" i="1"/>
  <c r="E188" i="1"/>
  <c r="C189" i="1"/>
  <c r="D189" i="1"/>
  <c r="E189" i="1"/>
  <c r="C190" i="1"/>
  <c r="D190" i="1"/>
  <c r="E190" i="1"/>
  <c r="C191" i="1"/>
  <c r="D191" i="1"/>
  <c r="E191" i="1"/>
  <c r="C192" i="1"/>
  <c r="D192" i="1"/>
  <c r="E192" i="1"/>
  <c r="C193" i="1"/>
  <c r="D193" i="1"/>
  <c r="E193" i="1"/>
  <c r="C194" i="1"/>
  <c r="D194" i="1"/>
  <c r="E194" i="1"/>
  <c r="C195" i="1"/>
  <c r="D195" i="1"/>
  <c r="E195" i="1"/>
  <c r="C196" i="1"/>
  <c r="D196" i="1"/>
  <c r="E196" i="1"/>
  <c r="C197" i="1"/>
  <c r="D197" i="1"/>
  <c r="E197" i="1"/>
  <c r="C198" i="1"/>
  <c r="D198" i="1"/>
  <c r="E198" i="1"/>
  <c r="C199" i="1"/>
  <c r="D199" i="1"/>
  <c r="E199" i="1"/>
  <c r="C200" i="1"/>
  <c r="D200" i="1"/>
  <c r="E200" i="1"/>
  <c r="C201" i="1"/>
  <c r="D201" i="1"/>
  <c r="E201" i="1"/>
  <c r="C202" i="1"/>
  <c r="D202" i="1"/>
  <c r="E202" i="1"/>
  <c r="C203" i="1"/>
  <c r="D203" i="1"/>
  <c r="E203" i="1"/>
  <c r="C204" i="1"/>
  <c r="D204" i="1"/>
  <c r="E204" i="1"/>
  <c r="C205" i="1"/>
  <c r="D205" i="1"/>
  <c r="E205" i="1"/>
  <c r="C206" i="1"/>
  <c r="D206" i="1"/>
  <c r="E206" i="1"/>
  <c r="C207" i="1"/>
  <c r="D207" i="1"/>
  <c r="E207" i="1"/>
  <c r="C208" i="1"/>
  <c r="D208" i="1"/>
  <c r="E208" i="1"/>
  <c r="C209" i="1"/>
  <c r="D209" i="1"/>
  <c r="E209" i="1"/>
  <c r="C210" i="1"/>
  <c r="D210" i="1"/>
  <c r="E210" i="1"/>
  <c r="C211" i="1"/>
  <c r="D211" i="1"/>
  <c r="E211" i="1"/>
  <c r="C212" i="1"/>
  <c r="D212" i="1"/>
  <c r="E212" i="1"/>
  <c r="C213" i="1"/>
  <c r="D213" i="1"/>
  <c r="E213" i="1"/>
  <c r="C214" i="1"/>
  <c r="D214" i="1"/>
  <c r="E214" i="1"/>
  <c r="C215" i="1"/>
  <c r="D215" i="1"/>
  <c r="E215" i="1"/>
  <c r="C216" i="1"/>
  <c r="D216" i="1"/>
  <c r="E216" i="1"/>
  <c r="C217" i="1"/>
  <c r="D217" i="1"/>
  <c r="E217" i="1"/>
  <c r="C218" i="1"/>
  <c r="D218" i="1"/>
  <c r="E218" i="1"/>
  <c r="C219" i="1"/>
  <c r="D219" i="1"/>
  <c r="E219" i="1"/>
  <c r="C220" i="1"/>
  <c r="D220" i="1"/>
  <c r="E220" i="1"/>
  <c r="C221" i="1"/>
  <c r="D221" i="1"/>
  <c r="E221" i="1"/>
  <c r="C222" i="1"/>
  <c r="D222" i="1"/>
  <c r="E222" i="1"/>
  <c r="C223" i="1"/>
  <c r="D223" i="1"/>
  <c r="E223" i="1"/>
  <c r="C224" i="1"/>
  <c r="D224" i="1"/>
  <c r="E224" i="1"/>
  <c r="C225" i="1"/>
  <c r="D225" i="1"/>
  <c r="E225" i="1"/>
  <c r="C226" i="1"/>
  <c r="D226" i="1"/>
  <c r="E226" i="1"/>
  <c r="C227" i="1"/>
  <c r="D227" i="1"/>
  <c r="E227" i="1"/>
  <c r="C228" i="1"/>
  <c r="D228" i="1"/>
  <c r="E228" i="1"/>
  <c r="C229" i="1"/>
  <c r="D229" i="1"/>
  <c r="E229" i="1"/>
  <c r="C230" i="1"/>
  <c r="D230" i="1"/>
  <c r="E230" i="1"/>
  <c r="C231" i="1"/>
  <c r="D231" i="1"/>
  <c r="E231" i="1"/>
  <c r="C232" i="1"/>
  <c r="D232" i="1"/>
  <c r="E232" i="1"/>
  <c r="C233" i="1"/>
  <c r="D233" i="1"/>
  <c r="E233" i="1"/>
  <c r="C234" i="1"/>
  <c r="D234" i="1"/>
  <c r="E234" i="1"/>
  <c r="C235" i="1"/>
  <c r="D235" i="1"/>
  <c r="E235" i="1"/>
  <c r="C236" i="1"/>
  <c r="D236" i="1"/>
  <c r="E236" i="1"/>
  <c r="C237" i="1"/>
  <c r="D237" i="1"/>
  <c r="E237" i="1"/>
  <c r="C238" i="1"/>
  <c r="D238" i="1"/>
  <c r="E238" i="1"/>
  <c r="C239" i="1"/>
  <c r="D239" i="1"/>
  <c r="E239" i="1"/>
  <c r="C240" i="1"/>
  <c r="D240" i="1"/>
  <c r="E240" i="1"/>
  <c r="C241" i="1"/>
  <c r="D241" i="1"/>
  <c r="E241" i="1"/>
  <c r="C242" i="1"/>
  <c r="D242" i="1"/>
  <c r="E242" i="1"/>
  <c r="C243" i="1"/>
  <c r="D243" i="1"/>
  <c r="E243" i="1"/>
  <c r="C244" i="1"/>
  <c r="D244" i="1"/>
  <c r="E244" i="1"/>
  <c r="C245" i="1"/>
  <c r="D245" i="1"/>
  <c r="E245" i="1"/>
  <c r="C246" i="1"/>
  <c r="D246" i="1"/>
  <c r="E246" i="1"/>
  <c r="C247" i="1"/>
  <c r="D247" i="1"/>
  <c r="E247" i="1"/>
  <c r="C248" i="1"/>
  <c r="D248" i="1"/>
  <c r="E248" i="1"/>
  <c r="C249" i="1"/>
  <c r="D249" i="1"/>
  <c r="E249" i="1"/>
  <c r="C250" i="1"/>
  <c r="D250" i="1"/>
  <c r="E250" i="1"/>
  <c r="C251" i="1"/>
  <c r="D251" i="1"/>
  <c r="E251" i="1"/>
  <c r="E18" i="1"/>
  <c r="D18" i="1"/>
  <c r="C18" i="1"/>
  <c r="E21" i="3"/>
  <c r="G21" i="3" s="1"/>
  <c r="D17" i="3"/>
  <c r="G9" i="3"/>
  <c r="G7" i="3"/>
  <c r="X1001" i="2"/>
  <c r="X1000" i="2"/>
  <c r="X999" i="2"/>
  <c r="X998" i="2"/>
  <c r="X997" i="2"/>
  <c r="X996" i="2"/>
  <c r="X995" i="2"/>
  <c r="X994" i="2"/>
  <c r="X993" i="2"/>
  <c r="X992" i="2"/>
  <c r="X991" i="2"/>
  <c r="X990" i="2"/>
  <c r="X989" i="2"/>
  <c r="X988" i="2"/>
  <c r="X987" i="2"/>
  <c r="X986" i="2"/>
  <c r="X985" i="2"/>
  <c r="X984" i="2"/>
  <c r="X983" i="2"/>
  <c r="X982" i="2"/>
  <c r="X981" i="2"/>
  <c r="X980" i="2"/>
  <c r="X979" i="2"/>
  <c r="X978" i="2"/>
  <c r="X977" i="2"/>
  <c r="X976" i="2"/>
  <c r="X975" i="2"/>
  <c r="X974" i="2"/>
  <c r="X973" i="2"/>
  <c r="X972" i="2"/>
  <c r="X971" i="2"/>
  <c r="X970" i="2"/>
  <c r="X969" i="2"/>
  <c r="X968" i="2"/>
  <c r="X967" i="2"/>
  <c r="X966" i="2"/>
  <c r="X965" i="2"/>
  <c r="X964" i="2"/>
  <c r="X963" i="2"/>
  <c r="X962" i="2"/>
  <c r="X961" i="2"/>
  <c r="X960" i="2"/>
  <c r="X959" i="2"/>
  <c r="X958" i="2"/>
  <c r="X957" i="2"/>
  <c r="X956" i="2"/>
  <c r="X955" i="2"/>
  <c r="X954" i="2"/>
  <c r="X953" i="2"/>
  <c r="X952" i="2"/>
  <c r="X951" i="2"/>
  <c r="X950" i="2"/>
  <c r="X949" i="2"/>
  <c r="X948" i="2"/>
  <c r="X947" i="2"/>
  <c r="X946" i="2"/>
  <c r="X945" i="2"/>
  <c r="X944" i="2"/>
  <c r="X943" i="2"/>
  <c r="X942" i="2"/>
  <c r="X941" i="2"/>
  <c r="X940" i="2"/>
  <c r="X939" i="2"/>
  <c r="X938" i="2"/>
  <c r="X937" i="2"/>
  <c r="X936" i="2"/>
  <c r="X935" i="2"/>
  <c r="X934" i="2"/>
  <c r="X933" i="2"/>
  <c r="X932" i="2"/>
  <c r="X931" i="2"/>
  <c r="X930" i="2"/>
  <c r="X929" i="2"/>
  <c r="X928" i="2"/>
  <c r="X927" i="2"/>
  <c r="X926" i="2"/>
  <c r="X925" i="2"/>
  <c r="X924" i="2"/>
  <c r="X923" i="2"/>
  <c r="X922" i="2"/>
  <c r="X921" i="2"/>
  <c r="X920" i="2"/>
  <c r="X919" i="2"/>
  <c r="X918" i="2"/>
  <c r="X917" i="2"/>
  <c r="X916" i="2"/>
  <c r="X915" i="2"/>
  <c r="X914" i="2"/>
  <c r="X913" i="2"/>
  <c r="X912" i="2"/>
  <c r="X911" i="2"/>
  <c r="X910" i="2"/>
  <c r="X909" i="2"/>
  <c r="X908" i="2"/>
  <c r="X907" i="2"/>
  <c r="X906" i="2"/>
  <c r="X905" i="2"/>
  <c r="X904" i="2"/>
  <c r="X903" i="2"/>
  <c r="X902" i="2"/>
  <c r="X901" i="2"/>
  <c r="X900" i="2"/>
  <c r="X899" i="2"/>
  <c r="X898" i="2"/>
  <c r="X897" i="2"/>
  <c r="X896" i="2"/>
  <c r="X895" i="2"/>
  <c r="X894" i="2"/>
  <c r="X893" i="2"/>
  <c r="X892" i="2"/>
  <c r="X891" i="2"/>
  <c r="X890" i="2"/>
  <c r="X889" i="2"/>
  <c r="X888" i="2"/>
  <c r="X887" i="2"/>
  <c r="X886" i="2"/>
  <c r="X885" i="2"/>
  <c r="X884" i="2"/>
  <c r="X883" i="2"/>
  <c r="X882" i="2"/>
  <c r="X881" i="2"/>
  <c r="X880" i="2"/>
  <c r="X879" i="2"/>
  <c r="X878" i="2"/>
  <c r="X877" i="2"/>
  <c r="X876" i="2"/>
  <c r="X875" i="2"/>
  <c r="X874" i="2"/>
  <c r="X873" i="2"/>
  <c r="X872" i="2"/>
  <c r="X871" i="2"/>
  <c r="X870" i="2"/>
  <c r="X869" i="2"/>
  <c r="X868" i="2"/>
  <c r="X867" i="2"/>
  <c r="X866" i="2"/>
  <c r="X865" i="2"/>
  <c r="X864" i="2"/>
  <c r="X863" i="2"/>
  <c r="X862" i="2"/>
  <c r="X861" i="2"/>
  <c r="X860" i="2"/>
  <c r="X859" i="2"/>
  <c r="X858" i="2"/>
  <c r="X857" i="2"/>
  <c r="X856" i="2"/>
  <c r="X855" i="2"/>
  <c r="X854" i="2"/>
  <c r="X853" i="2"/>
  <c r="X852" i="2"/>
  <c r="X851" i="2"/>
  <c r="X850" i="2"/>
  <c r="X849" i="2"/>
  <c r="X848" i="2"/>
  <c r="X847" i="2"/>
  <c r="X846" i="2"/>
  <c r="X845" i="2"/>
  <c r="X844" i="2"/>
  <c r="X843" i="2"/>
  <c r="X842" i="2"/>
  <c r="X841" i="2"/>
  <c r="X840" i="2"/>
  <c r="X839" i="2"/>
  <c r="X838" i="2"/>
  <c r="X837" i="2"/>
  <c r="X836" i="2"/>
  <c r="X835" i="2"/>
  <c r="X834" i="2"/>
  <c r="X833" i="2"/>
  <c r="X832" i="2"/>
  <c r="X831" i="2"/>
  <c r="X830" i="2"/>
  <c r="X829" i="2"/>
  <c r="X828" i="2"/>
  <c r="X827" i="2"/>
  <c r="X826" i="2"/>
  <c r="X825" i="2"/>
  <c r="X824" i="2"/>
  <c r="X823" i="2"/>
  <c r="X822" i="2"/>
  <c r="X821" i="2"/>
  <c r="X820" i="2"/>
  <c r="X819" i="2"/>
  <c r="X818" i="2"/>
  <c r="X817" i="2"/>
  <c r="X816" i="2"/>
  <c r="X815" i="2"/>
  <c r="X814" i="2"/>
  <c r="X813" i="2"/>
  <c r="X812" i="2"/>
  <c r="X811" i="2"/>
  <c r="X810" i="2"/>
  <c r="X809" i="2"/>
  <c r="X808" i="2"/>
  <c r="X807" i="2"/>
  <c r="X806" i="2"/>
  <c r="X805" i="2"/>
  <c r="X804" i="2"/>
  <c r="X803" i="2"/>
  <c r="X802" i="2"/>
  <c r="X801" i="2"/>
  <c r="X800" i="2"/>
  <c r="X799" i="2"/>
  <c r="X798" i="2"/>
  <c r="X797" i="2"/>
  <c r="X796" i="2"/>
  <c r="X795" i="2"/>
  <c r="X794" i="2"/>
  <c r="X793" i="2"/>
  <c r="X792" i="2"/>
  <c r="X791" i="2"/>
  <c r="X790" i="2"/>
  <c r="X789" i="2"/>
  <c r="X788" i="2"/>
  <c r="X787" i="2"/>
  <c r="X786" i="2"/>
  <c r="X785" i="2"/>
  <c r="X784" i="2"/>
  <c r="X783" i="2"/>
  <c r="X782" i="2"/>
  <c r="X781" i="2"/>
  <c r="X780" i="2"/>
  <c r="X779" i="2"/>
  <c r="X778" i="2"/>
  <c r="X777" i="2"/>
  <c r="X776" i="2"/>
  <c r="X775" i="2"/>
  <c r="X774" i="2"/>
  <c r="X773" i="2"/>
  <c r="X772" i="2"/>
  <c r="X771" i="2"/>
  <c r="X770" i="2"/>
  <c r="X769" i="2"/>
  <c r="X768" i="2"/>
  <c r="X767" i="2"/>
  <c r="X766" i="2"/>
  <c r="X765" i="2"/>
  <c r="X764" i="2"/>
  <c r="X763" i="2"/>
  <c r="X762" i="2"/>
  <c r="X761" i="2"/>
  <c r="X760" i="2"/>
  <c r="X759" i="2"/>
  <c r="X758" i="2"/>
  <c r="X757" i="2"/>
  <c r="X756" i="2"/>
  <c r="X755" i="2"/>
  <c r="X754" i="2"/>
  <c r="X753" i="2"/>
  <c r="X752" i="2"/>
  <c r="X751" i="2"/>
  <c r="X750" i="2"/>
  <c r="X749" i="2"/>
  <c r="X748" i="2"/>
  <c r="X747" i="2"/>
  <c r="X746" i="2"/>
  <c r="X745" i="2"/>
  <c r="X744" i="2"/>
  <c r="X743" i="2"/>
  <c r="X742" i="2"/>
  <c r="X741" i="2"/>
  <c r="X740" i="2"/>
  <c r="X739" i="2"/>
  <c r="X738" i="2"/>
  <c r="X737" i="2"/>
  <c r="X736" i="2"/>
  <c r="X735" i="2"/>
  <c r="X734" i="2"/>
  <c r="X733" i="2"/>
  <c r="X732" i="2"/>
  <c r="X731" i="2"/>
  <c r="X730" i="2"/>
  <c r="X729" i="2"/>
  <c r="X728" i="2"/>
  <c r="X727" i="2"/>
  <c r="X726" i="2"/>
  <c r="X725" i="2"/>
  <c r="X724" i="2"/>
  <c r="X723" i="2"/>
  <c r="X722" i="2"/>
  <c r="X721" i="2"/>
  <c r="X720" i="2"/>
  <c r="X719" i="2"/>
  <c r="X718" i="2"/>
  <c r="X717" i="2"/>
  <c r="X716" i="2"/>
  <c r="X715" i="2"/>
  <c r="X714" i="2"/>
  <c r="X713" i="2"/>
  <c r="X712" i="2"/>
  <c r="X711" i="2"/>
  <c r="X710" i="2"/>
  <c r="X709" i="2"/>
  <c r="X708" i="2"/>
  <c r="X707" i="2"/>
  <c r="X706" i="2"/>
  <c r="X705" i="2"/>
  <c r="X704" i="2"/>
  <c r="X703" i="2"/>
  <c r="X702" i="2"/>
  <c r="X701" i="2"/>
  <c r="X700" i="2"/>
  <c r="X699" i="2"/>
  <c r="X698" i="2"/>
  <c r="X697" i="2"/>
  <c r="X696" i="2"/>
  <c r="X695" i="2"/>
  <c r="X694" i="2"/>
  <c r="X693" i="2"/>
  <c r="X692" i="2"/>
  <c r="X691" i="2"/>
  <c r="X690" i="2"/>
  <c r="X689" i="2"/>
  <c r="X688" i="2"/>
  <c r="X687" i="2"/>
  <c r="X686" i="2"/>
  <c r="X685" i="2"/>
  <c r="X684" i="2"/>
  <c r="X683" i="2"/>
  <c r="X682" i="2"/>
  <c r="X681" i="2"/>
  <c r="X680" i="2"/>
  <c r="X679" i="2"/>
  <c r="X678" i="2"/>
  <c r="X677" i="2"/>
  <c r="X676" i="2"/>
  <c r="X675" i="2"/>
  <c r="X674" i="2"/>
  <c r="X673" i="2"/>
  <c r="X672" i="2"/>
  <c r="X671" i="2"/>
  <c r="X670" i="2"/>
  <c r="X669" i="2"/>
  <c r="X668" i="2"/>
  <c r="X667" i="2"/>
  <c r="X666" i="2"/>
  <c r="X665" i="2"/>
  <c r="X664" i="2"/>
  <c r="X663" i="2"/>
  <c r="X662" i="2"/>
  <c r="X661" i="2"/>
  <c r="X660" i="2"/>
  <c r="X659" i="2"/>
  <c r="X658" i="2"/>
  <c r="X657" i="2"/>
  <c r="X656" i="2"/>
  <c r="X655" i="2"/>
  <c r="X654" i="2"/>
  <c r="X653" i="2"/>
  <c r="X652" i="2"/>
  <c r="X651" i="2"/>
  <c r="X650" i="2"/>
  <c r="X649" i="2"/>
  <c r="X648" i="2"/>
  <c r="X647" i="2"/>
  <c r="X646" i="2"/>
  <c r="X645" i="2"/>
  <c r="X644" i="2"/>
  <c r="X643" i="2"/>
  <c r="X642" i="2"/>
  <c r="X641" i="2"/>
  <c r="X640" i="2"/>
  <c r="X639" i="2"/>
  <c r="X638" i="2"/>
  <c r="X637" i="2"/>
  <c r="X636" i="2"/>
  <c r="X635" i="2"/>
  <c r="X634" i="2"/>
  <c r="X633" i="2"/>
  <c r="X632" i="2"/>
  <c r="X631" i="2"/>
  <c r="X630" i="2"/>
  <c r="X629" i="2"/>
  <c r="X628" i="2"/>
  <c r="X627" i="2"/>
  <c r="X626" i="2"/>
  <c r="X625" i="2"/>
  <c r="X624" i="2"/>
  <c r="X623" i="2"/>
  <c r="X622" i="2"/>
  <c r="X621" i="2"/>
  <c r="X620" i="2"/>
  <c r="X619" i="2"/>
  <c r="X618" i="2"/>
  <c r="X617" i="2"/>
  <c r="X616" i="2"/>
  <c r="X615" i="2"/>
  <c r="X614" i="2"/>
  <c r="X613" i="2"/>
  <c r="X612" i="2"/>
  <c r="X611" i="2"/>
  <c r="X610" i="2"/>
  <c r="X609" i="2"/>
  <c r="X608" i="2"/>
  <c r="X607" i="2"/>
  <c r="X606" i="2"/>
  <c r="X605" i="2"/>
  <c r="X604" i="2"/>
  <c r="X603" i="2"/>
  <c r="X602" i="2"/>
  <c r="X601" i="2"/>
  <c r="X600" i="2"/>
  <c r="X599" i="2"/>
  <c r="X598" i="2"/>
  <c r="X597" i="2"/>
  <c r="X596" i="2"/>
  <c r="X595" i="2"/>
  <c r="X594" i="2"/>
  <c r="X593" i="2"/>
  <c r="X592" i="2"/>
  <c r="X591" i="2"/>
  <c r="X590" i="2"/>
  <c r="X589" i="2"/>
  <c r="X588" i="2"/>
  <c r="X587" i="2"/>
  <c r="X586" i="2"/>
  <c r="X585" i="2"/>
  <c r="X584" i="2"/>
  <c r="X583" i="2"/>
  <c r="X582" i="2"/>
  <c r="X581" i="2"/>
  <c r="X580" i="2"/>
  <c r="X579" i="2"/>
  <c r="X578" i="2"/>
  <c r="X577" i="2"/>
  <c r="X576" i="2"/>
  <c r="X575" i="2"/>
  <c r="X574" i="2"/>
  <c r="X573" i="2"/>
  <c r="X572" i="2"/>
  <c r="X571" i="2"/>
  <c r="X570" i="2"/>
  <c r="X569" i="2"/>
  <c r="X568" i="2"/>
  <c r="X567" i="2"/>
  <c r="X566" i="2"/>
  <c r="X565" i="2"/>
  <c r="X564" i="2"/>
  <c r="X563" i="2"/>
  <c r="X562" i="2"/>
  <c r="X561" i="2"/>
  <c r="X560" i="2"/>
  <c r="X559" i="2"/>
  <c r="X558" i="2"/>
  <c r="X557" i="2"/>
  <c r="X556" i="2"/>
  <c r="X555" i="2"/>
  <c r="X554" i="2"/>
  <c r="X553" i="2"/>
  <c r="X552" i="2"/>
  <c r="X551" i="2"/>
  <c r="X550" i="2"/>
  <c r="X549" i="2"/>
  <c r="X548" i="2"/>
  <c r="X547" i="2"/>
  <c r="X546" i="2"/>
  <c r="X545" i="2"/>
  <c r="X544" i="2"/>
  <c r="X543" i="2"/>
  <c r="X542" i="2"/>
  <c r="X541" i="2"/>
  <c r="X540" i="2"/>
  <c r="X539" i="2"/>
  <c r="X538" i="2"/>
  <c r="X537" i="2"/>
  <c r="X536" i="2"/>
  <c r="X535" i="2"/>
  <c r="X534" i="2"/>
  <c r="X533" i="2"/>
  <c r="X532" i="2"/>
  <c r="X531" i="2"/>
  <c r="X530" i="2"/>
  <c r="X529" i="2"/>
  <c r="X528" i="2"/>
  <c r="X527" i="2"/>
  <c r="X526" i="2"/>
  <c r="X525" i="2"/>
  <c r="X524" i="2"/>
  <c r="X523" i="2"/>
  <c r="X522" i="2"/>
  <c r="X521" i="2"/>
  <c r="X520" i="2"/>
  <c r="X519" i="2"/>
  <c r="X518" i="2"/>
  <c r="X517" i="2"/>
  <c r="X516" i="2"/>
  <c r="X515" i="2"/>
  <c r="X514" i="2"/>
  <c r="X513" i="2"/>
  <c r="X512" i="2"/>
  <c r="X511" i="2"/>
  <c r="X510" i="2"/>
  <c r="X509" i="2"/>
  <c r="X508" i="2"/>
  <c r="X507" i="2"/>
  <c r="X506" i="2"/>
  <c r="X505" i="2"/>
  <c r="X504" i="2"/>
  <c r="X503" i="2"/>
  <c r="X502" i="2"/>
  <c r="X501" i="2"/>
  <c r="X500" i="2"/>
  <c r="X499" i="2"/>
  <c r="X498" i="2"/>
  <c r="X497" i="2"/>
  <c r="X496" i="2"/>
  <c r="X495" i="2"/>
  <c r="X494" i="2"/>
  <c r="X493" i="2"/>
  <c r="X492" i="2"/>
  <c r="X491" i="2"/>
  <c r="X490" i="2"/>
  <c r="X489" i="2"/>
  <c r="X488" i="2"/>
  <c r="X487" i="2"/>
  <c r="X486" i="2"/>
  <c r="X485" i="2"/>
  <c r="X484" i="2"/>
  <c r="X483" i="2"/>
  <c r="X482" i="2"/>
  <c r="X481" i="2"/>
  <c r="X480" i="2"/>
  <c r="X479" i="2"/>
  <c r="X478" i="2"/>
  <c r="X477" i="2"/>
  <c r="X476" i="2"/>
  <c r="X475" i="2"/>
  <c r="X474" i="2"/>
  <c r="X473" i="2"/>
  <c r="X472" i="2"/>
  <c r="X471" i="2"/>
  <c r="X470" i="2"/>
  <c r="X469" i="2"/>
  <c r="X468" i="2"/>
  <c r="X467" i="2"/>
  <c r="X466" i="2"/>
  <c r="X465" i="2"/>
  <c r="X464" i="2"/>
  <c r="X463" i="2"/>
  <c r="X462" i="2"/>
  <c r="X461" i="2"/>
  <c r="X460" i="2"/>
  <c r="X459" i="2"/>
  <c r="X458" i="2"/>
  <c r="X457" i="2"/>
  <c r="X456" i="2"/>
  <c r="X455" i="2"/>
  <c r="X454" i="2"/>
  <c r="X453" i="2"/>
  <c r="X452" i="2"/>
  <c r="X451" i="2"/>
  <c r="X450" i="2"/>
  <c r="X449" i="2"/>
  <c r="X448" i="2"/>
  <c r="X447" i="2"/>
  <c r="X446" i="2"/>
  <c r="X445" i="2"/>
  <c r="X444" i="2"/>
  <c r="X443" i="2"/>
  <c r="X442" i="2"/>
  <c r="X441" i="2"/>
  <c r="X440" i="2"/>
  <c r="X439" i="2"/>
  <c r="X438" i="2"/>
  <c r="X437" i="2"/>
  <c r="X436" i="2"/>
  <c r="X435" i="2"/>
  <c r="X434" i="2"/>
  <c r="X433" i="2"/>
  <c r="X432" i="2"/>
  <c r="X431" i="2"/>
  <c r="X430" i="2"/>
  <c r="X429" i="2"/>
  <c r="X428" i="2"/>
  <c r="X427" i="2"/>
  <c r="X426" i="2"/>
  <c r="X425" i="2"/>
  <c r="X424" i="2"/>
  <c r="X423" i="2"/>
  <c r="X422" i="2"/>
  <c r="X421" i="2"/>
  <c r="X420" i="2"/>
  <c r="X419" i="2"/>
  <c r="X418" i="2"/>
  <c r="X417" i="2"/>
  <c r="X416" i="2"/>
  <c r="X415" i="2"/>
  <c r="X414" i="2"/>
  <c r="X413" i="2"/>
  <c r="X412" i="2"/>
  <c r="X411" i="2"/>
  <c r="X410" i="2"/>
  <c r="X409" i="2"/>
  <c r="X408" i="2"/>
  <c r="X407" i="2"/>
  <c r="X406" i="2"/>
  <c r="X405" i="2"/>
  <c r="X404" i="2"/>
  <c r="X403" i="2"/>
  <c r="X402" i="2"/>
  <c r="X401" i="2"/>
  <c r="X400" i="2"/>
  <c r="X399" i="2"/>
  <c r="X398" i="2"/>
  <c r="X397" i="2"/>
  <c r="X396" i="2"/>
  <c r="X395" i="2"/>
  <c r="X394" i="2"/>
  <c r="X393" i="2"/>
  <c r="X392" i="2"/>
  <c r="X391" i="2"/>
  <c r="X390" i="2"/>
  <c r="X389" i="2"/>
  <c r="X388" i="2"/>
  <c r="X387" i="2"/>
  <c r="X386" i="2"/>
  <c r="X385" i="2"/>
  <c r="X384" i="2"/>
  <c r="X383" i="2"/>
  <c r="X382" i="2"/>
  <c r="X381" i="2"/>
  <c r="X380" i="2"/>
  <c r="X379" i="2"/>
  <c r="X378" i="2"/>
  <c r="X377" i="2"/>
  <c r="X376" i="2"/>
  <c r="X375" i="2"/>
  <c r="X374" i="2"/>
  <c r="X373" i="2"/>
  <c r="X372" i="2"/>
  <c r="X371" i="2"/>
  <c r="X370" i="2"/>
  <c r="X369" i="2"/>
  <c r="X368" i="2"/>
  <c r="X367" i="2"/>
  <c r="X366" i="2"/>
  <c r="X365" i="2"/>
  <c r="X364" i="2"/>
  <c r="X363" i="2"/>
  <c r="X362" i="2"/>
  <c r="X361" i="2"/>
  <c r="X360" i="2"/>
  <c r="X359" i="2"/>
  <c r="X358" i="2"/>
  <c r="X357" i="2"/>
  <c r="X356" i="2"/>
  <c r="X355" i="2"/>
  <c r="X354" i="2"/>
  <c r="X353" i="2"/>
  <c r="X352" i="2"/>
  <c r="X351" i="2"/>
  <c r="X350" i="2"/>
  <c r="X349" i="2"/>
  <c r="X348" i="2"/>
  <c r="X347" i="2"/>
  <c r="X346" i="2"/>
  <c r="X345" i="2"/>
  <c r="X344" i="2"/>
  <c r="X343" i="2"/>
  <c r="X342" i="2"/>
  <c r="X341" i="2"/>
  <c r="X340" i="2"/>
  <c r="X339" i="2"/>
  <c r="X338" i="2"/>
  <c r="X337" i="2"/>
  <c r="X336" i="2"/>
  <c r="X335" i="2"/>
  <c r="X334" i="2"/>
  <c r="X333" i="2"/>
  <c r="X332" i="2"/>
  <c r="X331" i="2"/>
  <c r="X330" i="2"/>
  <c r="X329" i="2"/>
  <c r="X328" i="2"/>
  <c r="X327" i="2"/>
  <c r="X326" i="2"/>
  <c r="X325" i="2"/>
  <c r="X324" i="2"/>
  <c r="X323" i="2"/>
  <c r="X322" i="2"/>
  <c r="X321" i="2"/>
  <c r="X320" i="2"/>
  <c r="X319" i="2"/>
  <c r="X318" i="2"/>
  <c r="X317" i="2"/>
  <c r="X316" i="2"/>
  <c r="X315" i="2"/>
  <c r="X314" i="2"/>
  <c r="X313" i="2"/>
  <c r="X312" i="2"/>
  <c r="X311" i="2"/>
  <c r="X310" i="2"/>
  <c r="X309" i="2"/>
  <c r="X308" i="2"/>
  <c r="X307" i="2"/>
  <c r="X306" i="2"/>
  <c r="X305" i="2"/>
  <c r="X304" i="2"/>
  <c r="X303" i="2"/>
  <c r="X302" i="2"/>
  <c r="X301" i="2"/>
  <c r="X300" i="2"/>
  <c r="X299" i="2"/>
  <c r="X298" i="2"/>
  <c r="X297" i="2"/>
  <c r="X296" i="2"/>
  <c r="X295" i="2"/>
  <c r="X294" i="2"/>
  <c r="X293" i="2"/>
  <c r="X292" i="2"/>
  <c r="X291" i="2"/>
  <c r="X290" i="2"/>
  <c r="X289" i="2"/>
  <c r="X288" i="2"/>
  <c r="X287" i="2"/>
  <c r="X286" i="2"/>
  <c r="X285" i="2"/>
  <c r="X284" i="2"/>
  <c r="X283" i="2"/>
  <c r="X282" i="2"/>
  <c r="X281" i="2"/>
  <c r="X280" i="2"/>
  <c r="X279" i="2"/>
  <c r="X278" i="2"/>
  <c r="X277" i="2"/>
  <c r="X276" i="2"/>
  <c r="X275" i="2"/>
  <c r="X274" i="2"/>
  <c r="X273" i="2"/>
  <c r="X272" i="2"/>
  <c r="X271" i="2"/>
  <c r="X270" i="2"/>
  <c r="X269" i="2"/>
  <c r="X268" i="2"/>
  <c r="X267" i="2"/>
  <c r="X266" i="2"/>
  <c r="X265" i="2"/>
  <c r="X264" i="2"/>
  <c r="X263" i="2"/>
  <c r="X262" i="2"/>
  <c r="X261" i="2"/>
  <c r="X260" i="2"/>
  <c r="X259" i="2"/>
  <c r="X258" i="2"/>
  <c r="X257" i="2"/>
  <c r="X256" i="2"/>
  <c r="X255" i="2"/>
  <c r="X254" i="2"/>
  <c r="X253" i="2"/>
  <c r="X252" i="2"/>
  <c r="X251" i="2"/>
  <c r="X250" i="2"/>
  <c r="X249" i="2"/>
  <c r="X248" i="2"/>
  <c r="X247" i="2"/>
  <c r="X246" i="2"/>
  <c r="X245" i="2"/>
  <c r="X244" i="2"/>
  <c r="X243" i="2"/>
  <c r="X242" i="2"/>
  <c r="X241" i="2"/>
  <c r="X240" i="2"/>
  <c r="X239" i="2"/>
  <c r="X238" i="2"/>
  <c r="X237" i="2"/>
  <c r="X236" i="2"/>
  <c r="X235" i="2"/>
  <c r="X234" i="2"/>
  <c r="X233" i="2"/>
  <c r="X232" i="2"/>
  <c r="X231" i="2"/>
  <c r="X230" i="2"/>
  <c r="X229" i="2"/>
  <c r="X228" i="2"/>
  <c r="X227" i="2"/>
  <c r="X226" i="2"/>
  <c r="X225" i="2"/>
  <c r="X224" i="2"/>
  <c r="X223" i="2"/>
  <c r="X222" i="2"/>
  <c r="X221" i="2"/>
  <c r="X220" i="2"/>
  <c r="X219" i="2"/>
  <c r="X218" i="2"/>
  <c r="X217" i="2"/>
  <c r="X216" i="2"/>
  <c r="X215" i="2"/>
  <c r="X214" i="2"/>
  <c r="X213" i="2"/>
  <c r="X212" i="2"/>
  <c r="X211" i="2"/>
  <c r="X210" i="2"/>
  <c r="X209" i="2"/>
  <c r="X208" i="2"/>
  <c r="X207" i="2"/>
  <c r="X206" i="2"/>
  <c r="X205" i="2"/>
  <c r="X204" i="2"/>
  <c r="X203" i="2"/>
  <c r="X202" i="2"/>
  <c r="X201" i="2"/>
  <c r="X200" i="2"/>
  <c r="X199" i="2"/>
  <c r="X198" i="2"/>
  <c r="X197" i="2"/>
  <c r="X196" i="2"/>
  <c r="X195" i="2"/>
  <c r="X194" i="2"/>
  <c r="X193" i="2"/>
  <c r="X192" i="2"/>
  <c r="X191" i="2"/>
  <c r="X190" i="2"/>
  <c r="X189" i="2"/>
  <c r="X188" i="2"/>
  <c r="X187" i="2"/>
  <c r="X186" i="2"/>
  <c r="X185" i="2"/>
  <c r="X184" i="2"/>
  <c r="X183" i="2"/>
  <c r="X182" i="2"/>
  <c r="X181" i="2"/>
  <c r="X180" i="2"/>
  <c r="X179" i="2"/>
  <c r="X178" i="2"/>
  <c r="X177" i="2"/>
  <c r="X176" i="2"/>
  <c r="X175" i="2"/>
  <c r="X174" i="2"/>
  <c r="X173" i="2"/>
  <c r="X172" i="2"/>
  <c r="X171" i="2"/>
  <c r="X170" i="2"/>
  <c r="X169" i="2"/>
  <c r="X168" i="2"/>
  <c r="X167" i="2"/>
  <c r="X166" i="2"/>
  <c r="X165" i="2"/>
  <c r="X164" i="2"/>
  <c r="X163" i="2"/>
  <c r="X162" i="2"/>
  <c r="X161" i="2"/>
  <c r="X160" i="2"/>
  <c r="X159" i="2"/>
  <c r="X158" i="2"/>
  <c r="X157" i="2"/>
  <c r="X156" i="2"/>
  <c r="X155" i="2"/>
  <c r="X154" i="2"/>
  <c r="X153" i="2"/>
  <c r="X152" i="2"/>
  <c r="X151" i="2"/>
  <c r="X150" i="2"/>
  <c r="X149" i="2"/>
  <c r="X148" i="2"/>
  <c r="X147" i="2"/>
  <c r="X146" i="2"/>
  <c r="X145" i="2"/>
  <c r="X144" i="2"/>
  <c r="X143" i="2"/>
  <c r="X142" i="2"/>
  <c r="X141" i="2"/>
  <c r="X140" i="2"/>
  <c r="X139" i="2"/>
  <c r="X138" i="2"/>
  <c r="X137" i="2"/>
  <c r="X136" i="2"/>
  <c r="X135" i="2"/>
  <c r="X134" i="2"/>
  <c r="X133" i="2"/>
  <c r="X132" i="2"/>
  <c r="X131" i="2"/>
  <c r="X130" i="2"/>
  <c r="X129" i="2"/>
  <c r="X128" i="2"/>
  <c r="X127" i="2"/>
  <c r="X126" i="2"/>
  <c r="X125" i="2"/>
  <c r="X124" i="2"/>
  <c r="X123" i="2"/>
  <c r="X122" i="2"/>
  <c r="X121" i="2"/>
  <c r="X120" i="2"/>
  <c r="X119" i="2"/>
  <c r="X118" i="2"/>
  <c r="X117" i="2"/>
  <c r="X116" i="2"/>
  <c r="X115" i="2"/>
  <c r="X114" i="2"/>
  <c r="X113" i="2"/>
  <c r="X112" i="2"/>
  <c r="X111" i="2"/>
  <c r="X110" i="2"/>
  <c r="X109" i="2"/>
  <c r="X108" i="2"/>
  <c r="X107" i="2"/>
  <c r="X106" i="2"/>
  <c r="X105" i="2"/>
  <c r="X104" i="2"/>
  <c r="X103" i="2"/>
  <c r="X102" i="2"/>
  <c r="X101" i="2"/>
  <c r="X100" i="2"/>
  <c r="X99" i="2"/>
  <c r="X98" i="2"/>
  <c r="X97" i="2"/>
  <c r="X96" i="2"/>
  <c r="X95" i="2"/>
  <c r="X94" i="2"/>
  <c r="X93" i="2"/>
  <c r="X92" i="2"/>
  <c r="X91" i="2"/>
  <c r="X90" i="2"/>
  <c r="X89" i="2"/>
  <c r="X88" i="2"/>
  <c r="X87" i="2"/>
  <c r="X86" i="2"/>
  <c r="X85" i="2"/>
  <c r="X84" i="2"/>
  <c r="X83" i="2"/>
  <c r="X82" i="2"/>
  <c r="X81" i="2"/>
  <c r="X80" i="2"/>
  <c r="X79" i="2"/>
  <c r="X78" i="2"/>
  <c r="X77" i="2"/>
  <c r="X76" i="2"/>
  <c r="X75" i="2"/>
  <c r="X74" i="2"/>
  <c r="X73" i="2"/>
  <c r="X72" i="2"/>
  <c r="X71" i="2"/>
  <c r="X70" i="2"/>
  <c r="X69" i="2"/>
  <c r="X68" i="2"/>
  <c r="X67" i="2"/>
  <c r="X66" i="2"/>
  <c r="X65" i="2"/>
  <c r="X64" i="2"/>
  <c r="X63" i="2"/>
  <c r="X62" i="2"/>
  <c r="X61" i="2"/>
  <c r="X60" i="2"/>
  <c r="X59" i="2"/>
  <c r="X58" i="2"/>
  <c r="X57" i="2"/>
  <c r="X56" i="2"/>
  <c r="X55" i="2"/>
  <c r="X54" i="2"/>
  <c r="X53" i="2"/>
  <c r="X52" i="2"/>
  <c r="X51" i="2"/>
  <c r="X50" i="2"/>
  <c r="X49" i="2"/>
  <c r="X48" i="2"/>
  <c r="X47" i="2"/>
  <c r="X46" i="2"/>
  <c r="X45" i="2"/>
  <c r="X44" i="2"/>
  <c r="X43" i="2"/>
  <c r="X42" i="2"/>
  <c r="X41" i="2"/>
  <c r="X40" i="2"/>
  <c r="X39" i="2"/>
  <c r="X38" i="2"/>
  <c r="X37" i="2"/>
  <c r="X36" i="2"/>
  <c r="X35" i="2"/>
  <c r="X34" i="2"/>
  <c r="X33" i="2"/>
  <c r="X32" i="2"/>
  <c r="X31" i="2"/>
  <c r="X30" i="2"/>
  <c r="X29" i="2"/>
  <c r="X28" i="2"/>
  <c r="X27" i="2"/>
  <c r="X26" i="2"/>
  <c r="X25" i="2"/>
  <c r="X24" i="2"/>
  <c r="X23" i="2"/>
  <c r="X22" i="2"/>
  <c r="X21" i="2"/>
  <c r="X20" i="2"/>
  <c r="X19" i="2"/>
  <c r="X18" i="2"/>
  <c r="Q15" i="2"/>
  <c r="P15" i="2"/>
  <c r="O15" i="2"/>
  <c r="N15" i="2"/>
  <c r="M15" i="2"/>
  <c r="L15" i="2"/>
  <c r="K15" i="2"/>
  <c r="W13" i="2"/>
  <c r="V13" i="2"/>
  <c r="Q13" i="2"/>
  <c r="P13" i="2"/>
  <c r="O13" i="2"/>
  <c r="N13" i="2"/>
  <c r="M13" i="2"/>
  <c r="L13" i="2"/>
  <c r="K13" i="2"/>
  <c r="AR14" i="1"/>
  <c r="AQ14" i="1"/>
  <c r="AP14" i="1"/>
  <c r="K14" i="1"/>
  <c r="AO14" i="1"/>
  <c r="AN14" i="1"/>
  <c r="AM14" i="1"/>
  <c r="AL14" i="1"/>
  <c r="AK14" i="1"/>
  <c r="AJ14" i="1"/>
  <c r="AI14" i="1"/>
  <c r="AH14" i="1"/>
  <c r="AG14" i="1"/>
  <c r="AF14" i="1"/>
  <c r="AE14" i="1"/>
  <c r="AD14" i="1"/>
  <c r="AC14" i="1"/>
  <c r="AB14" i="1"/>
  <c r="AA14" i="1"/>
  <c r="Z14" i="1"/>
  <c r="Y14" i="1"/>
  <c r="X14" i="1"/>
  <c r="W14" i="1"/>
  <c r="V14" i="1"/>
  <c r="U14" i="1"/>
  <c r="T14" i="1"/>
  <c r="S14" i="1"/>
  <c r="R14" i="1"/>
  <c r="Q14" i="1"/>
  <c r="O14" i="1"/>
  <c r="M14" i="1"/>
  <c r="N16" i="1" l="1"/>
  <c r="U15" i="1"/>
  <c r="AA15" i="1"/>
  <c r="AM15" i="1"/>
  <c r="Q15" i="1"/>
  <c r="W15" i="1"/>
  <c r="AC15" i="1"/>
  <c r="AO15" i="1"/>
  <c r="Y15" i="1"/>
  <c r="AE15" i="1"/>
  <c r="S15" i="1"/>
  <c r="L15" i="1"/>
  <c r="AQ15" i="1"/>
  <c r="G18" i="3"/>
  <c r="G19" i="3"/>
  <c r="G20" i="3"/>
  <c r="O15" i="1"/>
  <c r="AH15" i="1"/>
  <c r="AN15" i="1"/>
  <c r="Z15" i="1"/>
  <c r="V15" i="1"/>
  <c r="AJ15" i="1"/>
  <c r="R15" i="1"/>
  <c r="AF15" i="1"/>
  <c r="M15" i="1"/>
  <c r="T15" i="1"/>
  <c r="X15" i="1"/>
  <c r="AB15" i="1"/>
  <c r="AL15" i="1"/>
  <c r="AP15" i="1"/>
  <c r="AD15" i="1"/>
  <c r="N1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tc={C8B1F0B5-1B4C-4292-827C-D670A8276EEB}</author>
    <author>tc={7F7C1206-349F-4ECC-80D0-1DB5450B7869}</author>
    <author>tc={52EFD5D8-EAEC-4621-8949-29F27A814E87}</author>
    <author>tc={2ADF963B-380B-45D4-B5E8-646A9E9C34A6}</author>
    <author>tc={94DC196C-3FF7-4AA6-9D50-CCE61D8C3712}</author>
    <author>tc={9E3D16FC-EAE8-4EF8-812C-CFF924DFBE2D}</author>
    <author>tc={B842F108-0EAF-41BB-9F29-FFFB6FC8EFD9}</author>
    <author>tc={15954ABF-077E-477E-A763-E1F14B447BFE}</author>
    <author>tc={67AB011C-AD51-47A9-AD41-C6E896730CB8}</author>
    <author>tc={6FBF0D98-4096-4756-B030-117CE3F698B6}</author>
    <author>tc={7BD9B604-DB6F-42B1-9190-D9F317FF21F2}</author>
    <author>tc={A53381FB-822A-4930-B559-91988D37CDB3}</author>
    <author>tc={074ED0A7-11E0-4FBC-B9CE-6E237A6762BF}</author>
  </authors>
  <commentList>
    <comment ref="I8" authorId="0" shapeId="0" xr:uid="{C8B1F0B5-1B4C-4292-827C-D670A8276EE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3) gesamte aktuell gemeldete Einwohner (E) und der vorhandenen Einwohnergleicherte (EGW) aus Gewerbe und Industrie 
 Hinweis: Die Summe der E "angeschlossen an kommunale Anlagen", "dezentrale Behandlung" und "abflusslose Gruben" muss der Spalte "gesamt" entsprechen. Gilt für EGW analog.
Wird ein Ortsteil in mehrere SG unterteilt, muss die Summe der Einwohner, der Einwohnerzeahl des gesamten Ortsteiles entsprechen, so dass keine doppelte Angabe der Einwohner erfolgt.</t>
      </text>
    </comment>
    <comment ref="B10" authorId="1" shapeId="0" xr:uid="{7F7C1206-349F-4ECC-80D0-1DB5450B786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1) Die Ortsteil-ID muss aus dem Blatt "OT-ID" übernommen werden. Mit der Übernahme füllen sich die Spalten Kreiskürzel, Gemeinde, Ortsteil, OWK-Nr. und OWK-Name automatisch aus.
Ohne OT-ID ist die Kontrollfunktion in Spalte P nicht möglich.</t>
      </text>
    </comment>
    <comment ref="F10" authorId="2" shapeId="0" xr:uid="{52EFD5D8-EAEC-4621-8949-29F27A814E8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2) SG = Siedlungsgebiet Definition nach § 47 Abs.3 ThürWG, nicht nach zukünftiger EU-Kommunalabwasserrichtlinie, Bezeichnung nur angeben, wenn Ortsteil mehrere SG hat.</t>
      </text>
    </comment>
    <comment ref="P11" authorId="3" shapeId="0" xr:uid="{2ADF963B-380B-45D4-B5E8-646A9E9C34A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5) Die Kontrolle erfolgt pro Ortsteil über die OT-ID. Bei mehereren SG pro OT daher über die Summe der Einwohner der SG mit einer OT-ID.</t>
      </text>
    </comment>
    <comment ref="T11" authorId="4" shapeId="0" xr:uid="{94DC196C-3FF7-4AA6-9D50-CCE61D8C371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'6) alle KKA die mindestens dem Stand der Technik entsprechen</t>
      </text>
    </comment>
    <comment ref="V11" authorId="5" shapeId="0" xr:uid="{9E3D16FC-EAE8-4EF8-812C-CFF924DFBE2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7) alle KKA nach TGL 7762 (vor 1990), nach DIN 4261 Teil 1 sowie nicht normgerechte KKA</t>
      </text>
    </comment>
    <comment ref="Z11" authorId="6" shapeId="0" xr:uid="{B842F108-0EAF-41BB-9F29-FFFB6FC8EFD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'6) alle KKA die mindestens dem Stand der Technik entsprechen</t>
      </text>
    </comment>
    <comment ref="AB11" authorId="7" shapeId="0" xr:uid="{15954ABF-077E-477E-A763-E1F14B447BF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7) alle KKA nach TGL 7762 (vor 1990), nach DIN 4261 Teil 1 sowie nicht normgerechte KKA</t>
      </text>
    </comment>
    <comment ref="AH11" authorId="8" shapeId="0" xr:uid="{67AB011C-AD51-47A9-AD41-C6E896730CB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8) alle KKA die mindestens dem Stand der Technik entsprechen und dauerhaft nie an eine kommunale Kläranlage angeschlossen werden. KKA, die nicht dem Stand der Technik entsprechen, werden hier nicht aufgeführt.</t>
      </text>
    </comment>
    <comment ref="AJ11" authorId="9" shapeId="0" xr:uid="{6FBF0D98-4096-4756-B030-117CE3F698B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8) alle KKA die mindestens dem Stand der Technik entsprechen und dauerhaft nie an eine kommunale Kläranlage angeschlossen werden. KKA, die nicht dem Stand der Technik entsprechen, werden hier nicht aufgeführt.</t>
      </text>
    </comment>
    <comment ref="AN11" authorId="10" shapeId="0" xr:uid="{7BD9B604-DB6F-42B1-9190-D9F317FF21F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8) alle KKA die mindestens dem Stand der Technik entsprechen und dauerhaft nie an eine kommunale Kläranlage angeschlossen werden. KKA, die nicht dem Stand der Technik entsprechen, werden hier nicht aufgeführt.</t>
      </text>
    </comment>
    <comment ref="AP11" authorId="11" shapeId="0" xr:uid="{A53381FB-822A-4930-B559-91988D37CDB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'8) alle KKA die mindestens dem Stand der Technik entsprechen und dauerhaft nie an eine kommunale Kläranlage angeschlossen werden. KKA, die nicht dem Stand der Technik entsprechen, werden hier nicht aufgeführt.</t>
      </text>
    </comment>
    <comment ref="J12" authorId="12" shapeId="0" xr:uid="{074ED0A7-11E0-4FBC-B9CE-6E237A6762B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4) Einwohnerzahl 2035 - Spalte ankreuzen, wenn Siedlungsgebiet (nach § 47 Abs.3 ThürWG) dann &lt; 200 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tc={156D15FB-70A2-40C7-9154-2886B00E6BD8}</author>
    <author>tc={FF638297-E66F-4301-8562-14AC305A54D0}</author>
    <author>tc={9BB8971D-F236-4B17-B3AD-A1A0DB0C0E81}</author>
    <author>tc={683DFF19-3B10-4A76-ACB1-F945F574ACB7}</author>
    <author>tc={9ECDF370-E21A-4C5F-95AD-C490D59D9956}</author>
    <author>tc={E537EDB2-42A1-428F-8784-F63015A36B55}</author>
  </authors>
  <commentList>
    <comment ref="B9" authorId="0" shapeId="0" xr:uid="{156D15FB-70A2-40C7-9154-2886B00E6BD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1) Die Ortsteil-ID muss aus dem Blatt "OT-ID" übernommen werden. Mit der Übernahme füllen sich die Spalten Kreiskürzel, Gemeinde, Ortsteil, OWK-Nr. und OWK-Name automatisch aus.
Ausnahme: Ansätze für verbandsübergreifendes jährliches Budget.</t>
      </text>
    </comment>
    <comment ref="C9" authorId="1" shapeId="0" xr:uid="{FF638297-E66F-4301-8562-14AC305A54D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2) Vor jeder Maßnahme muss das Ausführungsjahr stehen. 
Ohne Ausführungsjahr erfolgt eine falsche Summenbildung und die Kontrolle in Anlage 1 funktioniert nicht.
Die Angabe von Zeiträumen ist nicht mehr möglich. 
Wenn ein Zeitraum über mehrere Jahre geplant ist, wird das letzte Jahr angegeben.</t>
      </text>
    </comment>
    <comment ref="K9" authorId="2" shapeId="0" xr:uid="{9BB8971D-F236-4B17-B3AD-A1A0DB0C0E8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3) KA = Kläranlage, MW = Mischwasserkanal, SW = Schmutzwasserkanal, RW = Regenwasserkanal, DL = Druckleitung, RÜB = Regenüberlaufbecken, SK = Stauraumkanal, RRB = Regenrückhaltebecken, PW = Pumpwerk
Druck- und Vakuumentwässerung bei DL eintragen, Vakuumstation bei PW eintragen</t>
      </text>
    </comment>
    <comment ref="U9" authorId="3" shapeId="0" xr:uid="{683DFF19-3B10-4A76-ACB1-F945F574ACB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4) Bei jeder Maßnahme muss entweder Neubau/-anschlüsse oder Ersatzneubau ausgewählt werden.</t>
      </text>
    </comment>
    <comment ref="V9" authorId="4" shapeId="0" xr:uid="{9ECDF370-E21A-4C5F-95AD-C490D59D995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5) Die Kosten werden ohne Berücksichtigung von Fördermitteln angegeben.</t>
      </text>
    </comment>
    <comment ref="W9" authorId="5" shapeId="0" xr:uid="{E537EDB2-42A1-428F-8784-F63015A36B5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6) Neuanschlüsse sind erst bei der Maßnahme zu erfassen, die tatsächlich den Anschluss dieser Einwohner an eine Kläranlage bewirkt.
 Hinweis: Die neu angeschlossenen Einwohner sollen auch den Angaben in Anlage 1a entsprechen!</t>
      </text>
    </comment>
  </commentList>
</comments>
</file>

<file path=xl/sharedStrings.xml><?xml version="1.0" encoding="utf-8"?>
<sst xmlns="http://schemas.openxmlformats.org/spreadsheetml/2006/main" count="16669" uniqueCount="3256">
  <si>
    <t>Aktueller Stand der Abwasserbeseitigung und Anschlussgradentwicklung</t>
  </si>
  <si>
    <t>Stand:</t>
  </si>
  <si>
    <r>
      <rPr>
        <vertAlign val="superscript"/>
        <sz val="10"/>
        <rFont val="Arial"/>
        <family val="2"/>
      </rPr>
      <t>1)</t>
    </r>
    <r>
      <rPr>
        <sz val="10"/>
        <rFont val="Arial"/>
        <family val="2"/>
      </rPr>
      <t xml:space="preserve"> Die Ortsteil-ID </t>
    </r>
    <r>
      <rPr>
        <b/>
        <sz val="10"/>
        <color rgb="FFFF0000"/>
        <rFont val="Arial"/>
        <family val="2"/>
      </rPr>
      <t>muss</t>
    </r>
    <r>
      <rPr>
        <sz val="10"/>
        <rFont val="Arial"/>
        <family val="2"/>
      </rPr>
      <t xml:space="preserve"> aus dem Blatt "OT-ID" übernommen werden. Mit der Übernahme füllen sich die Spalten Kreiskürzel, Gemeinde, Ortsteil, OWK-Nr. und OWK-Name automatisch aus.</t>
    </r>
  </si>
  <si>
    <t xml:space="preserve">   Ohne OT-ID ist die Kontrollfunktion in Spalte P nicht möglich.</t>
  </si>
  <si>
    <r>
      <rPr>
        <vertAlign val="superscript"/>
        <sz val="10"/>
        <rFont val="Arial"/>
        <family val="2"/>
      </rPr>
      <t>2)</t>
    </r>
    <r>
      <rPr>
        <sz val="10"/>
        <rFont val="Arial"/>
        <family val="2"/>
      </rPr>
      <t xml:space="preserve"> SG = Siedlungsgebiet Definition nach § 47 Abs.3 ThürWG, nicht nach zukünftiger EU-Kommunalabwasserrichtlinie, Bezeichnung nur angeben, wenn Ortsteil mehrere SG hat.</t>
    </r>
  </si>
  <si>
    <r>
      <t>3)</t>
    </r>
    <r>
      <rPr>
        <sz val="10"/>
        <rFont val="Arial"/>
        <family val="2"/>
      </rPr>
      <t xml:space="preserve"> gesamte aktuell gemeldete Einwohner (E) und der vorhandenen Einwohnergleicherte (EGW) aus Gewerbe und Industrie </t>
    </r>
  </si>
  <si>
    <t>Anschluss Einwohner Anlage 1 und 2a stimmen überein</t>
  </si>
  <si>
    <t xml:space="preserve">   Hinweis: Die Summe der E "angeschlossen an kommunale Anlagen", "dezentrale Behandlung" und "abflusslose Gruben" muss der Spalte "gesamt" entsprechen. Gilt für EGW analog.</t>
  </si>
  <si>
    <t xml:space="preserve">   Wird ein Ortsteil in mehrere SG unterteilt, muss die Summe der Einwohner, der Einwohnerzahl des gesamten Ortsteiles entsprechen, so dass keine doppelte Angabe der Einwohner erfolgt.</t>
  </si>
  <si>
    <r>
      <rPr>
        <vertAlign val="superscript"/>
        <sz val="10"/>
        <rFont val="Arial"/>
        <family val="2"/>
      </rPr>
      <t>4)</t>
    </r>
    <r>
      <rPr>
        <sz val="10"/>
        <rFont val="Arial"/>
        <family val="2"/>
      </rPr>
      <t xml:space="preserve"> Einwohnerzahl 2035 - Spalte ankreuzen, wenn Siedlungsgebiet (nach § 47 Abs.3 ThürWG) dann &lt; 200 E</t>
    </r>
  </si>
  <si>
    <r>
      <rPr>
        <vertAlign val="superscript"/>
        <sz val="10"/>
        <rFont val="Arial"/>
        <family val="2"/>
      </rPr>
      <t>5)</t>
    </r>
    <r>
      <rPr>
        <sz val="10"/>
        <rFont val="Arial"/>
        <family val="2"/>
      </rPr>
      <t xml:space="preserve"> Die Kontrolle erfolgt pro Ortsteil über die OT-ID. Bei mehereren SG pro OT daher über die Summe der Einwohner der SG mit einer OT-ID.</t>
    </r>
  </si>
  <si>
    <r>
      <t>6)</t>
    </r>
    <r>
      <rPr>
        <sz val="10"/>
        <rFont val="Arial"/>
        <family val="2"/>
      </rPr>
      <t xml:space="preserve"> alle KKA die mindestens dem Stand der Technik entsprechen</t>
    </r>
  </si>
  <si>
    <r>
      <t>7)</t>
    </r>
    <r>
      <rPr>
        <sz val="10"/>
        <rFont val="Arial"/>
        <family val="2"/>
      </rPr>
      <t xml:space="preserve"> alle KKA nach TGL 7762 (vor 1990), nach DIN 4261 Teil 1 sowie nicht normgerechte KKA</t>
    </r>
  </si>
  <si>
    <t>E bzw. EGW entsprechen dem Endausbau. Die abwassertechnische Erschließung ist für die E bzw. EGW für diesen Ortsteil abgeschlossen.</t>
  </si>
  <si>
    <r>
      <t xml:space="preserve">gesamt </t>
    </r>
    <r>
      <rPr>
        <b/>
        <vertAlign val="superscript"/>
        <sz val="10"/>
        <rFont val="Arial"/>
        <family val="2"/>
      </rPr>
      <t>3)</t>
    </r>
  </si>
  <si>
    <t>zentrale Abwasserbehandlung</t>
  </si>
  <si>
    <t>dezentraler Abwasserentsorgung</t>
  </si>
  <si>
    <t>an kommunale Kläranlage</t>
  </si>
  <si>
    <t xml:space="preserve"> - heute -</t>
  </si>
  <si>
    <t>nie an komm. Kläranlage - bis 2032 -</t>
  </si>
  <si>
    <t>nie an komm. Kläranlage - Endausbau -</t>
  </si>
  <si>
    <r>
      <t xml:space="preserve">Priorität / Begründung </t>
    </r>
    <r>
      <rPr>
        <sz val="10"/>
        <color theme="1"/>
        <rFont val="Arial"/>
        <family val="2"/>
      </rPr>
      <t>bezogen auf dezentrale Behandlung</t>
    </r>
  </si>
  <si>
    <r>
      <t xml:space="preserve">geplantes 
Abschlussjahr
- Endausbau - </t>
    </r>
    <r>
      <rPr>
        <sz val="10"/>
        <color theme="1"/>
        <rFont val="Arial"/>
        <family val="2"/>
      </rPr>
      <t>bezogen auf dezentrale Behandlung</t>
    </r>
  </si>
  <si>
    <r>
      <t xml:space="preserve">OT-ID </t>
    </r>
    <r>
      <rPr>
        <b/>
        <vertAlign val="superscript"/>
        <sz val="11"/>
        <rFont val="Arial"/>
        <family val="2"/>
      </rPr>
      <t>1)</t>
    </r>
  </si>
  <si>
    <t>Kreis-
Kürzel</t>
  </si>
  <si>
    <t>Gemeinde</t>
  </si>
  <si>
    <t>Ortsteil</t>
  </si>
  <si>
    <r>
      <t xml:space="preserve">Bezeichn. SG </t>
    </r>
    <r>
      <rPr>
        <b/>
        <vertAlign val="superscript"/>
        <sz val="11"/>
        <rFont val="Arial"/>
        <family val="2"/>
      </rPr>
      <t>2)</t>
    </r>
  </si>
  <si>
    <t>OWK Nr.</t>
  </si>
  <si>
    <t>OWK-
Name</t>
  </si>
  <si>
    <t>Indirekteinleiter (über TOK) - heute -</t>
  </si>
  <si>
    <t>Direkteinleiter - heute -</t>
  </si>
  <si>
    <t>abflusslose Gruben</t>
  </si>
  <si>
    <t>Indirekteinleiter
(über TOK)</t>
  </si>
  <si>
    <t xml:space="preserve">Direkteinleiter   </t>
  </si>
  <si>
    <t>aus Blatt 
OT-ID 
übernehmen</t>
  </si>
  <si>
    <t>bei Eingabe der OT-ID automatische Ausfüllung</t>
  </si>
  <si>
    <t>heute</t>
  </si>
  <si>
    <t>bis 2032</t>
  </si>
  <si>
    <r>
      <t xml:space="preserve">Kontrolle
Anschluss E
bis 2032 </t>
    </r>
    <r>
      <rPr>
        <vertAlign val="superscript"/>
        <sz val="10"/>
        <rFont val="Arial"/>
        <family val="2"/>
      </rPr>
      <t>5)</t>
    </r>
  </si>
  <si>
    <t>im Endausbau</t>
  </si>
  <si>
    <r>
      <t xml:space="preserve">KKA
biologisch </t>
    </r>
    <r>
      <rPr>
        <vertAlign val="superscript"/>
        <sz val="10"/>
        <rFont val="Arial"/>
        <family val="2"/>
      </rPr>
      <t>6)</t>
    </r>
  </si>
  <si>
    <r>
      <t xml:space="preserve">KKA mechansich </t>
    </r>
    <r>
      <rPr>
        <vertAlign val="superscript"/>
        <sz val="10"/>
        <rFont val="Arial"/>
        <family val="2"/>
      </rPr>
      <t>7)</t>
    </r>
  </si>
  <si>
    <t>ohne KKA</t>
  </si>
  <si>
    <t>erforderlich</t>
  </si>
  <si>
    <t>E</t>
  </si>
  <si>
    <r>
      <t>&lt; 200 E</t>
    </r>
    <r>
      <rPr>
        <vertAlign val="superscript"/>
        <sz val="9"/>
        <rFont val="Arial"/>
        <family val="2"/>
      </rPr>
      <t>4)</t>
    </r>
  </si>
  <si>
    <t>EGW</t>
  </si>
  <si>
    <t>Anl. 1 = Anl. 2</t>
  </si>
  <si>
    <t>Summe</t>
  </si>
  <si>
    <t>Anschlussgrad %</t>
  </si>
  <si>
    <t>Kontrolle</t>
  </si>
  <si>
    <t>x</t>
  </si>
  <si>
    <t>Ortskern</t>
  </si>
  <si>
    <t>Siedl. A</t>
  </si>
  <si>
    <t>Dropdownfeld-Liste</t>
  </si>
  <si>
    <t>WRRL-Maßnhmenprog.</t>
  </si>
  <si>
    <t>Anpass. Stand d. Technik (WHG)</t>
  </si>
  <si>
    <t>Sanierungsanordnung</t>
  </si>
  <si>
    <t>Anschlussgraderhöhung</t>
  </si>
  <si>
    <t>Trinkwasserschutz</t>
  </si>
  <si>
    <t>Wasserschutzgebiet</t>
  </si>
  <si>
    <t>Badegwässer</t>
  </si>
  <si>
    <t>leistungsschwaches Gewässer</t>
  </si>
  <si>
    <t>Dorferneuerung</t>
  </si>
  <si>
    <t>Straßenbau</t>
  </si>
  <si>
    <t>Investitionen des kommunalen Aufgabenträgers bis 2032</t>
  </si>
  <si>
    <r>
      <rPr>
        <vertAlign val="superscript"/>
        <sz val="10"/>
        <rFont val="Arial"/>
        <family val="2"/>
      </rPr>
      <t>1)</t>
    </r>
    <r>
      <rPr>
        <sz val="10"/>
        <rFont val="Arial"/>
        <family val="2"/>
      </rPr>
      <t xml:space="preserve"> Die Ortsteil-ID </t>
    </r>
    <r>
      <rPr>
        <b/>
        <sz val="10"/>
        <color rgb="FFFF0000"/>
        <rFont val="Arial"/>
        <family val="2"/>
      </rPr>
      <t>muss</t>
    </r>
    <r>
      <rPr>
        <sz val="10"/>
        <rFont val="Arial"/>
        <family val="2"/>
      </rPr>
      <t xml:space="preserve"> aus dem Blatt "OT-ID" übernommen werden. Mit der Übernahme füllen sich die Spalten Kreiskürzel, Gemeinde, </t>
    </r>
  </si>
  <si>
    <t xml:space="preserve">   Ortsteil, OWK-Nr. und OWK-Name automatisch aus. Ausnahme: Ansätze für verbandsübergreifendes jährliches Budget.</t>
  </si>
  <si>
    <r>
      <rPr>
        <vertAlign val="superscript"/>
        <sz val="10"/>
        <rFont val="Arial"/>
        <family val="2"/>
      </rPr>
      <t xml:space="preserve">2) </t>
    </r>
    <r>
      <rPr>
        <sz val="10"/>
        <rFont val="Arial"/>
        <family val="2"/>
      </rPr>
      <t xml:space="preserve">Vor jeder Maßnahme </t>
    </r>
    <r>
      <rPr>
        <b/>
        <sz val="10"/>
        <color rgb="FFFF0000"/>
        <rFont val="Arial"/>
        <family val="2"/>
      </rPr>
      <t>muss</t>
    </r>
    <r>
      <rPr>
        <sz val="10"/>
        <rFont val="Arial"/>
        <family val="2"/>
      </rPr>
      <t xml:space="preserve"> das Ausführungsjahr stehen. </t>
    </r>
  </si>
  <si>
    <t xml:space="preserve">   Ohne Ausführungsjahr erfolgt eine falsche Summenbildung und die Kontrolle in Anlage 1 funktioniert nicht.</t>
  </si>
  <si>
    <t xml:space="preserve">   Wenn ein Zeitraum über mehrere Jahre geplant ist, wird das letzte Jahr angegeben. Die Angabe von Zeiträumen ist nicht mehr möglich. </t>
  </si>
  <si>
    <r>
      <rPr>
        <vertAlign val="superscript"/>
        <sz val="10"/>
        <rFont val="Arial"/>
        <family val="2"/>
      </rPr>
      <t>3)</t>
    </r>
    <r>
      <rPr>
        <sz val="10"/>
        <rFont val="Arial"/>
        <family val="2"/>
      </rPr>
      <t xml:space="preserve"> KA = Kläranlage, MW = Mischwasserkanal, SW = Schmutzwasserkanal, RW = Regenwasserkanal, DL = Druckleitung</t>
    </r>
  </si>
  <si>
    <t xml:space="preserve">   RÜB = Regenüberlaufbecken, SK = Stauraumkanal, RRB = Regenrückhaltebecken, PW = Pumpwerk</t>
  </si>
  <si>
    <t xml:space="preserve">   Druck- und Vakuumentwässerung bei DL eintragen, Vakuumstation bei PW eintragen</t>
  </si>
  <si>
    <r>
      <rPr>
        <vertAlign val="superscript"/>
        <sz val="10"/>
        <rFont val="Arial"/>
        <family val="2"/>
      </rPr>
      <t>4)</t>
    </r>
    <r>
      <rPr>
        <sz val="10"/>
        <rFont val="Arial"/>
        <family val="2"/>
      </rPr>
      <t xml:space="preserve"> Bei jeder Maßnahme </t>
    </r>
    <r>
      <rPr>
        <b/>
        <sz val="10"/>
        <color rgb="FFFF0000"/>
        <rFont val="Arial"/>
        <family val="2"/>
      </rPr>
      <t>muss</t>
    </r>
    <r>
      <rPr>
        <sz val="10"/>
        <rFont val="Arial"/>
        <family val="2"/>
      </rPr>
      <t xml:space="preserve"> entweder Neubau/-anschlüsse oder Ersatzneubau ausgewählt werden.</t>
    </r>
  </si>
  <si>
    <r>
      <rPr>
        <vertAlign val="superscript"/>
        <sz val="10"/>
        <rFont val="Arial"/>
        <family val="2"/>
      </rPr>
      <t>5)</t>
    </r>
    <r>
      <rPr>
        <sz val="10"/>
        <rFont val="Arial"/>
        <family val="2"/>
      </rPr>
      <t xml:space="preserve"> Die Kosten werden ohne Berücksichtigung von Fördermitteln angegeben.</t>
    </r>
  </si>
  <si>
    <r>
      <t>6)</t>
    </r>
    <r>
      <rPr>
        <sz val="10"/>
        <rFont val="Arial"/>
        <family val="2"/>
      </rPr>
      <t xml:space="preserve"> Neuanschlüsse sind erst bei der Maßnahme zu erfassen, die tatsächlich den Anschluss dieser Einwohner an eine Kläranlage bewirkt</t>
    </r>
    <r>
      <rPr>
        <vertAlign val="superscript"/>
        <sz val="10"/>
        <rFont val="Arial"/>
        <family val="2"/>
      </rPr>
      <t>.</t>
    </r>
  </si>
  <si>
    <t xml:space="preserve">   Hinweis: Die neu angeschlossenen Einwohner sollen auch den Angaben in Anlage 1a entsprechen!</t>
  </si>
  <si>
    <t>WRRL-Maßnahme, bei Auswahl "WRRL-Maßnahmenprog." unter wesentliche Gründe (Spalte R, S, T)</t>
  </si>
  <si>
    <r>
      <t xml:space="preserve">OT-ID </t>
    </r>
    <r>
      <rPr>
        <b/>
        <vertAlign val="superscript"/>
        <sz val="14"/>
        <rFont val="Arial"/>
        <family val="2"/>
      </rPr>
      <t>1)</t>
    </r>
    <r>
      <rPr>
        <b/>
        <sz val="14"/>
        <rFont val="Arial"/>
        <family val="2"/>
      </rPr>
      <t xml:space="preserve">
</t>
    </r>
  </si>
  <si>
    <r>
      <t xml:space="preserve">geplantes Ausführungs-
jahr </t>
    </r>
    <r>
      <rPr>
        <b/>
        <vertAlign val="superscript"/>
        <sz val="11"/>
        <rFont val="Arial"/>
        <family val="2"/>
      </rPr>
      <t xml:space="preserve">2)
</t>
    </r>
  </si>
  <si>
    <t>OWK-Name</t>
  </si>
  <si>
    <t>Name der Maßnahme und ggf. Nr. der WRRL-Maßnahme</t>
  </si>
  <si>
    <r>
      <t xml:space="preserve">lfd. Nr. der Maßn.
bzw.
Bezeichn.
</t>
    </r>
    <r>
      <rPr>
        <sz val="8"/>
        <rFont val="Arial"/>
        <family val="2"/>
      </rPr>
      <t>(vom AGT gewählt)</t>
    </r>
  </si>
  <si>
    <r>
      <t xml:space="preserve">Art und wesentliche Bestandteile der Maßnahme </t>
    </r>
    <r>
      <rPr>
        <vertAlign val="superscript"/>
        <sz val="11"/>
        <rFont val="Arial"/>
        <family val="2"/>
      </rPr>
      <t>3)</t>
    </r>
  </si>
  <si>
    <t>wesentliche Gründe für die Maßnahme 
(drei Angaben möglich)</t>
  </si>
  <si>
    <r>
      <t xml:space="preserve">Neubau/-anschlüsse
oder
Ersatzneubau </t>
    </r>
    <r>
      <rPr>
        <vertAlign val="superscript"/>
        <sz val="11"/>
        <rFont val="Arial"/>
        <family val="2"/>
      </rPr>
      <t>4)</t>
    </r>
  </si>
  <si>
    <r>
      <t>Kosten</t>
    </r>
    <r>
      <rPr>
        <sz val="11"/>
        <rFont val="Arial"/>
        <family val="2"/>
      </rPr>
      <t xml:space="preserve"> 
der Maßnahme</t>
    </r>
    <r>
      <rPr>
        <b/>
        <sz val="11"/>
        <rFont val="Arial"/>
        <family val="2"/>
      </rPr>
      <t xml:space="preserve"> </t>
    </r>
    <r>
      <rPr>
        <b/>
        <vertAlign val="superscript"/>
        <sz val="11"/>
        <rFont val="Arial"/>
        <family val="2"/>
      </rPr>
      <t>5)</t>
    </r>
  </si>
  <si>
    <r>
      <t xml:space="preserve">durch Maßnahme      </t>
    </r>
    <r>
      <rPr>
        <b/>
        <u/>
        <sz val="11"/>
        <rFont val="Arial"/>
        <family val="2"/>
      </rPr>
      <t>neu</t>
    </r>
    <r>
      <rPr>
        <sz val="11"/>
        <rFont val="Arial"/>
        <family val="2"/>
      </rPr>
      <t xml:space="preserve"> an Kläranlage </t>
    </r>
    <r>
      <rPr>
        <b/>
        <sz val="11"/>
        <rFont val="Arial"/>
        <family val="2"/>
      </rPr>
      <t xml:space="preserve">angeschlossene Einwohner </t>
    </r>
    <r>
      <rPr>
        <b/>
        <vertAlign val="superscript"/>
        <sz val="11"/>
        <rFont val="Arial"/>
        <family val="2"/>
      </rPr>
      <t>6)</t>
    </r>
  </si>
  <si>
    <t xml:space="preserve">spezifische Kosten </t>
  </si>
  <si>
    <t>aus Blatt
OT-ID
übernehmen</t>
  </si>
  <si>
    <t>bei Eingabe der OT-ID 
automatische Ausfüllung</t>
  </si>
  <si>
    <t>KA</t>
  </si>
  <si>
    <t>MW</t>
  </si>
  <si>
    <t>SW</t>
  </si>
  <si>
    <t>RW</t>
  </si>
  <si>
    <t>DL</t>
  </si>
  <si>
    <t>RÜB/SK/RRB</t>
  </si>
  <si>
    <t>PW</t>
  </si>
  <si>
    <t>Werte werden berechnet</t>
  </si>
  <si>
    <t>[EW]</t>
  </si>
  <si>
    <t>[m]</t>
  </si>
  <si>
    <t>[m³]</t>
  </si>
  <si>
    <t>[l/s]</t>
  </si>
  <si>
    <t xml:space="preserve"> [T€]</t>
  </si>
  <si>
    <t>[E]</t>
  </si>
  <si>
    <t xml:space="preserve"> [€/E]</t>
  </si>
  <si>
    <t>Summen bis 2030 Neubau/-anschlüsse</t>
  </si>
  <si>
    <t>Summen bis 2032 Neubau/-anschlüsse</t>
  </si>
  <si>
    <t>Hauptsammler 8, Mischwasserkanal, Hauptstraße</t>
  </si>
  <si>
    <t>WRRL-Maßnahmenprog.</t>
  </si>
  <si>
    <t>Neubau/-anschlüsse</t>
  </si>
  <si>
    <t>Kanal 11, Trennsysten, Wiesenstraße</t>
  </si>
  <si>
    <t>RÜB 123</t>
  </si>
  <si>
    <t>Trennsystem von Schacht 10 - 15, Blumenstraße</t>
  </si>
  <si>
    <t xml:space="preserve">Stauraumkanal 4 </t>
  </si>
  <si>
    <t>Kanalsanierung Rosenstraße</t>
  </si>
  <si>
    <t>Neubau KA, Verbindungssammler mit Pumpwerk</t>
  </si>
  <si>
    <t>Budget für jährlich, unvorhergesehene Aufwendungen</t>
  </si>
  <si>
    <t>Teilerschließung Siedl. A</t>
  </si>
  <si>
    <t>Gemeinschaftsmaßnahme</t>
  </si>
  <si>
    <t>Dropdownfelder-Listen</t>
  </si>
  <si>
    <t>Investitionskosten bisheriger und zukünftiger Abwassermaßnahmen</t>
  </si>
  <si>
    <t>(im Verbands- bzw. Entsorgungsgebiet)</t>
  </si>
  <si>
    <t>Dateneingabe erforderlich</t>
  </si>
  <si>
    <t>Datenübernahme bzw. Berechnung</t>
  </si>
  <si>
    <t>bisherige Investitionen:</t>
  </si>
  <si>
    <t>(a)</t>
  </si>
  <si>
    <r>
      <t>bisheriges Investi</t>
    </r>
    <r>
      <rPr>
        <sz val="11"/>
        <rFont val="Arial"/>
        <family val="2"/>
      </rPr>
      <t>tionsvolumen 1990-2025</t>
    </r>
    <r>
      <rPr>
        <sz val="11"/>
        <color theme="1"/>
        <rFont val="Arial"/>
        <family val="2"/>
      </rPr>
      <t xml:space="preserve"> (für 36 Jahre):</t>
    </r>
  </si>
  <si>
    <t>€</t>
  </si>
  <si>
    <t>(b)</t>
  </si>
  <si>
    <r>
      <t>durchschnittliche jährliche Investiti</t>
    </r>
    <r>
      <rPr>
        <sz val="11"/>
        <rFont val="Arial"/>
        <family val="2"/>
      </rPr>
      <t>onsrate 1990-2025</t>
    </r>
    <r>
      <rPr>
        <sz val="11"/>
        <color theme="1"/>
        <rFont val="Arial"/>
        <family val="2"/>
      </rPr>
      <t xml:space="preserve"> [=a : 36 Jahre]:</t>
    </r>
  </si>
  <si>
    <t>Jahre</t>
  </si>
  <si>
    <t>€/a</t>
  </si>
  <si>
    <t>(c)</t>
  </si>
  <si>
    <t>in a) enthaltenes Fördermittelvolumen 1990-2025:</t>
  </si>
  <si>
    <t>(d)</t>
  </si>
  <si>
    <r>
      <t>durchschnittliche Fördermittelq</t>
    </r>
    <r>
      <rPr>
        <sz val="11"/>
        <rFont val="Arial"/>
        <family val="2"/>
      </rPr>
      <t>uote 1990-2025</t>
    </r>
    <r>
      <rPr>
        <sz val="11"/>
        <color theme="1"/>
        <rFont val="Arial"/>
        <family val="2"/>
      </rPr>
      <t xml:space="preserve"> [=(c/a) ·100]:</t>
    </r>
  </si>
  <si>
    <t>%</t>
  </si>
  <si>
    <t>(e)</t>
  </si>
  <si>
    <r>
      <t>vorhandene Einwoh</t>
    </r>
    <r>
      <rPr>
        <sz val="11"/>
        <rFont val="Arial"/>
        <family val="2"/>
      </rPr>
      <t>ner 2025</t>
    </r>
    <r>
      <rPr>
        <sz val="11"/>
        <color theme="1"/>
        <rFont val="Arial"/>
        <family val="2"/>
      </rPr>
      <t xml:space="preserve"> im Verbands- bzw. Entsorgungsgebiet (siehe Anlage 1)</t>
    </r>
  </si>
  <si>
    <t>(f)</t>
  </si>
  <si>
    <r>
      <t xml:space="preserve">spezifische Investitionshöhe </t>
    </r>
    <r>
      <rPr>
        <sz val="11"/>
        <rFont val="Arial"/>
        <family val="2"/>
      </rPr>
      <t>1990-2025</t>
    </r>
    <r>
      <rPr>
        <sz val="11"/>
        <color theme="1"/>
        <rFont val="Arial"/>
        <family val="2"/>
      </rPr>
      <t xml:space="preserve"> je Einwohner [=a/e]</t>
    </r>
  </si>
  <si>
    <t>€/E</t>
  </si>
  <si>
    <t>geplante Investitionsvolumen laut Abwasserbeseitigungskonzept:</t>
  </si>
  <si>
    <t>(a1)</t>
  </si>
  <si>
    <t>(a2)</t>
  </si>
  <si>
    <r>
      <t xml:space="preserve">langfristiges Investitionsvolumen </t>
    </r>
    <r>
      <rPr>
        <b/>
        <sz val="11"/>
        <color theme="1"/>
        <rFont val="Arial"/>
        <family val="2"/>
      </rPr>
      <t>Neubau/-anschlüsse</t>
    </r>
    <r>
      <rPr>
        <sz val="11"/>
        <color theme="1"/>
        <rFont val="Arial"/>
        <family val="2"/>
      </rPr>
      <t xml:space="preserve"> 2033 bis Endausbau beim Anschlussgrad:</t>
    </r>
  </si>
  <si>
    <t>geplanter Endausbau beim Anschlussgrad (Jahr)</t>
  </si>
  <si>
    <r>
      <t xml:space="preserve">spezifische Investitionshöhe </t>
    </r>
    <r>
      <rPr>
        <b/>
        <sz val="11"/>
        <color theme="1"/>
        <rFont val="Arial"/>
        <family val="2"/>
      </rPr>
      <t>Neubau/-anschlüsse</t>
    </r>
    <r>
      <rPr>
        <sz val="11"/>
        <color theme="1"/>
        <rFont val="Arial"/>
        <family val="2"/>
      </rPr>
      <t xml:space="preserve"> 2026 bis 2032 je Einwohner</t>
    </r>
  </si>
  <si>
    <t>(e1)</t>
  </si>
  <si>
    <r>
      <t xml:space="preserve">spezifische Investitionshöhe </t>
    </r>
    <r>
      <rPr>
        <b/>
        <sz val="11"/>
        <color theme="1"/>
        <rFont val="Arial"/>
        <family val="2"/>
      </rPr>
      <t>Neubau/-anschlüsse</t>
    </r>
    <r>
      <rPr>
        <sz val="11"/>
        <color theme="1"/>
        <rFont val="Arial"/>
        <family val="2"/>
      </rPr>
      <t xml:space="preserve"> 2026 bis 2032 pro Jahr</t>
    </r>
  </si>
  <si>
    <t>(e2)</t>
  </si>
  <si>
    <r>
      <t xml:space="preserve">spezifische Investitionshöhe </t>
    </r>
    <r>
      <rPr>
        <b/>
        <sz val="11"/>
        <color theme="1"/>
        <rFont val="Arial"/>
        <family val="2"/>
      </rPr>
      <t>Ersatzneubau</t>
    </r>
    <r>
      <rPr>
        <sz val="11"/>
        <color theme="1"/>
        <rFont val="Arial"/>
        <family val="2"/>
      </rPr>
      <t xml:space="preserve"> 2026 bis 2032 pro Jahr</t>
    </r>
  </si>
  <si>
    <t>(e3)</t>
  </si>
  <si>
    <r>
      <t xml:space="preserve">spezifische Investitionshöhe </t>
    </r>
    <r>
      <rPr>
        <b/>
        <sz val="11"/>
        <color theme="1"/>
        <rFont val="Arial"/>
        <family val="2"/>
      </rPr>
      <t>Neubau/-anschlüsse</t>
    </r>
    <r>
      <rPr>
        <sz val="11"/>
        <color theme="1"/>
        <rFont val="Arial"/>
        <family val="2"/>
      </rPr>
      <t xml:space="preserve"> 2033 bis Endausbau pro Jahr</t>
    </r>
  </si>
  <si>
    <t>aktuelle Gebühren und Beiträge:</t>
  </si>
  <si>
    <t>Grundgebühr bis Nenndurchfluss 2,5 m³/h:</t>
  </si>
  <si>
    <t>Abwasser-/Schmutzwassergebühr (Volleinleiter):</t>
  </si>
  <si>
    <t>€/m³</t>
  </si>
  <si>
    <t>Abwasser-/Schmutzwassergebühr (Teileinleiter):</t>
  </si>
  <si>
    <t>Abwasser-/Schmutzwassergebühr (Direkteinleiter):</t>
  </si>
  <si>
    <t>Regenwassergebühr:</t>
  </si>
  <si>
    <t>Gebühr für Schlamm aus Kleinkläranlage:</t>
  </si>
  <si>
    <t>(g)</t>
  </si>
  <si>
    <t>Gebühr für Schlamm aus abflussloser Grube:</t>
  </si>
  <si>
    <t>(h)</t>
  </si>
  <si>
    <t>(i)</t>
  </si>
  <si>
    <t>(j)</t>
  </si>
  <si>
    <t>m³/E·a</t>
  </si>
  <si>
    <t>(k)</t>
  </si>
  <si>
    <t>Beitragssatz (gewichtete Grundstücksfläche):</t>
  </si>
  <si>
    <t>€/m²</t>
  </si>
  <si>
    <t>(l)</t>
  </si>
  <si>
    <t>durchschnittliche Grundstücksgröße:</t>
  </si>
  <si>
    <t>m²</t>
  </si>
  <si>
    <t>(m)</t>
  </si>
  <si>
    <t>OT-ID</t>
  </si>
  <si>
    <t>Aufgaben-
träger_NR</t>
  </si>
  <si>
    <t>Aufgabenträger
NAME</t>
  </si>
  <si>
    <t>OWK-NAME</t>
  </si>
  <si>
    <t>GKZ
(Stand 30.06.2023)</t>
  </si>
  <si>
    <t>GEM-ID</t>
  </si>
  <si>
    <t>Gemeinde
(TLS Name)</t>
  </si>
  <si>
    <t>GEMEINDE</t>
  </si>
  <si>
    <t>ORTSTEIL</t>
  </si>
  <si>
    <t>AZV Südharz</t>
  </si>
  <si>
    <t>Obere Zorge</t>
  </si>
  <si>
    <t>NDH</t>
  </si>
  <si>
    <t>Ellrich, Stadt</t>
  </si>
  <si>
    <t>Ellrich</t>
  </si>
  <si>
    <t>Appenrode</t>
  </si>
  <si>
    <t>Bischofferode</t>
  </si>
  <si>
    <t>Cleysingen</t>
  </si>
  <si>
    <t>Gudersleben</t>
  </si>
  <si>
    <t>Bere</t>
  </si>
  <si>
    <t>Rothesütte</t>
  </si>
  <si>
    <t>Sülzhayn</t>
  </si>
  <si>
    <t>Werna</t>
  </si>
  <si>
    <t>Woffleben</t>
  </si>
  <si>
    <t>Harztor</t>
  </si>
  <si>
    <t>Untere Zorge</t>
  </si>
  <si>
    <t>Harzungen</t>
  </si>
  <si>
    <t>SAL11OW05</t>
  </si>
  <si>
    <t>Herrmannsacker</t>
  </si>
  <si>
    <t>Ilfeld</t>
  </si>
  <si>
    <t>Neustadt/Harz</t>
  </si>
  <si>
    <t>Niedersachswerfen</t>
  </si>
  <si>
    <t>Osterode</t>
  </si>
  <si>
    <t>Sophienhof</t>
  </si>
  <si>
    <t>Werther</t>
  </si>
  <si>
    <t>Mauderode</t>
  </si>
  <si>
    <t>Stadtentwässerungsbetrieb Nordhausen</t>
  </si>
  <si>
    <t>Hohenstein</t>
  </si>
  <si>
    <t>Branderode</t>
  </si>
  <si>
    <t>Obere Helme</t>
  </si>
  <si>
    <t>Holbach</t>
  </si>
  <si>
    <t>Klettenberg</t>
  </si>
  <si>
    <t>Liebenrode</t>
  </si>
  <si>
    <t>Limlingerode</t>
  </si>
  <si>
    <t>Mackenrode</t>
  </si>
  <si>
    <t>Obersachswerfen</t>
  </si>
  <si>
    <t>Schiedungen</t>
  </si>
  <si>
    <t>Steinsee</t>
  </si>
  <si>
    <t>Trebra</t>
  </si>
  <si>
    <t>Nordhausen, Stadt</t>
  </si>
  <si>
    <t>Nordhausen</t>
  </si>
  <si>
    <t>Bielen</t>
  </si>
  <si>
    <t>Buchholz</t>
  </si>
  <si>
    <t>Herreden</t>
  </si>
  <si>
    <t>Hesserode</t>
  </si>
  <si>
    <t>Himmelgarten</t>
  </si>
  <si>
    <t>Hochstedt</t>
  </si>
  <si>
    <t>Hörningen</t>
  </si>
  <si>
    <t>Leimbach</t>
  </si>
  <si>
    <t>Petersdorf</t>
  </si>
  <si>
    <t>Rodishain</t>
  </si>
  <si>
    <t>Rüdigsdorf</t>
  </si>
  <si>
    <t>Salza</t>
  </si>
  <si>
    <t>Steigerthal</t>
  </si>
  <si>
    <t>Steinbrücken</t>
  </si>
  <si>
    <t>Stempeda</t>
  </si>
  <si>
    <t>Sundhausen</t>
  </si>
  <si>
    <t>AZV Goldene Aue</t>
  </si>
  <si>
    <t>Görsbach</t>
  </si>
  <si>
    <t>Heringen/Helme, Stadt</t>
  </si>
  <si>
    <t>Heringen</t>
  </si>
  <si>
    <t>Auleben</t>
  </si>
  <si>
    <t>Hamma</t>
  </si>
  <si>
    <t>Heringen/Helme</t>
  </si>
  <si>
    <t>Uthleben</t>
  </si>
  <si>
    <t>Windehausen</t>
  </si>
  <si>
    <t>Urbach</t>
  </si>
  <si>
    <t>Flarichsmühle</t>
  </si>
  <si>
    <t>Fronderode</t>
  </si>
  <si>
    <t>Großwechsungen</t>
  </si>
  <si>
    <t>Günzerode</t>
  </si>
  <si>
    <t>Haferungen</t>
  </si>
  <si>
    <t>Immenrode</t>
  </si>
  <si>
    <t>Kleinwechsungen</t>
  </si>
  <si>
    <t>Pützlingen</t>
  </si>
  <si>
    <t>Schate</t>
  </si>
  <si>
    <t>Schern</t>
  </si>
  <si>
    <t>WAZV Bode-Wipper</t>
  </si>
  <si>
    <t>Untere Wipper (2)</t>
  </si>
  <si>
    <t>Bleicherode, Stadt</t>
  </si>
  <si>
    <t>Bleicherode</t>
  </si>
  <si>
    <t>Am Bahnhof</t>
  </si>
  <si>
    <t>Bode</t>
  </si>
  <si>
    <t>Obere Wipper</t>
  </si>
  <si>
    <t>Elende</t>
  </si>
  <si>
    <t>Etzelsrode</t>
  </si>
  <si>
    <t>Hainrode</t>
  </si>
  <si>
    <t>Kleinbodungen</t>
  </si>
  <si>
    <t>Königsthal</t>
  </si>
  <si>
    <t>Kraja</t>
  </si>
  <si>
    <t>Mörbach</t>
  </si>
  <si>
    <t>Nohra</t>
  </si>
  <si>
    <t>Obergebra</t>
  </si>
  <si>
    <t>Wernrode</t>
  </si>
  <si>
    <t>Wolkramshausen</t>
  </si>
  <si>
    <t>Wollersleben</t>
  </si>
  <si>
    <t>Großlohra</t>
  </si>
  <si>
    <t>Kehmstedt</t>
  </si>
  <si>
    <t>Kleinfurra</t>
  </si>
  <si>
    <t>Hain</t>
  </si>
  <si>
    <t>Lipprechterode</t>
  </si>
  <si>
    <t>Niedergebra</t>
  </si>
  <si>
    <t>Sollstedt</t>
  </si>
  <si>
    <t>Rehungen</t>
  </si>
  <si>
    <t>Wülfingerode</t>
  </si>
  <si>
    <t>W/AZV Eichsfelder Kessel</t>
  </si>
  <si>
    <t>EIC</t>
  </si>
  <si>
    <t>Am Ohmberg</t>
  </si>
  <si>
    <t>Großbodungen</t>
  </si>
  <si>
    <t>Hauröden</t>
  </si>
  <si>
    <t>Neubleicherode</t>
  </si>
  <si>
    <t>Neustadt</t>
  </si>
  <si>
    <t>Wallrode</t>
  </si>
  <si>
    <t>Obere Eller</t>
  </si>
  <si>
    <t>Sonnenstein</t>
  </si>
  <si>
    <t>Bockelnhagen</t>
  </si>
  <si>
    <t>Weilrode</t>
  </si>
  <si>
    <t>Breitenworbis</t>
  </si>
  <si>
    <t>Buhla</t>
  </si>
  <si>
    <t>Ascherode</t>
  </si>
  <si>
    <t>Ohne</t>
  </si>
  <si>
    <t>Niederorschel</t>
  </si>
  <si>
    <t>Deuna</t>
  </si>
  <si>
    <t>Gernrode</t>
  </si>
  <si>
    <t>Gerterode</t>
  </si>
  <si>
    <t>Hausen</t>
  </si>
  <si>
    <t>Haynrode</t>
  </si>
  <si>
    <t>Holungen</t>
  </si>
  <si>
    <t>Jützenbach</t>
  </si>
  <si>
    <t>Leinefelde-Worbis, Stadt</t>
  </si>
  <si>
    <t>Leinefelde-Worbis</t>
  </si>
  <si>
    <t>Beinrode</t>
  </si>
  <si>
    <t>Kallmerode</t>
  </si>
  <si>
    <t>Kirchworbis</t>
  </si>
  <si>
    <t>Kleinbartloff</t>
  </si>
  <si>
    <t>Reifenstein</t>
  </si>
  <si>
    <t>Obere Hahle</t>
  </si>
  <si>
    <t>Adelsborn</t>
  </si>
  <si>
    <t>Birkungen</t>
  </si>
  <si>
    <t>Bodenstein</t>
  </si>
  <si>
    <t>Obere Leine</t>
  </si>
  <si>
    <t>Breitenbach</t>
  </si>
  <si>
    <t>Breitenholz</t>
  </si>
  <si>
    <t>Kaltohmfeld</t>
  </si>
  <si>
    <t>Kirchohmfeld</t>
  </si>
  <si>
    <t>Leinefelde</t>
  </si>
  <si>
    <t>Neumühle</t>
  </si>
  <si>
    <t>Wintzingerode</t>
  </si>
  <si>
    <t>Worbis</t>
  </si>
  <si>
    <t>Oberorschel</t>
  </si>
  <si>
    <t>Rüdigershagen</t>
  </si>
  <si>
    <t>Vollenborn</t>
  </si>
  <si>
    <t>Silkerode</t>
  </si>
  <si>
    <t>Epschenrode</t>
  </si>
  <si>
    <t>Werningerode</t>
  </si>
  <si>
    <t>Stöckey</t>
  </si>
  <si>
    <t>Gerode</t>
  </si>
  <si>
    <t>Weißenborn-Lüderode</t>
  </si>
  <si>
    <t>Zwinge</t>
  </si>
  <si>
    <t>Lindenberger Wirtschaftsbetriebe</t>
  </si>
  <si>
    <t>Berlingerode</t>
  </si>
  <si>
    <t>19044_Brehme</t>
  </si>
  <si>
    <t>Brehme</t>
  </si>
  <si>
    <t>Ecklingerode</t>
  </si>
  <si>
    <t>Ferna</t>
  </si>
  <si>
    <t>Hundeshagen</t>
  </si>
  <si>
    <t>Tastungen</t>
  </si>
  <si>
    <t>19034_Muse</t>
  </si>
  <si>
    <t>Teistungen</t>
  </si>
  <si>
    <t>Bleckenrode</t>
  </si>
  <si>
    <t>Böseckendorf</t>
  </si>
  <si>
    <t>19035_Nathe</t>
  </si>
  <si>
    <t>Neuendorf</t>
  </si>
  <si>
    <t>Wehnde</t>
  </si>
  <si>
    <t>ZVW/A Obereichsfeld</t>
  </si>
  <si>
    <t>Untere Werra bis Heldrabach</t>
  </si>
  <si>
    <t>WAK</t>
  </si>
  <si>
    <t>Amt Creuzburg, Stadt</t>
  </si>
  <si>
    <t>Amt Creuzburg</t>
  </si>
  <si>
    <t>Buchenau</t>
  </si>
  <si>
    <t>Ebenshausen</t>
  </si>
  <si>
    <t>Mihla</t>
  </si>
  <si>
    <t>Obere Unstrut</t>
  </si>
  <si>
    <t>UH</t>
  </si>
  <si>
    <t>Dingelstädt, Stadt</t>
  </si>
  <si>
    <t>Dingelstädt</t>
  </si>
  <si>
    <t>Bickenriede</t>
  </si>
  <si>
    <t>Unstruttal</t>
  </si>
  <si>
    <t>Dörna</t>
  </si>
  <si>
    <t>Mühlhausen/Thüringen, Stadt</t>
  </si>
  <si>
    <t>Mühlhausen</t>
  </si>
  <si>
    <t>Hollenbach</t>
  </si>
  <si>
    <t>Lengefeld</t>
  </si>
  <si>
    <t>Zella</t>
  </si>
  <si>
    <t>Leine</t>
  </si>
  <si>
    <t>Arenshausen</t>
  </si>
  <si>
    <t>Alte Hainsbach; 41936.1</t>
  </si>
  <si>
    <t>Asbach-Sickenberg</t>
  </si>
  <si>
    <t>Asbach</t>
  </si>
  <si>
    <t>Walse</t>
  </si>
  <si>
    <t>Sickenberg</t>
  </si>
  <si>
    <t>Berka v. d. Hainich</t>
  </si>
  <si>
    <t>Berka v.d. Hainich</t>
  </si>
  <si>
    <t>Uder</t>
  </si>
  <si>
    <t>Birkenfelde</t>
  </si>
  <si>
    <t>Bischofroda</t>
  </si>
  <si>
    <t>Bodenrode-Westhausen</t>
  </si>
  <si>
    <t>Bodenrode</t>
  </si>
  <si>
    <t>Westhausen</t>
  </si>
  <si>
    <t>Bornhagen</t>
  </si>
  <si>
    <t>Werra/Eschwege</t>
  </si>
  <si>
    <t>Burgwalde</t>
  </si>
  <si>
    <t>Büttstedt</t>
  </si>
  <si>
    <t>Dieterode</t>
  </si>
  <si>
    <t>Dietzenrode/Vatterode</t>
  </si>
  <si>
    <t>Dietzenrode-Vatterode</t>
  </si>
  <si>
    <t>Dietzenrode</t>
  </si>
  <si>
    <t>Vatterode</t>
  </si>
  <si>
    <t>Helmsdorf</t>
  </si>
  <si>
    <t>Kefferhausen</t>
  </si>
  <si>
    <t>Kreuzebra</t>
  </si>
  <si>
    <t>Silberhausen</t>
  </si>
  <si>
    <t>Beberstedt</t>
  </si>
  <si>
    <t>Obere Helbe</t>
  </si>
  <si>
    <t>Hüpstedt</t>
  </si>
  <si>
    <t>Zaunröden</t>
  </si>
  <si>
    <t>Frieda-Rosoppe</t>
  </si>
  <si>
    <t>Effelder</t>
  </si>
  <si>
    <t>Eichstruth</t>
  </si>
  <si>
    <t>Frankenroda</t>
  </si>
  <si>
    <t>Freienhagen</t>
  </si>
  <si>
    <t>Fretterode</t>
  </si>
  <si>
    <t>Geisleden</t>
  </si>
  <si>
    <t>Geismar</t>
  </si>
  <si>
    <t>Bebendorf</t>
  </si>
  <si>
    <t>Döringsdorf</t>
  </si>
  <si>
    <t>Großtöpfer</t>
  </si>
  <si>
    <t>Gerbershausen</t>
  </si>
  <si>
    <t>Rothenbach</t>
  </si>
  <si>
    <t>18050 Garte (mit Thüringen)</t>
  </si>
  <si>
    <t>Heilbad Heiligenstadt, Stadt</t>
  </si>
  <si>
    <t>Heilbad Heiligenstadt</t>
  </si>
  <si>
    <t>Glasehausen</t>
  </si>
  <si>
    <t>Großbartloff</t>
  </si>
  <si>
    <t>Südeichsfeld</t>
  </si>
  <si>
    <t>Hallungen</t>
  </si>
  <si>
    <t>Bernterode b. Heiligenstadt</t>
  </si>
  <si>
    <t>Flinsberg</t>
  </si>
  <si>
    <t>Günterode</t>
  </si>
  <si>
    <t>Heiligenstadt</t>
  </si>
  <si>
    <t>Kalteneber</t>
  </si>
  <si>
    <t>Rengelrode</t>
  </si>
  <si>
    <t>Heuthen</t>
  </si>
  <si>
    <t>Hohengandern</t>
  </si>
  <si>
    <t>Bischhagen</t>
  </si>
  <si>
    <t>Mengelrode</t>
  </si>
  <si>
    <t>Siemerode</t>
  </si>
  <si>
    <t>Streitholz</t>
  </si>
  <si>
    <t>Kellaerbach; 41792.1</t>
  </si>
  <si>
    <t>Kella</t>
  </si>
  <si>
    <t>Kirchgandern</t>
  </si>
  <si>
    <t>Krombach</t>
  </si>
  <si>
    <t>Küllstedt</t>
  </si>
  <si>
    <t>Lauterbach</t>
  </si>
  <si>
    <t>Beuren</t>
  </si>
  <si>
    <t>Lenterode</t>
  </si>
  <si>
    <t>Lindewerra</t>
  </si>
  <si>
    <t>Fürstenhagen</t>
  </si>
  <si>
    <t>Lutter</t>
  </si>
  <si>
    <t>Weidenbach</t>
  </si>
  <si>
    <t>Marth</t>
  </si>
  <si>
    <t>Wiesenmühle</t>
  </si>
  <si>
    <t>Nazza</t>
  </si>
  <si>
    <t>Pfaffschwende</t>
  </si>
  <si>
    <t>Reinholterode</t>
  </si>
  <si>
    <t>Rohrberg</t>
  </si>
  <si>
    <t>Röhrig</t>
  </si>
  <si>
    <t>Rustenfelde</t>
  </si>
  <si>
    <t>Schachtebich</t>
  </si>
  <si>
    <t>Schimberg</t>
  </si>
  <si>
    <t>Ershausen</t>
  </si>
  <si>
    <t>Lehna</t>
  </si>
  <si>
    <t>Martinfeld</t>
  </si>
  <si>
    <t>Misserode</t>
  </si>
  <si>
    <t>Rüstungen</t>
  </si>
  <si>
    <t>Wilbich</t>
  </si>
  <si>
    <t>Schönhagen</t>
  </si>
  <si>
    <t>Schwobfeld</t>
  </si>
  <si>
    <t>Sickerode</t>
  </si>
  <si>
    <t>Steinbach</t>
  </si>
  <si>
    <t>Steinheuterode</t>
  </si>
  <si>
    <t>4174.1 (Heldrabach)</t>
  </si>
  <si>
    <t>Diedorf</t>
  </si>
  <si>
    <t>Faulungen</t>
  </si>
  <si>
    <t>Heyerode</t>
  </si>
  <si>
    <t>Hildebrandshausen</t>
  </si>
  <si>
    <t>Katharinenberg</t>
  </si>
  <si>
    <t>Lengenfeld u. Stein</t>
  </si>
  <si>
    <t>Schierschwende</t>
  </si>
  <si>
    <t>Wendehausen</t>
  </si>
  <si>
    <t>Thalwenden</t>
  </si>
  <si>
    <t>Schönau</t>
  </si>
  <si>
    <t>Horsmar</t>
  </si>
  <si>
    <t>Volkerode</t>
  </si>
  <si>
    <t>Wachstedt</t>
  </si>
  <si>
    <t>Wahlhausen</t>
  </si>
  <si>
    <t>Wiesenfeld</t>
  </si>
  <si>
    <t>Wingerode</t>
  </si>
  <si>
    <t>Wüstheuterode</t>
  </si>
  <si>
    <t>ZVA Mühlhausen und Umland</t>
  </si>
  <si>
    <t>Kleinkeula</t>
  </si>
  <si>
    <t>Menteroda</t>
  </si>
  <si>
    <t>Mittlere Unstrut (2)</t>
  </si>
  <si>
    <t>Felchta</t>
  </si>
  <si>
    <t>Görmar</t>
  </si>
  <si>
    <t>Saalfeld</t>
  </si>
  <si>
    <t>Windeberg</t>
  </si>
  <si>
    <t>Ammern</t>
  </si>
  <si>
    <t>Dachrieden</t>
  </si>
  <si>
    <t>Eigenrode</t>
  </si>
  <si>
    <t>Kaisershagen</t>
  </si>
  <si>
    <t>Reiser</t>
  </si>
  <si>
    <t>TAZV Notter</t>
  </si>
  <si>
    <t>Talsperre Seebach</t>
  </si>
  <si>
    <t>Kammerforst</t>
  </si>
  <si>
    <t>Körner</t>
  </si>
  <si>
    <t>Österkörner</t>
  </si>
  <si>
    <t>Volkenroda</t>
  </si>
  <si>
    <t>Nottertal-Heilinger Höhen, Stadt</t>
  </si>
  <si>
    <t>LG Nottertal-Heilinger Höhen</t>
  </si>
  <si>
    <t>Großmehlra</t>
  </si>
  <si>
    <t>Hohenbergen</t>
  </si>
  <si>
    <t>Mehrstedt</t>
  </si>
  <si>
    <t>Obermehler</t>
  </si>
  <si>
    <t>Schlotheim</t>
  </si>
  <si>
    <t>Siedlung Pöthen</t>
  </si>
  <si>
    <t>Marolterode</t>
  </si>
  <si>
    <t>Bollstedt</t>
  </si>
  <si>
    <t>Höngeda</t>
  </si>
  <si>
    <t>Seebach-Angerbach</t>
  </si>
  <si>
    <t>Seebach</t>
  </si>
  <si>
    <t>Oppershausen</t>
  </si>
  <si>
    <t>Unstrut-Hainich</t>
  </si>
  <si>
    <t>Altengottern</t>
  </si>
  <si>
    <t>Suthbach</t>
  </si>
  <si>
    <t>Flarchheim</t>
  </si>
  <si>
    <t>Großengottern</t>
  </si>
  <si>
    <t>Heroldishausen</t>
  </si>
  <si>
    <t>Nordmar</t>
  </si>
  <si>
    <t>Mülverstedt</t>
  </si>
  <si>
    <t>Weberstedt</t>
  </si>
  <si>
    <t>T-u.AZV Helbe-Wipper</t>
  </si>
  <si>
    <t>Mittlere Helbe</t>
  </si>
  <si>
    <t>KYF</t>
  </si>
  <si>
    <t>Abtsbessingen</t>
  </si>
  <si>
    <t>Billeben</t>
  </si>
  <si>
    <t>Bellstedt</t>
  </si>
  <si>
    <t>Untere Helbe-Steingraben (2)</t>
  </si>
  <si>
    <t>Clingen, Stadt</t>
  </si>
  <si>
    <t>Clingen</t>
  </si>
  <si>
    <t>Ebeleben, Stadt</t>
  </si>
  <si>
    <t>Ebeleben</t>
  </si>
  <si>
    <t>Allmenhausen</t>
  </si>
  <si>
    <t>Gundersleben</t>
  </si>
  <si>
    <t>Rockensußra</t>
  </si>
  <si>
    <t>Thüringenhausen</t>
  </si>
  <si>
    <t>Wiedermuth</t>
  </si>
  <si>
    <t>Freienbessingen</t>
  </si>
  <si>
    <t>Greußen, Stadt</t>
  </si>
  <si>
    <t>Greußen</t>
  </si>
  <si>
    <t>Grüningen</t>
  </si>
  <si>
    <t>Bliederstedt</t>
  </si>
  <si>
    <t>Feldengel</t>
  </si>
  <si>
    <t>Großenehrich</t>
  </si>
  <si>
    <t>Holzengel</t>
  </si>
  <si>
    <t>Kirchengel</t>
  </si>
  <si>
    <t>Niederspier</t>
  </si>
  <si>
    <t>Otterstedt</t>
  </si>
  <si>
    <t>Rohnstedt</t>
  </si>
  <si>
    <t>Wenigenehrich</t>
  </si>
  <si>
    <t>Westerengel</t>
  </si>
  <si>
    <t>Helbedündorf</t>
  </si>
  <si>
    <t>Friedrichsrode</t>
  </si>
  <si>
    <t>Großbrüchter</t>
  </si>
  <si>
    <t>Holzthaleben</t>
  </si>
  <si>
    <t>Keula</t>
  </si>
  <si>
    <t>Kleinbrüchter</t>
  </si>
  <si>
    <t>Peukendorf</t>
  </si>
  <si>
    <t>Toba</t>
  </si>
  <si>
    <t>Holzsußra</t>
  </si>
  <si>
    <t>Solgraben-Kyffhäuser Bach</t>
  </si>
  <si>
    <t>Kyffhäuserland</t>
  </si>
  <si>
    <t>Badra</t>
  </si>
  <si>
    <t>Bendeleben</t>
  </si>
  <si>
    <t>Hachelbich</t>
  </si>
  <si>
    <t>Niederbösa</t>
  </si>
  <si>
    <t>Oberbösa</t>
  </si>
  <si>
    <t>Rockstedt</t>
  </si>
  <si>
    <t>Sondershausen, Stadt</t>
  </si>
  <si>
    <t>Sondershausen</t>
  </si>
  <si>
    <t>Berka</t>
  </si>
  <si>
    <t>Dietenborn</t>
  </si>
  <si>
    <t>Straußberg</t>
  </si>
  <si>
    <t>Großberndten</t>
  </si>
  <si>
    <t>Großfurra</t>
  </si>
  <si>
    <t>Himmelsberg</t>
  </si>
  <si>
    <t>Hohenebra</t>
  </si>
  <si>
    <t>Kleinberndten</t>
  </si>
  <si>
    <t>Oberspier</t>
  </si>
  <si>
    <t>Schernberg</t>
  </si>
  <si>
    <t>Stockhausen</t>
  </si>
  <si>
    <t>Thalebra</t>
  </si>
  <si>
    <t>Topfstedt</t>
  </si>
  <si>
    <t>Niedertopfstedt</t>
  </si>
  <si>
    <t>Obertopfstedt</t>
  </si>
  <si>
    <t>Wasserthaleben</t>
  </si>
  <si>
    <t>Westgreußen</t>
  </si>
  <si>
    <t>Wolferschwenda</t>
  </si>
  <si>
    <t>AZV Mittlere Unstrut</t>
  </si>
  <si>
    <t>Mahlgera</t>
  </si>
  <si>
    <t>SÖM</t>
  </si>
  <si>
    <t>Andisleben</t>
  </si>
  <si>
    <t>Tonna</t>
  </si>
  <si>
    <t>Bad Langensalza, Stadt</t>
  </si>
  <si>
    <t>Bad Langensalza</t>
  </si>
  <si>
    <t>Aschara</t>
  </si>
  <si>
    <t>Eckardtsleben</t>
  </si>
  <si>
    <t>Welsbach</t>
  </si>
  <si>
    <t>Großwelsbach</t>
  </si>
  <si>
    <t>Grumbach</t>
  </si>
  <si>
    <t>Henningsleben</t>
  </si>
  <si>
    <t>Illeben</t>
  </si>
  <si>
    <t>Schambach</t>
  </si>
  <si>
    <t>Klettstedt</t>
  </si>
  <si>
    <t>Merxleben</t>
  </si>
  <si>
    <t>Nägelstedt</t>
  </si>
  <si>
    <t>Thamsbrück</t>
  </si>
  <si>
    <t>Waldstedt</t>
  </si>
  <si>
    <t>Wiegleben</t>
  </si>
  <si>
    <t>Zimmern</t>
  </si>
  <si>
    <t>GTH</t>
  </si>
  <si>
    <t>Nessetal</t>
  </si>
  <si>
    <t>Dachwig</t>
  </si>
  <si>
    <t>Döllstädt</t>
  </si>
  <si>
    <t>Untere Gera (2)</t>
  </si>
  <si>
    <t>Gebesee, Stadt</t>
  </si>
  <si>
    <t>Gebesee</t>
  </si>
  <si>
    <t>Talsperre Dachwig</t>
  </si>
  <si>
    <t>Gierstädt</t>
  </si>
  <si>
    <t>Kleinfahner</t>
  </si>
  <si>
    <t>Großfahner</t>
  </si>
  <si>
    <t>Kirchheilingen</t>
  </si>
  <si>
    <t>Bothenheilingen</t>
  </si>
  <si>
    <t>Issersheilingen</t>
  </si>
  <si>
    <t>Kleinwelsbach</t>
  </si>
  <si>
    <t>Neunheilingen</t>
  </si>
  <si>
    <t>Ballstädt</t>
  </si>
  <si>
    <t>Ringleben</t>
  </si>
  <si>
    <t>Alterstedt</t>
  </si>
  <si>
    <t>Schönstedt</t>
  </si>
  <si>
    <t>Schwerstedt</t>
  </si>
  <si>
    <t>Burgtonna</t>
  </si>
  <si>
    <t>Gräfentonna</t>
  </si>
  <si>
    <t>Bad Tennstedt, Stadt</t>
  </si>
  <si>
    <t>VG Bad Tennstedt</t>
  </si>
  <si>
    <t>Bad Tennstedt</t>
  </si>
  <si>
    <t>Blankenburg</t>
  </si>
  <si>
    <t>Bruchstedt</t>
  </si>
  <si>
    <t>Ballhausen</t>
  </si>
  <si>
    <t>Großballhausen</t>
  </si>
  <si>
    <t>Urleben</t>
  </si>
  <si>
    <t>Großurleben</t>
  </si>
  <si>
    <t>Pröse</t>
  </si>
  <si>
    <t>Haussömmern</t>
  </si>
  <si>
    <t>Hornsömmern</t>
  </si>
  <si>
    <t>Kleinballhausen</t>
  </si>
  <si>
    <t>Kleinurleben</t>
  </si>
  <si>
    <t>Mittelsömmern</t>
  </si>
  <si>
    <t>Tottleben</t>
  </si>
  <si>
    <t>Walschleben</t>
  </si>
  <si>
    <t>AZV Unstruttal-Herbsleben</t>
  </si>
  <si>
    <t>Großvargula</t>
  </si>
  <si>
    <t>Herbsleben</t>
  </si>
  <si>
    <t>Kleinvargula</t>
  </si>
  <si>
    <t>Kyffhäuser A-u.TV</t>
  </si>
  <si>
    <t>Artern, Stadt</t>
  </si>
  <si>
    <t>Artern</t>
  </si>
  <si>
    <t>SAL11OW01</t>
  </si>
  <si>
    <t>Heygendorf</t>
  </si>
  <si>
    <t>Kachstedt</t>
  </si>
  <si>
    <t>Untere Unstrut (2)</t>
  </si>
  <si>
    <t>Schönfeld</t>
  </si>
  <si>
    <t>SAL10OW01</t>
  </si>
  <si>
    <t>Voigtstedt</t>
  </si>
  <si>
    <t>Bad Frankenhausen/Kyffhäuser, Stadt</t>
  </si>
  <si>
    <t>Bad Frankenhausen</t>
  </si>
  <si>
    <t>Ichstedt</t>
  </si>
  <si>
    <t>Seehausen</t>
  </si>
  <si>
    <t>Thomas-Müntzer-Siedlung</t>
  </si>
  <si>
    <t>Udersleben</t>
  </si>
  <si>
    <t>Borxleben</t>
  </si>
  <si>
    <t>Unstrut-Flutkanal (2)</t>
  </si>
  <si>
    <t>Gehofen</t>
  </si>
  <si>
    <t>Kalbsrieth</t>
  </si>
  <si>
    <t>Ritteburg</t>
  </si>
  <si>
    <t>Göllingen</t>
  </si>
  <si>
    <t>Günserode</t>
  </si>
  <si>
    <t>Rottleben</t>
  </si>
  <si>
    <t>Seega</t>
  </si>
  <si>
    <t>Steinthaleben</t>
  </si>
  <si>
    <t>Mönchpfiffel-Nikolausrieth</t>
  </si>
  <si>
    <t>Mönchpfiffel</t>
  </si>
  <si>
    <t>Nikolausrieth</t>
  </si>
  <si>
    <t>Roßleben-Wiehe, Stadt</t>
  </si>
  <si>
    <t>Roßleben-Wiehe</t>
  </si>
  <si>
    <t>Bottendorf</t>
  </si>
  <si>
    <t>Donndorf</t>
  </si>
  <si>
    <t>Garnbach</t>
  </si>
  <si>
    <t>Kleinroda</t>
  </si>
  <si>
    <t>Kloster Donndorf</t>
  </si>
  <si>
    <t>Langenroda</t>
  </si>
  <si>
    <t>Nausitz</t>
  </si>
  <si>
    <t>Roßleben</t>
  </si>
  <si>
    <t>Schönewerda</t>
  </si>
  <si>
    <t>Wiehe</t>
  </si>
  <si>
    <t>AZV Thüringer Pforte</t>
  </si>
  <si>
    <t>An der Schmücke, Stadt</t>
  </si>
  <si>
    <t>An der Schmücke</t>
  </si>
  <si>
    <t>Helderbach</t>
  </si>
  <si>
    <t>Bahnhof Heldrungen</t>
  </si>
  <si>
    <t>Braunsroda</t>
  </si>
  <si>
    <t>Bretleben</t>
  </si>
  <si>
    <t>Gorsleben</t>
  </si>
  <si>
    <t>Hauteroda</t>
  </si>
  <si>
    <t>Hemleben</t>
  </si>
  <si>
    <t>Oldisleben</t>
  </si>
  <si>
    <t>Sachsenburg</t>
  </si>
  <si>
    <t>Esperstedt</t>
  </si>
  <si>
    <t>Etzleben</t>
  </si>
  <si>
    <t>Oberheldrungen</t>
  </si>
  <si>
    <t>Harras</t>
  </si>
  <si>
    <t>Reinsdorf</t>
  </si>
  <si>
    <t>AZV Finne</t>
  </si>
  <si>
    <t>Lossa</t>
  </si>
  <si>
    <t>Buttstädt</t>
  </si>
  <si>
    <t>Ellersleben</t>
  </si>
  <si>
    <t>Eßleben</t>
  </si>
  <si>
    <t>Guthmannshausen</t>
  </si>
  <si>
    <t>Hardisleben</t>
  </si>
  <si>
    <t>Mannstedt</t>
  </si>
  <si>
    <t>Olbersleben</t>
  </si>
  <si>
    <t>Teutleben</t>
  </si>
  <si>
    <t>Großneuhausen</t>
  </si>
  <si>
    <t>Günstedt</t>
  </si>
  <si>
    <t>Gramme</t>
  </si>
  <si>
    <t>Haßleben</t>
  </si>
  <si>
    <t>AP</t>
  </si>
  <si>
    <t>Ilmtal-Weinstraße</t>
  </si>
  <si>
    <t>Niederreißen</t>
  </si>
  <si>
    <t>Oberreißen</t>
  </si>
  <si>
    <t>Kindelbrück</t>
  </si>
  <si>
    <t>Kannawurf</t>
  </si>
  <si>
    <t>Bilzingsleben</t>
  </si>
  <si>
    <t>Düppel</t>
  </si>
  <si>
    <t>Kleinneuhausen</t>
  </si>
  <si>
    <t>Kölleda, Stadt</t>
  </si>
  <si>
    <t>Kölleda</t>
  </si>
  <si>
    <t>Altenbeichlingen</t>
  </si>
  <si>
    <t>Backleben</t>
  </si>
  <si>
    <t>Battgendorf</t>
  </si>
  <si>
    <t>Beichlingen</t>
  </si>
  <si>
    <t>Burgwenden</t>
  </si>
  <si>
    <t>Dermsdorf</t>
  </si>
  <si>
    <t>Großmonra</t>
  </si>
  <si>
    <t>Kutzleben</t>
  </si>
  <si>
    <t>Lützensömmern</t>
  </si>
  <si>
    <t>Ostramondra</t>
  </si>
  <si>
    <t>Rastenberg, Stadt</t>
  </si>
  <si>
    <t>Rastenberg</t>
  </si>
  <si>
    <t>Almose</t>
  </si>
  <si>
    <t>Bachra</t>
  </si>
  <si>
    <t>Roldisleben</t>
  </si>
  <si>
    <t>Rothenberga</t>
  </si>
  <si>
    <t>Schafau</t>
  </si>
  <si>
    <t>Riethnordhausen</t>
  </si>
  <si>
    <t>Straußfurt</t>
  </si>
  <si>
    <t>Henschleben</t>
  </si>
  <si>
    <t>Vehra</t>
  </si>
  <si>
    <t>Werningshausen</t>
  </si>
  <si>
    <t>Wundersleben</t>
  </si>
  <si>
    <t>AZV Gramme-Vippach</t>
  </si>
  <si>
    <t>Alperstedt</t>
  </si>
  <si>
    <t>Eckstedt</t>
  </si>
  <si>
    <t>Großrudestedt</t>
  </si>
  <si>
    <t>Kleinrudestedt</t>
  </si>
  <si>
    <t>Kranichborn</t>
  </si>
  <si>
    <t>Markvippach</t>
  </si>
  <si>
    <t>Bachstedt</t>
  </si>
  <si>
    <t>Schloßvippach</t>
  </si>
  <si>
    <t>Dielsdorf</t>
  </si>
  <si>
    <t>Schwansee</t>
  </si>
  <si>
    <t>Udestedt</t>
  </si>
  <si>
    <t>AZV Scherkondetal</t>
  </si>
  <si>
    <t>Großbrembach</t>
  </si>
  <si>
    <t>Kleinbrembach</t>
  </si>
  <si>
    <t>Sprötau</t>
  </si>
  <si>
    <t>Vogelsberg</t>
  </si>
  <si>
    <t>WAZV Mittleres Nessetal</t>
  </si>
  <si>
    <t>Untere Nesse</t>
  </si>
  <si>
    <t>Hörsel</t>
  </si>
  <si>
    <t>Ebenheim</t>
  </si>
  <si>
    <t>Obere Nesse (2)</t>
  </si>
  <si>
    <t>Metebach</t>
  </si>
  <si>
    <t>Neufrankenroda</t>
  </si>
  <si>
    <t>Weingarten</t>
  </si>
  <si>
    <t>Hörselberg-Hainich</t>
  </si>
  <si>
    <t>Behringen</t>
  </si>
  <si>
    <t>Craula</t>
  </si>
  <si>
    <t>Hütscheroda</t>
  </si>
  <si>
    <t>Reichenbach</t>
  </si>
  <si>
    <t>Tüngeda</t>
  </si>
  <si>
    <t>Wolfsbehringen</t>
  </si>
  <si>
    <t>Brüheim</t>
  </si>
  <si>
    <t>Friedrichswerth</t>
  </si>
  <si>
    <t>Haina</t>
  </si>
  <si>
    <t>Wangenheim</t>
  </si>
  <si>
    <t>Sonneborn</t>
  </si>
  <si>
    <t>Eberstädt</t>
  </si>
  <si>
    <t>W/AZV Gotha u. Landkreisgemeinden</t>
  </si>
  <si>
    <t>Bienstädt</t>
  </si>
  <si>
    <t>Roth</t>
  </si>
  <si>
    <t>Drei Gleichen</t>
  </si>
  <si>
    <t>Cobstädt</t>
  </si>
  <si>
    <t>Grabsleben</t>
  </si>
  <si>
    <t>Großrettbach</t>
  </si>
  <si>
    <t>Untere Apfelstädt</t>
  </si>
  <si>
    <t>Günthersleben</t>
  </si>
  <si>
    <t>Weidbach</t>
  </si>
  <si>
    <t>Mühlberg</t>
  </si>
  <si>
    <t>Seebergen</t>
  </si>
  <si>
    <t>Wandersleben</t>
  </si>
  <si>
    <t>Wechmar</t>
  </si>
  <si>
    <t>Leinakanal</t>
  </si>
  <si>
    <t>Emleben</t>
  </si>
  <si>
    <t>Eschenbergen</t>
  </si>
  <si>
    <t>Friemar</t>
  </si>
  <si>
    <t>Georgenthal</t>
  </si>
  <si>
    <t>Petriroda</t>
  </si>
  <si>
    <t>Gotha, Stadt</t>
  </si>
  <si>
    <t>Gotha</t>
  </si>
  <si>
    <t>Boilstädt</t>
  </si>
  <si>
    <t>Siebleben</t>
  </si>
  <si>
    <t>Uelleben</t>
  </si>
  <si>
    <t>Obere Hörsel mit Leina</t>
  </si>
  <si>
    <t>Aspach</t>
  </si>
  <si>
    <t>Fröttstädt</t>
  </si>
  <si>
    <t>Hörselgau</t>
  </si>
  <si>
    <t>Laucha</t>
  </si>
  <si>
    <t>Mechterstädt</t>
  </si>
  <si>
    <t>Trügleben</t>
  </si>
  <si>
    <t>Molschleben</t>
  </si>
  <si>
    <t>Nesse-Apfelstädt</t>
  </si>
  <si>
    <t>Apfelstädt</t>
  </si>
  <si>
    <t>Gamstädt</t>
  </si>
  <si>
    <t>Ingersleben</t>
  </si>
  <si>
    <t>Kleinrettbach</t>
  </si>
  <si>
    <t>Kornhochheim</t>
  </si>
  <si>
    <t>Neudietendorf</t>
  </si>
  <si>
    <t>Bufleben</t>
  </si>
  <si>
    <t>Goldbach</t>
  </si>
  <si>
    <t>Hochheim</t>
  </si>
  <si>
    <t>Pfullendorf</t>
  </si>
  <si>
    <t>Remstädt</t>
  </si>
  <si>
    <t>Warza</t>
  </si>
  <si>
    <t>Nottleben</t>
  </si>
  <si>
    <t>Pferdingsleben</t>
  </si>
  <si>
    <t>Schwabhausen</t>
  </si>
  <si>
    <t>Apfelstädt-Ohra</t>
  </si>
  <si>
    <t>Tambach-Dietharz/Thür. Wald, Stadt</t>
  </si>
  <si>
    <t>Tambach-Dietharz</t>
  </si>
  <si>
    <t>Tröchtelborn</t>
  </si>
  <si>
    <t>Tüttleben</t>
  </si>
  <si>
    <t>Waltershausen, Stadt</t>
  </si>
  <si>
    <t>Waltershausen</t>
  </si>
  <si>
    <t>Fischbach</t>
  </si>
  <si>
    <t>Langenhain</t>
  </si>
  <si>
    <t>Schmerbach</t>
  </si>
  <si>
    <t>Schnepfenthal</t>
  </si>
  <si>
    <t>Schwarzhausen</t>
  </si>
  <si>
    <t>Wahlwinkel</t>
  </si>
  <si>
    <t>Winterstein</t>
  </si>
  <si>
    <t>Zimmernsupra</t>
  </si>
  <si>
    <t>ZVW/A Schilfwasser-Leina</t>
  </si>
  <si>
    <t>Friedrichroda, Stadt</t>
  </si>
  <si>
    <t>Friedrichroda</t>
  </si>
  <si>
    <t>Cumbach</t>
  </si>
  <si>
    <t>Ernstroda</t>
  </si>
  <si>
    <t>Finsterbergen</t>
  </si>
  <si>
    <t>Catterfeld</t>
  </si>
  <si>
    <t>Engelsbach</t>
  </si>
  <si>
    <t>Gospiteroda</t>
  </si>
  <si>
    <t>Leina</t>
  </si>
  <si>
    <t>Schönau vor dem Walde</t>
  </si>
  <si>
    <t>Wipperoda</t>
  </si>
  <si>
    <t>W/AZV Apfelstädt-Ohra</t>
  </si>
  <si>
    <t>Hohenkirchen</t>
  </si>
  <si>
    <t>Nauendorf</t>
  </si>
  <si>
    <t>Herrenhof</t>
  </si>
  <si>
    <t>Luisenthal</t>
  </si>
  <si>
    <t>Ohrdruf, Stadt</t>
  </si>
  <si>
    <t>Ohrdruf</t>
  </si>
  <si>
    <t>Crawinkel</t>
  </si>
  <si>
    <t>Gräfenhain</t>
  </si>
  <si>
    <t>Wölfis</t>
  </si>
  <si>
    <t>W/AZV des Landkreises Arnstadt</t>
  </si>
  <si>
    <t>Wipfra</t>
  </si>
  <si>
    <t>IK</t>
  </si>
  <si>
    <t>Alkersleben</t>
  </si>
  <si>
    <t>Amt Wachsenburg</t>
  </si>
  <si>
    <t>Bechstedt-Wagd</t>
  </si>
  <si>
    <t>Obere Gera (2)</t>
  </si>
  <si>
    <t>Bittstädt</t>
  </si>
  <si>
    <t>Eischleben</t>
  </si>
  <si>
    <t>Haarhausen</t>
  </si>
  <si>
    <t>Holzhausen</t>
  </si>
  <si>
    <t>Ichtershausen</t>
  </si>
  <si>
    <t>Kirchheim</t>
  </si>
  <si>
    <t>Rehestädt</t>
  </si>
  <si>
    <t>Rockhausen</t>
  </si>
  <si>
    <t>Röhrensee</t>
  </si>
  <si>
    <t>Sülzenbrücken</t>
  </si>
  <si>
    <t>Thörey</t>
  </si>
  <si>
    <t>Werningsleben</t>
  </si>
  <si>
    <t>Arnstadt, Stadt</t>
  </si>
  <si>
    <t>Arnstadt</t>
  </si>
  <si>
    <t>Angelhausen/ Oberndorf</t>
  </si>
  <si>
    <t>Branchewinda</t>
  </si>
  <si>
    <t>Dannheim</t>
  </si>
  <si>
    <t>Dosdorf</t>
  </si>
  <si>
    <t>Espenfeld</t>
  </si>
  <si>
    <t>Ettischleben</t>
  </si>
  <si>
    <t>Görbitzhausen</t>
  </si>
  <si>
    <t>Kettmannshausen</t>
  </si>
  <si>
    <t>Marlishausen</t>
  </si>
  <si>
    <t>Neuroda</t>
  </si>
  <si>
    <t>Oberndorf</t>
  </si>
  <si>
    <t>Reinsfeld</t>
  </si>
  <si>
    <t>Roda</t>
  </si>
  <si>
    <t>Rudisleben</t>
  </si>
  <si>
    <t>Schmerfeld</t>
  </si>
  <si>
    <t>Siegelbach</t>
  </si>
  <si>
    <t>Bösleben-Wüllersleben</t>
  </si>
  <si>
    <t>Bösleben</t>
  </si>
  <si>
    <t>Wüllersleben</t>
  </si>
  <si>
    <t>Dornheim</t>
  </si>
  <si>
    <t>Elleben</t>
  </si>
  <si>
    <t>Gügleben</t>
  </si>
  <si>
    <t>Riechheim</t>
  </si>
  <si>
    <t>Elxleben</t>
  </si>
  <si>
    <t>Geratal</t>
  </si>
  <si>
    <t>Gossel</t>
  </si>
  <si>
    <t>Mittlere Ilm</t>
  </si>
  <si>
    <t>Hohenfelden</t>
  </si>
  <si>
    <t>Klettbach</t>
  </si>
  <si>
    <t>Schellroda</t>
  </si>
  <si>
    <t>Kranichfeld, Stadt</t>
  </si>
  <si>
    <t>Kranichfeld</t>
  </si>
  <si>
    <t>Barchfeld</t>
  </si>
  <si>
    <t>Stedten</t>
  </si>
  <si>
    <t>Untere Ilm</t>
  </si>
  <si>
    <t>Zahme Gera</t>
  </si>
  <si>
    <t>Plaue, Stadt</t>
  </si>
  <si>
    <t>Plaue</t>
  </si>
  <si>
    <t>Neusiß</t>
  </si>
  <si>
    <t>Osthausen-Wülfershausen</t>
  </si>
  <si>
    <t>Osthausen</t>
  </si>
  <si>
    <t>Wülfershausen</t>
  </si>
  <si>
    <t>Rittersdorf</t>
  </si>
  <si>
    <t>Rittersdorf-Mohrental</t>
  </si>
  <si>
    <t>Stadtilm, Stadt</t>
  </si>
  <si>
    <t>Stadtilm</t>
  </si>
  <si>
    <t>Cottendorf</t>
  </si>
  <si>
    <t>Dienstedt</t>
  </si>
  <si>
    <t>Döllstedt</t>
  </si>
  <si>
    <t>Dörnfeld</t>
  </si>
  <si>
    <t>Remdaer Rinne</t>
  </si>
  <si>
    <t>Ehrenstein</t>
  </si>
  <si>
    <t>Geilsdorf</t>
  </si>
  <si>
    <t>Rinne</t>
  </si>
  <si>
    <t>Gösselborn</t>
  </si>
  <si>
    <t>Griesheim</t>
  </si>
  <si>
    <t>Großhettstedt</t>
  </si>
  <si>
    <t>Großliebringen</t>
  </si>
  <si>
    <t>Hammersfeld</t>
  </si>
  <si>
    <t>Hohes Kreuz</t>
  </si>
  <si>
    <t>Kleinhettstedt</t>
  </si>
  <si>
    <t>Kleinliebringen</t>
  </si>
  <si>
    <t>Nahwinden</t>
  </si>
  <si>
    <t>Niederwillingen</t>
  </si>
  <si>
    <t>Oberwillingen</t>
  </si>
  <si>
    <t>Österöda</t>
  </si>
  <si>
    <t>Singen</t>
  </si>
  <si>
    <t>Traßdorf</t>
  </si>
  <si>
    <t>Tonndorf</t>
  </si>
  <si>
    <t>Witzleben</t>
  </si>
  <si>
    <t>Achelstädt</t>
  </si>
  <si>
    <t>Ellichleben</t>
  </si>
  <si>
    <t>W/AZV Obere Gera</t>
  </si>
  <si>
    <t>Wilde Gera</t>
  </si>
  <si>
    <t>Frankenhain</t>
  </si>
  <si>
    <t>Gräfenroda</t>
  </si>
  <si>
    <t>Liebenstein</t>
  </si>
  <si>
    <t>Rippersroda</t>
  </si>
  <si>
    <t>Suhl, Stadt</t>
  </si>
  <si>
    <t>Suhl</t>
  </si>
  <si>
    <t>Gehlberg</t>
  </si>
  <si>
    <t>Obere Ilm</t>
  </si>
  <si>
    <t>W/AV Ilmenau</t>
  </si>
  <si>
    <t>SLF</t>
  </si>
  <si>
    <t>Allendorf</t>
  </si>
  <si>
    <t>Aschau</t>
  </si>
  <si>
    <t>Bechstedt</t>
  </si>
  <si>
    <t>Elgersburg</t>
  </si>
  <si>
    <t>Geraberg</t>
  </si>
  <si>
    <t>Geschwenda</t>
  </si>
  <si>
    <t>Mittlere Schwarza</t>
  </si>
  <si>
    <t>Großbreitenbach, Stadt</t>
  </si>
  <si>
    <t>Großbreitenbach</t>
  </si>
  <si>
    <t>Allersdorf</t>
  </si>
  <si>
    <t>Altenfeld</t>
  </si>
  <si>
    <t>Böhlen</t>
  </si>
  <si>
    <t>Friedersdorf</t>
  </si>
  <si>
    <t>Gillersdorf</t>
  </si>
  <si>
    <t>Herschdorf</t>
  </si>
  <si>
    <t>Talsperre Schönbrunn</t>
  </si>
  <si>
    <t>Kahlert</t>
  </si>
  <si>
    <t>Neustadt am Rennsteig</t>
  </si>
  <si>
    <t>Wildenspring</t>
  </si>
  <si>
    <t>Willmersdorf</t>
  </si>
  <si>
    <t>Ilmenau, Stadt</t>
  </si>
  <si>
    <t>Ilmenau</t>
  </si>
  <si>
    <t>Allzunah</t>
  </si>
  <si>
    <t>Annawerk</t>
  </si>
  <si>
    <t>Bücheloh</t>
  </si>
  <si>
    <t>Untere Schleuse-Nahe</t>
  </si>
  <si>
    <t>Frauenwald</t>
  </si>
  <si>
    <t>Gehren</t>
  </si>
  <si>
    <t>Gräfinau-Angstedt</t>
  </si>
  <si>
    <t>Talsperre Heyda</t>
  </si>
  <si>
    <t>Heyda</t>
  </si>
  <si>
    <t>Jesuborn</t>
  </si>
  <si>
    <t>Langewiesen</t>
  </si>
  <si>
    <t>Lehmannsbrück</t>
  </si>
  <si>
    <t>Manebach</t>
  </si>
  <si>
    <t>Möhrenbach</t>
  </si>
  <si>
    <t>Oberpörlitz</t>
  </si>
  <si>
    <t>Oehrenstock</t>
  </si>
  <si>
    <t>Pennewitz</t>
  </si>
  <si>
    <t>Sorge</t>
  </si>
  <si>
    <t>Unterpörlitz</t>
  </si>
  <si>
    <t>Wümbach</t>
  </si>
  <si>
    <t>Königsee, Stadt</t>
  </si>
  <si>
    <t>Königsee</t>
  </si>
  <si>
    <t>Barigau</t>
  </si>
  <si>
    <t>Dörnfeld auf der Heide</t>
  </si>
  <si>
    <t>Dröbischau</t>
  </si>
  <si>
    <t>Egelsdorf</t>
  </si>
  <si>
    <t>Garsitz</t>
  </si>
  <si>
    <t>Hengelbach</t>
  </si>
  <si>
    <t>Horba</t>
  </si>
  <si>
    <t>Leutnitz</t>
  </si>
  <si>
    <t>Lichta</t>
  </si>
  <si>
    <t>Mankenbach</t>
  </si>
  <si>
    <t>Milbitz bei Rottenbach</t>
  </si>
  <si>
    <t>Oberhain</t>
  </si>
  <si>
    <t>Oberköditz</t>
  </si>
  <si>
    <t>Oberschöbling</t>
  </si>
  <si>
    <t>Paulinzella</t>
  </si>
  <si>
    <t>Quittelsdorf</t>
  </si>
  <si>
    <t>Rottenbach</t>
  </si>
  <si>
    <t>Solsdorf</t>
  </si>
  <si>
    <t>Storchsdorf</t>
  </si>
  <si>
    <t>Thälendorf</t>
  </si>
  <si>
    <t>Unterhain</t>
  </si>
  <si>
    <t>Unterköditz</t>
  </si>
  <si>
    <t>Unterschöbling</t>
  </si>
  <si>
    <t>Martinroda</t>
  </si>
  <si>
    <t>Angelroda</t>
  </si>
  <si>
    <t>Sitzendorf</t>
  </si>
  <si>
    <t>Stützerbach</t>
  </si>
  <si>
    <t>Neuwerk</t>
  </si>
  <si>
    <t>Schmiedefeld</t>
  </si>
  <si>
    <t>AZV Nordkreis Weimar</t>
  </si>
  <si>
    <t>Am Ettersberg, Stadt</t>
  </si>
  <si>
    <t>Am Ettersberg</t>
  </si>
  <si>
    <t>Berlstedt</t>
  </si>
  <si>
    <t>Buttelstedt</t>
  </si>
  <si>
    <t>Daasdorf bei Buttelstedt</t>
  </si>
  <si>
    <t>Großobringen</t>
  </si>
  <si>
    <t>Haindorf</t>
  </si>
  <si>
    <t>Heichelheim</t>
  </si>
  <si>
    <t>Hottelstedt</t>
  </si>
  <si>
    <t>Kleinobringen</t>
  </si>
  <si>
    <t>Krautheim</t>
  </si>
  <si>
    <t>Nermsdorf</t>
  </si>
  <si>
    <t>Ottmannshausen</t>
  </si>
  <si>
    <t>Ramsla</t>
  </si>
  <si>
    <t>Sachsenhausen</t>
  </si>
  <si>
    <t>Thalborn</t>
  </si>
  <si>
    <t>Vippachedelhausen</t>
  </si>
  <si>
    <t>Weiden</t>
  </si>
  <si>
    <t>Wohlsborn</t>
  </si>
  <si>
    <t>Ballstedt</t>
  </si>
  <si>
    <t>Ettersburg</t>
  </si>
  <si>
    <t>Leutenthal</t>
  </si>
  <si>
    <t>Rohrbach</t>
  </si>
  <si>
    <t>Neumark, Stadt</t>
  </si>
  <si>
    <t>Neumark</t>
  </si>
  <si>
    <t>AZV Apolda</t>
  </si>
  <si>
    <t>Apolda, Stadt</t>
  </si>
  <si>
    <t>Apolda</t>
  </si>
  <si>
    <t>Burkhardtsdorf</t>
  </si>
  <si>
    <t>Herressen</t>
  </si>
  <si>
    <t>Heusdorf</t>
  </si>
  <si>
    <t>Oberroßla</t>
  </si>
  <si>
    <t>Rödigsdorf</t>
  </si>
  <si>
    <t>Schöten</t>
  </si>
  <si>
    <t>Sulzbach</t>
  </si>
  <si>
    <t>Utenbach</t>
  </si>
  <si>
    <t>Zottelstedt</t>
  </si>
  <si>
    <t>Bad Sulza, Stadt</t>
  </si>
  <si>
    <t>Bad Sulza</t>
  </si>
  <si>
    <t>An der ARA</t>
  </si>
  <si>
    <t>Auerstedt</t>
  </si>
  <si>
    <t>Bergsulza</t>
  </si>
  <si>
    <t>Mittlere Saale (2)</t>
  </si>
  <si>
    <t>Eckolstädt</t>
  </si>
  <si>
    <t>Flurstedt</t>
  </si>
  <si>
    <t>Gebstedt</t>
  </si>
  <si>
    <t>Großromstedt</t>
  </si>
  <si>
    <t>Hermstedt</t>
  </si>
  <si>
    <t>Kleinromstedt</t>
  </si>
  <si>
    <t>Kösnitz</t>
  </si>
  <si>
    <t>Münchengosserstädt</t>
  </si>
  <si>
    <t>Neustedt</t>
  </si>
  <si>
    <t>Oberneusulza</t>
  </si>
  <si>
    <t>Pfuhlsborn</t>
  </si>
  <si>
    <t>Reisdorf</t>
  </si>
  <si>
    <t>Schwabsdorf</t>
  </si>
  <si>
    <t>Sonnendorf</t>
  </si>
  <si>
    <t>Stobra</t>
  </si>
  <si>
    <t>Wickerstedt</t>
  </si>
  <si>
    <t>Wormstedt</t>
  </si>
  <si>
    <t>Rudersdorf</t>
  </si>
  <si>
    <t>SHK</t>
  </si>
  <si>
    <t>Dornburg-Camburg, Stadt</t>
  </si>
  <si>
    <t>Dornburg</t>
  </si>
  <si>
    <t>Hirschroda</t>
  </si>
  <si>
    <t>Wilsdorf</t>
  </si>
  <si>
    <t>Eberstedt</t>
  </si>
  <si>
    <t>Frankendorf</t>
  </si>
  <si>
    <t>Großheringen</t>
  </si>
  <si>
    <t>Kaatschen</t>
  </si>
  <si>
    <t>Unterneusulza</t>
  </si>
  <si>
    <t>Weichau</t>
  </si>
  <si>
    <t>Großschwabhausen</t>
  </si>
  <si>
    <t>Hohlstedt</t>
  </si>
  <si>
    <t>Kötschau</t>
  </si>
  <si>
    <t>Hammerstedt</t>
  </si>
  <si>
    <t>An der Poche</t>
  </si>
  <si>
    <t>Denstedt</t>
  </si>
  <si>
    <t>Großkromsdorf</t>
  </si>
  <si>
    <t>Liebstedt</t>
  </si>
  <si>
    <t>Mattstedt</t>
  </si>
  <si>
    <t>Niederroßla</t>
  </si>
  <si>
    <t>Nirmsdorf</t>
  </si>
  <si>
    <t>Oßmannstedt</t>
  </si>
  <si>
    <t>Pfiffelbach</t>
  </si>
  <si>
    <t>Ulrichshalben</t>
  </si>
  <si>
    <t>Wersdorf</t>
  </si>
  <si>
    <t>Willerstedt</t>
  </si>
  <si>
    <t>Kapellendorf</t>
  </si>
  <si>
    <t>Ködderitzsch</t>
  </si>
  <si>
    <t>Niedertrebra</t>
  </si>
  <si>
    <t>Darnstedt</t>
  </si>
  <si>
    <t>Escherode</t>
  </si>
  <si>
    <t>Obertrebra</t>
  </si>
  <si>
    <t>Rannstedt</t>
  </si>
  <si>
    <t>Schmiedehausen</t>
  </si>
  <si>
    <t>Lachstedt</t>
  </si>
  <si>
    <t>Wiegendorf</t>
  </si>
  <si>
    <t>Döbritschen</t>
  </si>
  <si>
    <t>Vollradisroda</t>
  </si>
  <si>
    <t>Kiliansroda</t>
  </si>
  <si>
    <t>Kleinschwabhausen</t>
  </si>
  <si>
    <t>Lehnstedt</t>
  </si>
  <si>
    <t>Mechelroda</t>
  </si>
  <si>
    <t>Linda</t>
  </si>
  <si>
    <t>Mellingen</t>
  </si>
  <si>
    <t>Köttendorf</t>
  </si>
  <si>
    <t>Oettern</t>
  </si>
  <si>
    <t>Umpferstedt</t>
  </si>
  <si>
    <t>TAV Eisenach-Erbstromtal</t>
  </si>
  <si>
    <t>Creuzburg</t>
  </si>
  <si>
    <t>Scherbda</t>
  </si>
  <si>
    <t>Eisenach, Stadt</t>
  </si>
  <si>
    <t>Eisenach</t>
  </si>
  <si>
    <t>Berteroda</t>
  </si>
  <si>
    <t>Untere Hörsel</t>
  </si>
  <si>
    <t>Göringen</t>
  </si>
  <si>
    <t>Hörschel</t>
  </si>
  <si>
    <t>Hötzelsroda</t>
  </si>
  <si>
    <t>Madelungen</t>
  </si>
  <si>
    <t>Neuenhof</t>
  </si>
  <si>
    <t>Neukirchen</t>
  </si>
  <si>
    <t>Stedtfeld</t>
  </si>
  <si>
    <t>Stregda</t>
  </si>
  <si>
    <t>Wartha</t>
  </si>
  <si>
    <t>Beuernfeld</t>
  </si>
  <si>
    <t>Bolleroda</t>
  </si>
  <si>
    <t>Burla</t>
  </si>
  <si>
    <t>Ettenhausen an der Nesse</t>
  </si>
  <si>
    <t>Großenlupnitz</t>
  </si>
  <si>
    <t>Hastrungsfeld</t>
  </si>
  <si>
    <t>Kälberfeld</t>
  </si>
  <si>
    <t>Melborn</t>
  </si>
  <si>
    <t>Sättelstädt</t>
  </si>
  <si>
    <t>Sondra</t>
  </si>
  <si>
    <t>Wenigenlupnitz</t>
  </si>
  <si>
    <t>Krauthausen</t>
  </si>
  <si>
    <t>Lengröden</t>
  </si>
  <si>
    <t>41712.1 (Bach aus Pferdsdorf)</t>
  </si>
  <si>
    <t>Pferdsdorf</t>
  </si>
  <si>
    <t>Spichra</t>
  </si>
  <si>
    <t>Ütteroda</t>
  </si>
  <si>
    <t>Ruhla, Stadt</t>
  </si>
  <si>
    <t>Ruhla</t>
  </si>
  <si>
    <t>Kittelsthal</t>
  </si>
  <si>
    <t>Thal</t>
  </si>
  <si>
    <t>Treffurt, Stadt</t>
  </si>
  <si>
    <t>Treffurt</t>
  </si>
  <si>
    <t>Falken</t>
  </si>
  <si>
    <t>4176.1 (Rambach)</t>
  </si>
  <si>
    <t>Großburschla</t>
  </si>
  <si>
    <t>Hattengehau</t>
  </si>
  <si>
    <t>Ifta</t>
  </si>
  <si>
    <t>Schnellmannshausen</t>
  </si>
  <si>
    <t>Schrapfendorf</t>
  </si>
  <si>
    <t>Volteroda</t>
  </si>
  <si>
    <t>Wolfmannsgehau</t>
  </si>
  <si>
    <t>Wutha-Farnroda</t>
  </si>
  <si>
    <t>Burbach</t>
  </si>
  <si>
    <t>Deubach</t>
  </si>
  <si>
    <t>Kahlenberg</t>
  </si>
  <si>
    <t>Mosbach</t>
  </si>
  <si>
    <t>Elte</t>
  </si>
  <si>
    <t>Bad Salzungen, Stadt</t>
  </si>
  <si>
    <t>Bad Salzungen</t>
  </si>
  <si>
    <t>Etterwinden</t>
  </si>
  <si>
    <t>Kupfersuhl</t>
  </si>
  <si>
    <t>Werra-Suhl-Tal, Stadt</t>
  </si>
  <si>
    <t>Werra-Suhl-Tal</t>
  </si>
  <si>
    <t>Berka/Werra</t>
  </si>
  <si>
    <t>Dankmarshausen</t>
  </si>
  <si>
    <t>Dippach</t>
  </si>
  <si>
    <t>Fernbreitenbach</t>
  </si>
  <si>
    <t>41532.1 (Schwarzer Graben)</t>
  </si>
  <si>
    <t>Gospenroda</t>
  </si>
  <si>
    <t>4156.1 (Weihe+Suhl)</t>
  </si>
  <si>
    <t>Großensee</t>
  </si>
  <si>
    <t>Hausbreitenbach</t>
  </si>
  <si>
    <t>Horschlitt</t>
  </si>
  <si>
    <t>Vitzeroda</t>
  </si>
  <si>
    <t>Wünschensuhl</t>
  </si>
  <si>
    <t>Schweina</t>
  </si>
  <si>
    <t>Bad Liebenstein, Stadt</t>
  </si>
  <si>
    <t>Bad Liebenstein</t>
  </si>
  <si>
    <t>Altenstein</t>
  </si>
  <si>
    <t>Mittlere Werra bis Tiefenort (2)</t>
  </si>
  <si>
    <t>Atterode</t>
  </si>
  <si>
    <t>Bairoda</t>
  </si>
  <si>
    <t>Glücksbrunn</t>
  </si>
  <si>
    <t>Meimers</t>
  </si>
  <si>
    <t>Profisch</t>
  </si>
  <si>
    <t>Raboldsgrube</t>
  </si>
  <si>
    <t>Sorga</t>
  </si>
  <si>
    <t>Allendorf Kloster</t>
  </si>
  <si>
    <t>Dönges</t>
  </si>
  <si>
    <t>Ettenhausen an der Suhl</t>
  </si>
  <si>
    <t>Mittlere Werra von Tiefenort bis Vacha</t>
  </si>
  <si>
    <t>Frauensee</t>
  </si>
  <si>
    <t>Gräfendorf</t>
  </si>
  <si>
    <t>Gumpelstadt</t>
  </si>
  <si>
    <t>Hämbach</t>
  </si>
  <si>
    <t>Hetzeberg</t>
  </si>
  <si>
    <t>Hohleborn</t>
  </si>
  <si>
    <t>Hüttenhof</t>
  </si>
  <si>
    <t>Kaltenborn</t>
  </si>
  <si>
    <t>Knottenhof</t>
  </si>
  <si>
    <t>Langenfeld</t>
  </si>
  <si>
    <t>Möhra</t>
  </si>
  <si>
    <t>Möllersgrund</t>
  </si>
  <si>
    <t>Oberrohn</t>
  </si>
  <si>
    <t>Schergeshof</t>
  </si>
  <si>
    <t>Sorghöfe</t>
  </si>
  <si>
    <t>Springen</t>
  </si>
  <si>
    <t>Tiefenort</t>
  </si>
  <si>
    <t>Unterrohn</t>
  </si>
  <si>
    <t>Waldfisch</t>
  </si>
  <si>
    <t>Weißendiez</t>
  </si>
  <si>
    <t>Wildprechtroda</t>
  </si>
  <si>
    <t>Witzelroda</t>
  </si>
  <si>
    <t>Ziegelei</t>
  </si>
  <si>
    <t>Barchfeld-Immelborn</t>
  </si>
  <si>
    <t>Ettmarshausen</t>
  </si>
  <si>
    <t>Immelborn</t>
  </si>
  <si>
    <t>Übelroda</t>
  </si>
  <si>
    <t>Obere Ulster; 414.2</t>
  </si>
  <si>
    <t>SM</t>
  </si>
  <si>
    <t>Birx</t>
  </si>
  <si>
    <t>Untere Ulster</t>
  </si>
  <si>
    <t>Buttlar</t>
  </si>
  <si>
    <t>Bermbach</t>
  </si>
  <si>
    <t>Borbels</t>
  </si>
  <si>
    <t>Mieswarz</t>
  </si>
  <si>
    <t>Wenigentaft</t>
  </si>
  <si>
    <t>Untere Felda</t>
  </si>
  <si>
    <t>Dermbach</t>
  </si>
  <si>
    <t>Bernshausen</t>
  </si>
  <si>
    <t>Obere Felda</t>
  </si>
  <si>
    <t>Brunnhartshausen</t>
  </si>
  <si>
    <t>Diedorf/Rhön</t>
  </si>
  <si>
    <t>Föhlritz</t>
  </si>
  <si>
    <t>Oechse</t>
  </si>
  <si>
    <t>Gehaus</t>
  </si>
  <si>
    <t>Glattbach</t>
  </si>
  <si>
    <t>Hartschwinden</t>
  </si>
  <si>
    <t>Hohenwart</t>
  </si>
  <si>
    <t>Lindenau</t>
  </si>
  <si>
    <t>Lindigshof</t>
  </si>
  <si>
    <t>Mebritz</t>
  </si>
  <si>
    <t>Menzengraben</t>
  </si>
  <si>
    <t>Neidhartshausen</t>
  </si>
  <si>
    <t>Oberalba</t>
  </si>
  <si>
    <t>Stadtlengsfeld</t>
  </si>
  <si>
    <t>Steinberg</t>
  </si>
  <si>
    <t>Unteralba</t>
  </si>
  <si>
    <t>Urnshausen</t>
  </si>
  <si>
    <t>Empfertshausen</t>
  </si>
  <si>
    <t>Geisa, Stadt</t>
  </si>
  <si>
    <t>Geisa</t>
  </si>
  <si>
    <t>Apfelbach</t>
  </si>
  <si>
    <t>Borsch</t>
  </si>
  <si>
    <t>Bremen</t>
  </si>
  <si>
    <t>Geblar</t>
  </si>
  <si>
    <t>Ketten</t>
  </si>
  <si>
    <t>Otzbach</t>
  </si>
  <si>
    <t>Haune/Hünfeld; 426.2</t>
  </si>
  <si>
    <t>Reinhards</t>
  </si>
  <si>
    <t>Spahl</t>
  </si>
  <si>
    <t>Walkes</t>
  </si>
  <si>
    <t>Gerstengrund</t>
  </si>
  <si>
    <t>Kaltennordheim, Stadt</t>
  </si>
  <si>
    <t>Kaltennordheim</t>
  </si>
  <si>
    <t>Andenhausen</t>
  </si>
  <si>
    <t>Kaltenlengsfeld</t>
  </si>
  <si>
    <t>Kaltensundheim</t>
  </si>
  <si>
    <t>Kaltenwestheim</t>
  </si>
  <si>
    <t>Klings</t>
  </si>
  <si>
    <t>Mittelsdorf</t>
  </si>
  <si>
    <t>Krayenberggemeinde</t>
  </si>
  <si>
    <t>Dietlas</t>
  </si>
  <si>
    <t>Dorndorf</t>
  </si>
  <si>
    <t>Kambachsmühle</t>
  </si>
  <si>
    <t>Kieselbach</t>
  </si>
  <si>
    <t>Merkers</t>
  </si>
  <si>
    <t>Hermannsroda</t>
  </si>
  <si>
    <t>Kaiseroda</t>
  </si>
  <si>
    <t>4144.1 (Weid)</t>
  </si>
  <si>
    <t>Oberweid</t>
  </si>
  <si>
    <t>Oechsen</t>
  </si>
  <si>
    <t>Lenders</t>
  </si>
  <si>
    <t>Schleid</t>
  </si>
  <si>
    <t>Kranlucken</t>
  </si>
  <si>
    <t>Motzlar</t>
  </si>
  <si>
    <t>Zitters</t>
  </si>
  <si>
    <t>Unterbreizbach</t>
  </si>
  <si>
    <t>Deicheroda</t>
  </si>
  <si>
    <t>Hüttenroda</t>
  </si>
  <si>
    <t>Mosa</t>
  </si>
  <si>
    <t>Mühlwärts</t>
  </si>
  <si>
    <t>Poppenberg</t>
  </si>
  <si>
    <t>Räsa</t>
  </si>
  <si>
    <t>Sünna</t>
  </si>
  <si>
    <t>Vacha, Stadt</t>
  </si>
  <si>
    <t>Vacha</t>
  </si>
  <si>
    <t>Busengraben</t>
  </si>
  <si>
    <t>Mariengart</t>
  </si>
  <si>
    <t>Masbach</t>
  </si>
  <si>
    <t>Oberzella</t>
  </si>
  <si>
    <t>Rodenberg</t>
  </si>
  <si>
    <t>Völkershausen</t>
  </si>
  <si>
    <t>Willmanns</t>
  </si>
  <si>
    <t>Wölferbütt</t>
  </si>
  <si>
    <t>Weilar</t>
  </si>
  <si>
    <t>Wiesenthal</t>
  </si>
  <si>
    <t>AZV Schmalkalden u. Umgebung</t>
  </si>
  <si>
    <t>Breitungen/Werra</t>
  </si>
  <si>
    <t>Altenbreitungen</t>
  </si>
  <si>
    <t>Breitungen</t>
  </si>
  <si>
    <t>Bußhof</t>
  </si>
  <si>
    <t>Frauenbreitungen</t>
  </si>
  <si>
    <t>Truse</t>
  </si>
  <si>
    <t>Herrenbreitungen</t>
  </si>
  <si>
    <t>Knollbach</t>
  </si>
  <si>
    <t>Neuhof</t>
  </si>
  <si>
    <t>Brotterode-Trusetal, Stadt</t>
  </si>
  <si>
    <t>Brotterode-Trusetal</t>
  </si>
  <si>
    <t>Brotterode</t>
  </si>
  <si>
    <t>Elmenthal</t>
  </si>
  <si>
    <t>Wahles</t>
  </si>
  <si>
    <t>Fambach</t>
  </si>
  <si>
    <t>Heßles</t>
  </si>
  <si>
    <t>Nüßleshof</t>
  </si>
  <si>
    <t>Schmalkalde</t>
  </si>
  <si>
    <t>Floh-Seligenthal</t>
  </si>
  <si>
    <t>Floh</t>
  </si>
  <si>
    <t>Kleinschmalkalden</t>
  </si>
  <si>
    <t>Nesselhof</t>
  </si>
  <si>
    <t>Schnellbach</t>
  </si>
  <si>
    <t>Seligenthal</t>
  </si>
  <si>
    <t>Struth-Helmershof</t>
  </si>
  <si>
    <t>Rosa</t>
  </si>
  <si>
    <t>Georgenzell</t>
  </si>
  <si>
    <t>Roßdorf</t>
  </si>
  <si>
    <t>Schmalkalden, Kurort, Stadt</t>
  </si>
  <si>
    <t>Schmalkalden</t>
  </si>
  <si>
    <t>Aue</t>
  </si>
  <si>
    <t>Helmers</t>
  </si>
  <si>
    <t>Mittelschmalkalden</t>
  </si>
  <si>
    <t>Mittelstille</t>
  </si>
  <si>
    <t>Möckers</t>
  </si>
  <si>
    <t>Näherstille</t>
  </si>
  <si>
    <t>Niederschmalkalden</t>
  </si>
  <si>
    <t>Volkers</t>
  </si>
  <si>
    <t>Wernshausen</t>
  </si>
  <si>
    <t>Springstille</t>
  </si>
  <si>
    <t>KW/AZV Meiningen</t>
  </si>
  <si>
    <t>Obere Werra ab Schwaba</t>
  </si>
  <si>
    <t>Belrieth</t>
  </si>
  <si>
    <t>Einhausen</t>
  </si>
  <si>
    <t>Schwarza-Untere Hasel (2)</t>
  </si>
  <si>
    <t>Ellingshausen</t>
  </si>
  <si>
    <t>Erbenhausen</t>
  </si>
  <si>
    <t>Reichenhausen</t>
  </si>
  <si>
    <t>Herpf</t>
  </si>
  <si>
    <t>Schafhausen</t>
  </si>
  <si>
    <t>UM137 (Streu, Leubach)</t>
  </si>
  <si>
    <t>Frankenheim/Rhön</t>
  </si>
  <si>
    <t>Schwarzbach</t>
  </si>
  <si>
    <t>Friedelshausen</t>
  </si>
  <si>
    <t>Parthe-Bibra-Jüchsen</t>
  </si>
  <si>
    <t>Grabfeld</t>
  </si>
  <si>
    <t>Bauerbach</t>
  </si>
  <si>
    <t>OWK 3 (Fallbach, Mahlbach, Bahra)</t>
  </si>
  <si>
    <t>Behrungen</t>
  </si>
  <si>
    <t>Berkach</t>
  </si>
  <si>
    <t>Bibra</t>
  </si>
  <si>
    <t>Exdorf</t>
  </si>
  <si>
    <t>Jüchsen</t>
  </si>
  <si>
    <t>Nordheim</t>
  </si>
  <si>
    <t>Obendorf</t>
  </si>
  <si>
    <t>Queienfeld</t>
  </si>
  <si>
    <t>Rentwertshausen</t>
  </si>
  <si>
    <t>Schwickershausen</t>
  </si>
  <si>
    <t>Wolfmannshausen</t>
  </si>
  <si>
    <t>Aschenhausen</t>
  </si>
  <si>
    <t>Melpers</t>
  </si>
  <si>
    <t>Katzbach</t>
  </si>
  <si>
    <t>Oberkatz</t>
  </si>
  <si>
    <t>Unterweid</t>
  </si>
  <si>
    <t>Leutersdorf</t>
  </si>
  <si>
    <t>Mehmels</t>
  </si>
  <si>
    <t>Meiningen, Stadt</t>
  </si>
  <si>
    <t>Meiningen</t>
  </si>
  <si>
    <t>Einödhausen</t>
  </si>
  <si>
    <t>Sülze</t>
  </si>
  <si>
    <t>Henneberg</t>
  </si>
  <si>
    <t>Stepfershausen</t>
  </si>
  <si>
    <t>Träbes</t>
  </si>
  <si>
    <t>Unterharles</t>
  </si>
  <si>
    <t>Wallbach</t>
  </si>
  <si>
    <t>Walldorf</t>
  </si>
  <si>
    <t>OWK 4 (Milz)</t>
  </si>
  <si>
    <t>HBN</t>
  </si>
  <si>
    <t>Römhild, Stadt</t>
  </si>
  <si>
    <t>Römhild</t>
  </si>
  <si>
    <t>Neubrunn</t>
  </si>
  <si>
    <t>Obermaßfeld-Grimmenthal</t>
  </si>
  <si>
    <t>Obermaßfeld</t>
  </si>
  <si>
    <t>Rippershausen</t>
  </si>
  <si>
    <t>Melkers</t>
  </si>
  <si>
    <t>Solz</t>
  </si>
  <si>
    <t>Ritschenhausen</t>
  </si>
  <si>
    <t>Mendhausen</t>
  </si>
  <si>
    <t>Sülzdorf</t>
  </si>
  <si>
    <t>Westenfeld</t>
  </si>
  <si>
    <t>Schwallungen</t>
  </si>
  <si>
    <t>Eckardts</t>
  </si>
  <si>
    <t>Zillbach</t>
  </si>
  <si>
    <t>Untermaßfeld</t>
  </si>
  <si>
    <t>Utendorf</t>
  </si>
  <si>
    <t>Vachdorf</t>
  </si>
  <si>
    <t>Wasungen, Stadt</t>
  </si>
  <si>
    <t>Wasungen</t>
  </si>
  <si>
    <t>Bonndorf</t>
  </si>
  <si>
    <t>Hümpfershausen</t>
  </si>
  <si>
    <t>Metzels</t>
  </si>
  <si>
    <t>Oepfershausen</t>
  </si>
  <si>
    <t>Unterkatz</t>
  </si>
  <si>
    <t>Wahns</t>
  </si>
  <si>
    <t>Wölfershausen</t>
  </si>
  <si>
    <t>ZVW/A Mittlerer Rennsteig</t>
  </si>
  <si>
    <t>Ahlstädt</t>
  </si>
  <si>
    <t>Bischofrod</t>
  </si>
  <si>
    <t>Keulrod</t>
  </si>
  <si>
    <t>Christes</t>
  </si>
  <si>
    <t>Dillstädt</t>
  </si>
  <si>
    <t>Eichenberg</t>
  </si>
  <si>
    <t>Grub</t>
  </si>
  <si>
    <t>Kühndorf</t>
  </si>
  <si>
    <t>Marisfeld</t>
  </si>
  <si>
    <t>Oberhof, Stadt</t>
  </si>
  <si>
    <t>Oberhof</t>
  </si>
  <si>
    <t>Oberstadt</t>
  </si>
  <si>
    <t>Rohr</t>
  </si>
  <si>
    <t>Schleusingen, Stadt</t>
  </si>
  <si>
    <t>Schleusingen</t>
  </si>
  <si>
    <t>Altendambach</t>
  </si>
  <si>
    <t>Erlau</t>
  </si>
  <si>
    <t>Geisenhöhn</t>
  </si>
  <si>
    <t>Gethles</t>
  </si>
  <si>
    <t>Gottfriedsberg</t>
  </si>
  <si>
    <t>Talsperre Ratscher</t>
  </si>
  <si>
    <t>Heckengereuth</t>
  </si>
  <si>
    <t>Hinternah</t>
  </si>
  <si>
    <t>Hirschbach</t>
  </si>
  <si>
    <t>Rappelsdorf</t>
  </si>
  <si>
    <t>Ratscher</t>
  </si>
  <si>
    <t>Schleusingerneundorf</t>
  </si>
  <si>
    <t>Silbach</t>
  </si>
  <si>
    <t>St. Kilian</t>
  </si>
  <si>
    <t>Schmeheim</t>
  </si>
  <si>
    <t>Schwarza</t>
  </si>
  <si>
    <t>Obere Hasel</t>
  </si>
  <si>
    <t>SHL</t>
  </si>
  <si>
    <t>Albrechts</t>
  </si>
  <si>
    <t>Dietzhausen</t>
  </si>
  <si>
    <t>Goldlauter</t>
  </si>
  <si>
    <t>Mäbendorf</t>
  </si>
  <si>
    <t>Neundorf</t>
  </si>
  <si>
    <t>Struth</t>
  </si>
  <si>
    <t>Vesser</t>
  </si>
  <si>
    <t>Wichtshausen</t>
  </si>
  <si>
    <t>Zella-Mehlis, Stadt</t>
  </si>
  <si>
    <t>Zella-Mehlis</t>
  </si>
  <si>
    <t>Benshausen</t>
  </si>
  <si>
    <t>Ebertshausen</t>
  </si>
  <si>
    <t>WAV Hildburghausen</t>
  </si>
  <si>
    <t>Obere Werra bis Schwaba</t>
  </si>
  <si>
    <t>Auengrund</t>
  </si>
  <si>
    <t>Brattendorf</t>
  </si>
  <si>
    <t>Crock</t>
  </si>
  <si>
    <t>Obere Schleuse</t>
  </si>
  <si>
    <t>Merbelsrod</t>
  </si>
  <si>
    <t>Oberwind</t>
  </si>
  <si>
    <t>Poppenwind</t>
  </si>
  <si>
    <t>Wiedersbach</t>
  </si>
  <si>
    <t>Beinerstadt</t>
  </si>
  <si>
    <t>Brünn/Thür.</t>
  </si>
  <si>
    <t>Brünn</t>
  </si>
  <si>
    <t>Dingsleben</t>
  </si>
  <si>
    <t>Ehrenberg</t>
  </si>
  <si>
    <t>Eisfeld, Stadt</t>
  </si>
  <si>
    <t>Eisfeld</t>
  </si>
  <si>
    <t>Bockstadt</t>
  </si>
  <si>
    <t>Friedrichshöhe</t>
  </si>
  <si>
    <t>Heid</t>
  </si>
  <si>
    <t>Herbartswind</t>
  </si>
  <si>
    <t>Hirschendorf</t>
  </si>
  <si>
    <t>Saargrund</t>
  </si>
  <si>
    <t>Schirnrod</t>
  </si>
  <si>
    <t>Obere Itz</t>
  </si>
  <si>
    <t>Stelzen</t>
  </si>
  <si>
    <t>Tossenthal</t>
  </si>
  <si>
    <t>Waffenrod</t>
  </si>
  <si>
    <t>Weitesfeld</t>
  </si>
  <si>
    <t>Grimmelshausen</t>
  </si>
  <si>
    <t>Kreck-Helling</t>
  </si>
  <si>
    <t>Heldburg, Stadt</t>
  </si>
  <si>
    <t>Heldburg</t>
  </si>
  <si>
    <t>Albingshausen</t>
  </si>
  <si>
    <t>OM132 (Rodach Ummerstadt)</t>
  </si>
  <si>
    <t>Bad Colberg</t>
  </si>
  <si>
    <t>Einöd</t>
  </si>
  <si>
    <t>Gellershausen</t>
  </si>
  <si>
    <t>Gompertshausen</t>
  </si>
  <si>
    <t>Hellingen</t>
  </si>
  <si>
    <t>Käßlitz</t>
  </si>
  <si>
    <t>Poppenhausen</t>
  </si>
  <si>
    <t>Rieth</t>
  </si>
  <si>
    <t>Volkmannshausen</t>
  </si>
  <si>
    <t>Henfstädt</t>
  </si>
  <si>
    <t>Hildburghausen, Stadt</t>
  </si>
  <si>
    <t>Hildburghausen</t>
  </si>
  <si>
    <t>Bürden</t>
  </si>
  <si>
    <t>Ebenhards</t>
  </si>
  <si>
    <t>Gerhardtsgereuth</t>
  </si>
  <si>
    <t>Leimrieth</t>
  </si>
  <si>
    <t>Neuendambach</t>
  </si>
  <si>
    <t>Pfersdorf</t>
  </si>
  <si>
    <t>Weitersroda</t>
  </si>
  <si>
    <t>Kloster Veßra</t>
  </si>
  <si>
    <t>Lengfeld</t>
  </si>
  <si>
    <t>Reurieth</t>
  </si>
  <si>
    <t>Siegritz</t>
  </si>
  <si>
    <t>Trostadt</t>
  </si>
  <si>
    <t>Schlechtsart</t>
  </si>
  <si>
    <t>Schleusegrund</t>
  </si>
  <si>
    <t>Biberschlag</t>
  </si>
  <si>
    <t>Engenstein</t>
  </si>
  <si>
    <t>Gießübel</t>
  </si>
  <si>
    <t>Langenbach</t>
  </si>
  <si>
    <t>Lichtenau</t>
  </si>
  <si>
    <t>Tellerhammer</t>
  </si>
  <si>
    <t>Oberrod</t>
  </si>
  <si>
    <t>Waldau</t>
  </si>
  <si>
    <t>Schweickershausen</t>
  </si>
  <si>
    <t>St.Bernhard</t>
  </si>
  <si>
    <t>St. Bernhard</t>
  </si>
  <si>
    <t>OM140 (Rodach Oberlauf)</t>
  </si>
  <si>
    <t>Straufhain</t>
  </si>
  <si>
    <t>Adelhausen</t>
  </si>
  <si>
    <t>Eishausen</t>
  </si>
  <si>
    <t>Massenhausen</t>
  </si>
  <si>
    <t>Seidingstadt</t>
  </si>
  <si>
    <t>Stressenhausen</t>
  </si>
  <si>
    <t>Streufdorf</t>
  </si>
  <si>
    <t>Themar, Stadt</t>
  </si>
  <si>
    <t>Themar</t>
  </si>
  <si>
    <t>Tachbach</t>
  </si>
  <si>
    <t>Wachenbrunn</t>
  </si>
  <si>
    <t>Ummerstadt, Stadt</t>
  </si>
  <si>
    <t>Ummerstadt</t>
  </si>
  <si>
    <t>Veilsdorf</t>
  </si>
  <si>
    <t>Goßmannsrod</t>
  </si>
  <si>
    <t>Heßberg</t>
  </si>
  <si>
    <t>Hetschbach</t>
  </si>
  <si>
    <t>Kloster Veilsdorf</t>
  </si>
  <si>
    <t>Schackendorf</t>
  </si>
  <si>
    <t>Haubinda</t>
  </si>
  <si>
    <t>Stadt Römhild</t>
  </si>
  <si>
    <t>Bedheim</t>
  </si>
  <si>
    <t>Eicha</t>
  </si>
  <si>
    <t>Gleichamberg</t>
  </si>
  <si>
    <t>Gleicherwiesen</t>
  </si>
  <si>
    <t>Hindfeld</t>
  </si>
  <si>
    <t>Milz</t>
  </si>
  <si>
    <t>Simmershausen</t>
  </si>
  <si>
    <t>Zeilfeld</t>
  </si>
  <si>
    <t>Linden</t>
  </si>
  <si>
    <t>ZVW/A Rennsteigwasser</t>
  </si>
  <si>
    <t>Cursdorf</t>
  </si>
  <si>
    <t>Talsperre Leibis</t>
  </si>
  <si>
    <t>Deesbach</t>
  </si>
  <si>
    <t>Döschnitz</t>
  </si>
  <si>
    <t>Bockschmiede</t>
  </si>
  <si>
    <t>Katzhütte</t>
  </si>
  <si>
    <t>Obere Steinach</t>
  </si>
  <si>
    <t>SON</t>
  </si>
  <si>
    <t>Lauscha, Stadt</t>
  </si>
  <si>
    <t>Lauscha</t>
  </si>
  <si>
    <t>Ernstthal</t>
  </si>
  <si>
    <t>Meura</t>
  </si>
  <si>
    <t>Obere Schwarza-Goldisthal</t>
  </si>
  <si>
    <t>Neuhaus am Rennweg, Stadt</t>
  </si>
  <si>
    <t>Neuhaus am Rennweg</t>
  </si>
  <si>
    <t>Lichte</t>
  </si>
  <si>
    <t>Piesau</t>
  </si>
  <si>
    <t>Siegmundsburg</t>
  </si>
  <si>
    <t>Steinheid</t>
  </si>
  <si>
    <t>Saalfeld/Saale, Stadt</t>
  </si>
  <si>
    <t>Untere Loquitz</t>
  </si>
  <si>
    <t>Gösselsdorf</t>
  </si>
  <si>
    <t>Reichmannsdorf</t>
  </si>
  <si>
    <t>Obere Loquitz</t>
  </si>
  <si>
    <t>Wittgendorf</t>
  </si>
  <si>
    <t>Schwarzatal, Stadt</t>
  </si>
  <si>
    <t>Schwarzatal</t>
  </si>
  <si>
    <t>Lichtenhain/Bergbahn</t>
  </si>
  <si>
    <t>Mellenbach</t>
  </si>
  <si>
    <t>Meuselbach</t>
  </si>
  <si>
    <t>Oberweißbach</t>
  </si>
  <si>
    <t>Schwarzmühle</t>
  </si>
  <si>
    <t>Untere Schwarza</t>
  </si>
  <si>
    <t>Schwarzburg</t>
  </si>
  <si>
    <t>Limbach</t>
  </si>
  <si>
    <t>Neumannsgrund</t>
  </si>
  <si>
    <t>Unterweißbach</t>
  </si>
  <si>
    <t>Blechhammer</t>
  </si>
  <si>
    <t>W/AZV Sonneberg</t>
  </si>
  <si>
    <t>OM023 (Föritz)</t>
  </si>
  <si>
    <t>Föritztal</t>
  </si>
  <si>
    <t>Eichitz</t>
  </si>
  <si>
    <t>Föritz</t>
  </si>
  <si>
    <t>Gefell</t>
  </si>
  <si>
    <t>OWK 10 (Tettau)</t>
  </si>
  <si>
    <t>Heinersdorf</t>
  </si>
  <si>
    <t>Heubisch</t>
  </si>
  <si>
    <t>Jagdshof</t>
  </si>
  <si>
    <t>Judenbach</t>
  </si>
  <si>
    <t>Lindenberg</t>
  </si>
  <si>
    <t>Mogger</t>
  </si>
  <si>
    <t>Mönchsberg</t>
  </si>
  <si>
    <t>Mupperg</t>
  </si>
  <si>
    <t>Neuenbau</t>
  </si>
  <si>
    <t>Neuhaus-Schierschnitz</t>
  </si>
  <si>
    <t>Oerlsdorf</t>
  </si>
  <si>
    <t>Rotheul</t>
  </si>
  <si>
    <t>Rottmar</t>
  </si>
  <si>
    <t>Schwärzdorf</t>
  </si>
  <si>
    <t>Sichelreuth</t>
  </si>
  <si>
    <t>Weidhausen</t>
  </si>
  <si>
    <t>Frankenblick</t>
  </si>
  <si>
    <t>Döhlau</t>
  </si>
  <si>
    <t>Grümpen</t>
  </si>
  <si>
    <t>Meschenbach</t>
  </si>
  <si>
    <t>Rabenäußig</t>
  </si>
  <si>
    <t>Rauenstein</t>
  </si>
  <si>
    <t>Rückerswind</t>
  </si>
  <si>
    <t>Seltendorf</t>
  </si>
  <si>
    <t>Sonneberg, Stadt</t>
  </si>
  <si>
    <t>Friedrichsthal</t>
  </si>
  <si>
    <t>Georgshütte</t>
  </si>
  <si>
    <t>Schalkau, Stadt</t>
  </si>
  <si>
    <t>Schalkau</t>
  </si>
  <si>
    <t>Almerswind</t>
  </si>
  <si>
    <t>Bachfeld</t>
  </si>
  <si>
    <t>Ehnes</t>
  </si>
  <si>
    <t>Emstadt</t>
  </si>
  <si>
    <t>Görsdorf</t>
  </si>
  <si>
    <t>Gundelswind</t>
  </si>
  <si>
    <t>Katzberg</t>
  </si>
  <si>
    <t>Mausendorf</t>
  </si>
  <si>
    <t>Selsendorf</t>
  </si>
  <si>
    <t>Theuern</t>
  </si>
  <si>
    <t>Truckendorf</t>
  </si>
  <si>
    <t>Truckenthal</t>
  </si>
  <si>
    <t>Sonneberg</t>
  </si>
  <si>
    <t>Eschenthal</t>
  </si>
  <si>
    <t>Haselbach</t>
  </si>
  <si>
    <t>Hasenthal</t>
  </si>
  <si>
    <t>Hüttengrund</t>
  </si>
  <si>
    <t>Spechtsbrunn</t>
  </si>
  <si>
    <t>Steinach, Stadt</t>
  </si>
  <si>
    <t>Steinach</t>
  </si>
  <si>
    <t>ZV Jena Wasser</t>
  </si>
  <si>
    <t>Forellenbach</t>
  </si>
  <si>
    <t>Altenberga</t>
  </si>
  <si>
    <t>Altendorf</t>
  </si>
  <si>
    <t>Greuda</t>
  </si>
  <si>
    <t>Schirnewitz</t>
  </si>
  <si>
    <t>Bad Berka, Stadt</t>
  </si>
  <si>
    <t>Bad Berka</t>
  </si>
  <si>
    <t>Bergern</t>
  </si>
  <si>
    <t>Gutendorf</t>
  </si>
  <si>
    <t>Kottendorf</t>
  </si>
  <si>
    <t>Meckfeld bei Bad Berka</t>
  </si>
  <si>
    <t>München</t>
  </si>
  <si>
    <t>Schoppendorf</t>
  </si>
  <si>
    <t>Tiefengruben</t>
  </si>
  <si>
    <t>Blankenhain, Stadt</t>
  </si>
  <si>
    <t>Blankenhain</t>
  </si>
  <si>
    <t>Altdörnfeld</t>
  </si>
  <si>
    <t>Reinstädter Bach</t>
  </si>
  <si>
    <t>Drößnitz</t>
  </si>
  <si>
    <t>Großlohma</t>
  </si>
  <si>
    <t>Hochdorf</t>
  </si>
  <si>
    <t>Keßlar</t>
  </si>
  <si>
    <t>Kleinlohma</t>
  </si>
  <si>
    <t>Krakendorf</t>
  </si>
  <si>
    <t>Loßnitz</t>
  </si>
  <si>
    <t>Lotschen</t>
  </si>
  <si>
    <t>Meckfeld bei Blankenhain</t>
  </si>
  <si>
    <t>Neckeroda</t>
  </si>
  <si>
    <t>Neudörnfeld</t>
  </si>
  <si>
    <t>Niedersynderstedt</t>
  </si>
  <si>
    <t>Obersynderstedt</t>
  </si>
  <si>
    <t>Rettwitz</t>
  </si>
  <si>
    <t>Rottdorf</t>
  </si>
  <si>
    <t>Saalborn</t>
  </si>
  <si>
    <t>Söllnitz</t>
  </si>
  <si>
    <t>Thangelstedt</t>
  </si>
  <si>
    <t>Tromlitz</t>
  </si>
  <si>
    <t>Wittersroda</t>
  </si>
  <si>
    <t>Bucha</t>
  </si>
  <si>
    <t>Coppanz</t>
  </si>
  <si>
    <t>Nennsdorf</t>
  </si>
  <si>
    <t>Oßmaritz</t>
  </si>
  <si>
    <t>Leutra</t>
  </si>
  <si>
    <t>Pösen</t>
  </si>
  <si>
    <t>Schorba</t>
  </si>
  <si>
    <t>Camburg</t>
  </si>
  <si>
    <t>Döbrichau</t>
  </si>
  <si>
    <t>Dorndorf-Steudnitz</t>
  </si>
  <si>
    <t>Naschhausen</t>
  </si>
  <si>
    <t>Posewitz</t>
  </si>
  <si>
    <t>Schinditz</t>
  </si>
  <si>
    <t>Stöben</t>
  </si>
  <si>
    <t>Tümpling</t>
  </si>
  <si>
    <t>Wonnitz</t>
  </si>
  <si>
    <t>Zöthen</t>
  </si>
  <si>
    <t>Frauenprießnitz</t>
  </si>
  <si>
    <t>Kleinprießnitz</t>
  </si>
  <si>
    <t>Rodameuschel</t>
  </si>
  <si>
    <t>Schleuskau</t>
  </si>
  <si>
    <t>Gleise</t>
  </si>
  <si>
    <t>Golmsdorf</t>
  </si>
  <si>
    <t>Beutnitz</t>
  </si>
  <si>
    <t>Grammetal</t>
  </si>
  <si>
    <t>Bechstedtstraß</t>
  </si>
  <si>
    <t>Daasdorf am Berge</t>
  </si>
  <si>
    <t>Eichelborn</t>
  </si>
  <si>
    <t>Hayn</t>
  </si>
  <si>
    <t>Hopfgarten</t>
  </si>
  <si>
    <t>Isseroda</t>
  </si>
  <si>
    <t>Mönchenholzhausen</t>
  </si>
  <si>
    <t>Niederzimmern</t>
  </si>
  <si>
    <t>Obergrunstedt</t>
  </si>
  <si>
    <t>Obernissa</t>
  </si>
  <si>
    <t>Ottstedt am Berge</t>
  </si>
  <si>
    <t>Sohnstedt</t>
  </si>
  <si>
    <t>Troistedt</t>
  </si>
  <si>
    <t>Ulla</t>
  </si>
  <si>
    <t>Utzberg</t>
  </si>
  <si>
    <t>Großlöbichau</t>
  </si>
  <si>
    <t>Kleinlöbichau</t>
  </si>
  <si>
    <t>Hainichen</t>
  </si>
  <si>
    <t>Gönnabach</t>
  </si>
  <si>
    <t>Stiebritz</t>
  </si>
  <si>
    <t>Hetschburg</t>
  </si>
  <si>
    <t>J</t>
  </si>
  <si>
    <t>Jena, Stadt</t>
  </si>
  <si>
    <t>Jena</t>
  </si>
  <si>
    <t>Burgau</t>
  </si>
  <si>
    <t>Closewitz</t>
  </si>
  <si>
    <t>Cospeda</t>
  </si>
  <si>
    <t>Ilmnitz</t>
  </si>
  <si>
    <t>Isserstedt</t>
  </si>
  <si>
    <t>Krippendorf</t>
  </si>
  <si>
    <t>Lichtenhain</t>
  </si>
  <si>
    <t>Lützeroda</t>
  </si>
  <si>
    <t>Maua</t>
  </si>
  <si>
    <t>Vierzehnheiligen</t>
  </si>
  <si>
    <t>Jenalöbnitz</t>
  </si>
  <si>
    <t>Laasdorf</t>
  </si>
  <si>
    <t>Lehesten</t>
  </si>
  <si>
    <t>Altengönna</t>
  </si>
  <si>
    <t>Nerkewitz</t>
  </si>
  <si>
    <t>Rödigen</t>
  </si>
  <si>
    <t>Löberschütz</t>
  </si>
  <si>
    <t>Magdala, Stadt</t>
  </si>
  <si>
    <t>Magdala</t>
  </si>
  <si>
    <t>Göttern</t>
  </si>
  <si>
    <t>Maina</t>
  </si>
  <si>
    <t>Ottstedt bei Magdala</t>
  </si>
  <si>
    <t>Milda</t>
  </si>
  <si>
    <t>Dürrengleina</t>
  </si>
  <si>
    <t>Großkröbitz</t>
  </si>
  <si>
    <t>Kleinkröbitz</t>
  </si>
  <si>
    <t>Rodias</t>
  </si>
  <si>
    <t>Zimmritz</t>
  </si>
  <si>
    <t>Neuengönna</t>
  </si>
  <si>
    <t>Porstendorf</t>
  </si>
  <si>
    <t>Rothenstein</t>
  </si>
  <si>
    <t>Ölknitz</t>
  </si>
  <si>
    <t>Ruttersdorf-Lotschen</t>
  </si>
  <si>
    <t>Ruttersdorf</t>
  </si>
  <si>
    <t>Schöps</t>
  </si>
  <si>
    <t>Jägersdorf</t>
  </si>
  <si>
    <t>Sulza</t>
  </si>
  <si>
    <t>Rutha</t>
  </si>
  <si>
    <t>Tautenburg</t>
  </si>
  <si>
    <t>Wichmar</t>
  </si>
  <si>
    <t>Würchhausen</t>
  </si>
  <si>
    <t>Zöllnitz</t>
  </si>
  <si>
    <t>ZWE Eisenberg</t>
  </si>
  <si>
    <t>SAL15OW01</t>
  </si>
  <si>
    <t>Crossen an der Elster</t>
  </si>
  <si>
    <t>Crossen/Elster</t>
  </si>
  <si>
    <t>Ahlendorf</t>
  </si>
  <si>
    <t>Rauda</t>
  </si>
  <si>
    <t>Crossen</t>
  </si>
  <si>
    <t>Nickelsdorf</t>
  </si>
  <si>
    <t>Rosenthal</t>
  </si>
  <si>
    <t>Tauchlitz</t>
  </si>
  <si>
    <t>Eisenberg, Stadt</t>
  </si>
  <si>
    <t>Eisenberg</t>
  </si>
  <si>
    <t>SAL05OW13-00 (Wethau)</t>
  </si>
  <si>
    <t>Gösen</t>
  </si>
  <si>
    <t>Hainspitz</t>
  </si>
  <si>
    <t>Hartmannsdorf</t>
  </si>
  <si>
    <t>Heideland</t>
  </si>
  <si>
    <t>Buchheim</t>
  </si>
  <si>
    <t>Etzdorf</t>
  </si>
  <si>
    <t>Großhelmsdorf</t>
  </si>
  <si>
    <t>Königshofen</t>
  </si>
  <si>
    <t>Lindau</t>
  </si>
  <si>
    <t>Rudelsdorf</t>
  </si>
  <si>
    <t>Thiemendorf</t>
  </si>
  <si>
    <t>Törpla</t>
  </si>
  <si>
    <t>Mertendorf</t>
  </si>
  <si>
    <t>Petersberg</t>
  </si>
  <si>
    <t>Aubitz</t>
  </si>
  <si>
    <t>Kischlitz</t>
  </si>
  <si>
    <t>Rauschwitz</t>
  </si>
  <si>
    <t>Döllschütz</t>
  </si>
  <si>
    <t>Karsdorfberg</t>
  </si>
  <si>
    <t>Pretschwitz</t>
  </si>
  <si>
    <t>Schmörschwitz</t>
  </si>
  <si>
    <t>Schkölen, Stadt</t>
  </si>
  <si>
    <t>Schkölen</t>
  </si>
  <si>
    <t>Böhlitz</t>
  </si>
  <si>
    <t>Dothen</t>
  </si>
  <si>
    <t>Grabsdorf</t>
  </si>
  <si>
    <t>Graitschen auf der Höhe</t>
  </si>
  <si>
    <t>Hainchen</t>
  </si>
  <si>
    <t>Kämmeritz</t>
  </si>
  <si>
    <t>Launewitz</t>
  </si>
  <si>
    <t>Nautschütz</t>
  </si>
  <si>
    <t>Poppendorf</t>
  </si>
  <si>
    <t>Pratschütz</t>
  </si>
  <si>
    <t>Rockau</t>
  </si>
  <si>
    <t>Tünschütz</t>
  </si>
  <si>
    <t>Wetzdorf</t>
  </si>
  <si>
    <t>Willschütz</t>
  </si>
  <si>
    <t>Zschorgula</t>
  </si>
  <si>
    <t>Serba</t>
  </si>
  <si>
    <t>Klengel</t>
  </si>
  <si>
    <t>Trotz</t>
  </si>
  <si>
    <t>Silbitz</t>
  </si>
  <si>
    <t>Seifartsdorf</t>
  </si>
  <si>
    <t>Thierschneck</t>
  </si>
  <si>
    <t>Walpernhain</t>
  </si>
  <si>
    <t>AZV Gleistal</t>
  </si>
  <si>
    <t>Bürgel, Stadt</t>
  </si>
  <si>
    <t>Bürgel</t>
  </si>
  <si>
    <t>Beulbar</t>
  </si>
  <si>
    <t>Droschka</t>
  </si>
  <si>
    <t>Gerega</t>
  </si>
  <si>
    <t>Gniebsdorf</t>
  </si>
  <si>
    <t>Göritzberg</t>
  </si>
  <si>
    <t>Hetzdorf</t>
  </si>
  <si>
    <t>Hohendorf</t>
  </si>
  <si>
    <t>Ilmsdorf</t>
  </si>
  <si>
    <t>Lucka</t>
  </si>
  <si>
    <t>Nischwitz</t>
  </si>
  <si>
    <t>Rodigast</t>
  </si>
  <si>
    <t>Silberthal</t>
  </si>
  <si>
    <t>Taupadel</t>
  </si>
  <si>
    <t>Thalbürgel</t>
  </si>
  <si>
    <t>Graitschen b. Bürgel</t>
  </si>
  <si>
    <t>Graitschen bei Bürgel</t>
  </si>
  <si>
    <t>Nausnitz</t>
  </si>
  <si>
    <t>Poxdorf</t>
  </si>
  <si>
    <t>ZVW/A Thüringer Holzland</t>
  </si>
  <si>
    <t>Albersdorf</t>
  </si>
  <si>
    <t>Ascherhütte</t>
  </si>
  <si>
    <t>Bad Klosterlausnitz</t>
  </si>
  <si>
    <t>Erlbach</t>
  </si>
  <si>
    <t>Jugendwaldheim</t>
  </si>
  <si>
    <t>Zwabitz</t>
  </si>
  <si>
    <t>Bobeck</t>
  </si>
  <si>
    <t>Eineborn</t>
  </si>
  <si>
    <t>Untere Orla</t>
  </si>
  <si>
    <t>Freienorla</t>
  </si>
  <si>
    <t>Geisenhain</t>
  </si>
  <si>
    <t>Gneus</t>
  </si>
  <si>
    <t>Obergneus</t>
  </si>
  <si>
    <t>Untergneus</t>
  </si>
  <si>
    <t>Großbockedra</t>
  </si>
  <si>
    <t>Großeutersdorf</t>
  </si>
  <si>
    <t>Großpürschütz</t>
  </si>
  <si>
    <t>Kleinpürschütz</t>
  </si>
  <si>
    <t>Gumperda</t>
  </si>
  <si>
    <t>Gumpertal</t>
  </si>
  <si>
    <t>Röttelmisch</t>
  </si>
  <si>
    <t>Hermsdorf, Stadt</t>
  </si>
  <si>
    <t>Hermsdorf</t>
  </si>
  <si>
    <t>Hummelshain</t>
  </si>
  <si>
    <t>Schmölln</t>
  </si>
  <si>
    <t>Kahla, Stadt</t>
  </si>
  <si>
    <t>Kahla</t>
  </si>
  <si>
    <t>Karlsdorf</t>
  </si>
  <si>
    <t>Kleinbockedra</t>
  </si>
  <si>
    <t>Kleinebersdorf</t>
  </si>
  <si>
    <t>Kleineutersdorf</t>
  </si>
  <si>
    <t>Lindig</t>
  </si>
  <si>
    <t>Lippersdorf-Erdmannsdorf</t>
  </si>
  <si>
    <t>Erdmannsdorf</t>
  </si>
  <si>
    <t>Lippersdorf</t>
  </si>
  <si>
    <t>Meusebach</t>
  </si>
  <si>
    <t>Möckern</t>
  </si>
  <si>
    <t>Oberbodnitz</t>
  </si>
  <si>
    <t>Seitenbrück</t>
  </si>
  <si>
    <t>Orlamünde, Stadt</t>
  </si>
  <si>
    <t>Orlamünde</t>
  </si>
  <si>
    <t>Ottendorf</t>
  </si>
  <si>
    <t>Stadtroda, Stadt</t>
  </si>
  <si>
    <t>Stadtroda</t>
  </si>
  <si>
    <t>Dorna</t>
  </si>
  <si>
    <t>Quirla</t>
  </si>
  <si>
    <t>Rattelsdorf</t>
  </si>
  <si>
    <t>Rausdorf</t>
  </si>
  <si>
    <t>Reinstädt</t>
  </si>
  <si>
    <t>Geunitz</t>
  </si>
  <si>
    <t>Zweifelbach</t>
  </si>
  <si>
    <t>Renthendorf</t>
  </si>
  <si>
    <t>Hellborn</t>
  </si>
  <si>
    <t>Scheiditz</t>
  </si>
  <si>
    <t>Schleifreisen</t>
  </si>
  <si>
    <t>Schlöben</t>
  </si>
  <si>
    <t>Gröben</t>
  </si>
  <si>
    <t>Mennewitz</t>
  </si>
  <si>
    <t>Rabis</t>
  </si>
  <si>
    <t>Trockhausen</t>
  </si>
  <si>
    <t>Zöttnitz</t>
  </si>
  <si>
    <t>Schöngleina</t>
  </si>
  <si>
    <t>Seitenroda</t>
  </si>
  <si>
    <t>Bollberg</t>
  </si>
  <si>
    <t>Gernewitz</t>
  </si>
  <si>
    <t>Hainbücht</t>
  </si>
  <si>
    <t>Podelsatz</t>
  </si>
  <si>
    <t>Tautendorf</t>
  </si>
  <si>
    <t>Tautenhain</t>
  </si>
  <si>
    <t>Tissa</t>
  </si>
  <si>
    <t>Ulrichswalde</t>
  </si>
  <si>
    <t>Tröbnitz</t>
  </si>
  <si>
    <t>Trockenborn-Wolfersdorf</t>
  </si>
  <si>
    <t>Trockenborn</t>
  </si>
  <si>
    <t>Wolfersdorf</t>
  </si>
  <si>
    <t>Wiedabach</t>
  </si>
  <si>
    <t>Uhlstädt-Kirchhasel</t>
  </si>
  <si>
    <t>Beutelsdorf</t>
  </si>
  <si>
    <t>Engerda</t>
  </si>
  <si>
    <t>Heilingen</t>
  </si>
  <si>
    <t>Kleinkrossen</t>
  </si>
  <si>
    <t>Niederkrossen</t>
  </si>
  <si>
    <t>Oberkrossen</t>
  </si>
  <si>
    <t>Partschefeld</t>
  </si>
  <si>
    <t>Röbschütz</t>
  </si>
  <si>
    <t>Rödelwitz</t>
  </si>
  <si>
    <t>Rückersdorf</t>
  </si>
  <si>
    <t>Schmieden</t>
  </si>
  <si>
    <t>Uhlstädt</t>
  </si>
  <si>
    <t>Weißbach</t>
  </si>
  <si>
    <t>Weißen</t>
  </si>
  <si>
    <t>Zeutsch</t>
  </si>
  <si>
    <t>Unterbodnitz</t>
  </si>
  <si>
    <t>Magersdorf</t>
  </si>
  <si>
    <t>Waldeck</t>
  </si>
  <si>
    <t>Waltersdorf</t>
  </si>
  <si>
    <t>Weißenborn</t>
  </si>
  <si>
    <t>ZVW/A Saalfeld-Rudolstadt</t>
  </si>
  <si>
    <t>Otterbach</t>
  </si>
  <si>
    <t>Altenbeuthen</t>
  </si>
  <si>
    <t>Bad Blankenburg, Stadt</t>
  </si>
  <si>
    <t>Bad Blankenburg</t>
  </si>
  <si>
    <t>Böhlscheiben</t>
  </si>
  <si>
    <t>Cordobang</t>
  </si>
  <si>
    <t>Fröbitz</t>
  </si>
  <si>
    <t>Großgölitz</t>
  </si>
  <si>
    <t>Kleingölitz</t>
  </si>
  <si>
    <t>Oberwirbach</t>
  </si>
  <si>
    <t>Watzdorf</t>
  </si>
  <si>
    <t>Zeigerheim</t>
  </si>
  <si>
    <t>Talsperre Hohenwarte (2)</t>
  </si>
  <si>
    <t>Drognitz</t>
  </si>
  <si>
    <t>Lothra</t>
  </si>
  <si>
    <t>Neidenberga</t>
  </si>
  <si>
    <t>Neuenbeuthen</t>
  </si>
  <si>
    <t>Reitzengeschwenda</t>
  </si>
  <si>
    <t>Gräfenthal, Stadt</t>
  </si>
  <si>
    <t>Gräfenthal</t>
  </si>
  <si>
    <t>Buchbach</t>
  </si>
  <si>
    <t>Creunitz</t>
  </si>
  <si>
    <t>Gebersdorf</t>
  </si>
  <si>
    <t>Großneundorf</t>
  </si>
  <si>
    <t>Lippelsdorf</t>
  </si>
  <si>
    <t>Sommersdorf</t>
  </si>
  <si>
    <t>Hohenwarte</t>
  </si>
  <si>
    <t>Kaulsdorf</t>
  </si>
  <si>
    <t>Breternitz</t>
  </si>
  <si>
    <t>Eichicht</t>
  </si>
  <si>
    <t>Fischersdorf</t>
  </si>
  <si>
    <t>Sormitz</t>
  </si>
  <si>
    <t>Hockeroda</t>
  </si>
  <si>
    <t>Weischwitz</t>
  </si>
  <si>
    <t>Leutenberg, Stadt</t>
  </si>
  <si>
    <t>Leutenberg</t>
  </si>
  <si>
    <t>Dorfilm</t>
  </si>
  <si>
    <t>Grünau</t>
  </si>
  <si>
    <t>Hirzbach</t>
  </si>
  <si>
    <t>Kleingeschwenda bei Leutenberg</t>
  </si>
  <si>
    <t>Landsendorf</t>
  </si>
  <si>
    <t>Löhma</t>
  </si>
  <si>
    <t>Munschwitz</t>
  </si>
  <si>
    <t>Schweinbach</t>
  </si>
  <si>
    <t>St. Jakob</t>
  </si>
  <si>
    <t>Steinsdorf</t>
  </si>
  <si>
    <t>Probstzella</t>
  </si>
  <si>
    <t>Döhlen</t>
  </si>
  <si>
    <t>Gabe Gottes</t>
  </si>
  <si>
    <t>Großgeschwenda</t>
  </si>
  <si>
    <t>Kleinneundorf</t>
  </si>
  <si>
    <t>Laasen</t>
  </si>
  <si>
    <t>Lichtentanne</t>
  </si>
  <si>
    <t>Marktgölitz</t>
  </si>
  <si>
    <t>Oberloquitz</t>
  </si>
  <si>
    <t>Pippelsdorf</t>
  </si>
  <si>
    <t>Schaderthal</t>
  </si>
  <si>
    <t>Schlaga</t>
  </si>
  <si>
    <t>Unterloquitz</t>
  </si>
  <si>
    <t>Zopten</t>
  </si>
  <si>
    <t>Rudolstadt, Stadt</t>
  </si>
  <si>
    <t>Rudolstadt</t>
  </si>
  <si>
    <t>Altremda</t>
  </si>
  <si>
    <t>Ammelstädt</t>
  </si>
  <si>
    <t>Breitenheerda</t>
  </si>
  <si>
    <t>Eichfeld</t>
  </si>
  <si>
    <t>Eschdorf</t>
  </si>
  <si>
    <t>Geitersdorf</t>
  </si>
  <si>
    <t>Groschwitz</t>
  </si>
  <si>
    <t>Haufeld</t>
  </si>
  <si>
    <t>Heilsberg</t>
  </si>
  <si>
    <t>Keilhau</t>
  </si>
  <si>
    <t>Kirchremda</t>
  </si>
  <si>
    <t>Lichstedt</t>
  </si>
  <si>
    <t>Milbitz bei Teichel</t>
  </si>
  <si>
    <t>Oberpreilipp</t>
  </si>
  <si>
    <t>Pflanzwirbach</t>
  </si>
  <si>
    <t>Remda</t>
  </si>
  <si>
    <t>Schaala</t>
  </si>
  <si>
    <t>Sundremda</t>
  </si>
  <si>
    <t>Tännich</t>
  </si>
  <si>
    <t>Teichel</t>
  </si>
  <si>
    <t>Teichröda</t>
  </si>
  <si>
    <t>Treppendorf</t>
  </si>
  <si>
    <t>Unterpreilipp</t>
  </si>
  <si>
    <t>Arnsgereuth</t>
  </si>
  <si>
    <t>Aue am Berg</t>
  </si>
  <si>
    <t>Bernsdorf</t>
  </si>
  <si>
    <t>Beulwitz</t>
  </si>
  <si>
    <t>Birkenheide</t>
  </si>
  <si>
    <t>Braunsdorf</t>
  </si>
  <si>
    <t>Burkersdorf</t>
  </si>
  <si>
    <t>Crösten</t>
  </si>
  <si>
    <t>Dittersdorf</t>
  </si>
  <si>
    <t>Dittrichshütte</t>
  </si>
  <si>
    <t>Eyba</t>
  </si>
  <si>
    <t>Hoheneiche</t>
  </si>
  <si>
    <t>Jehmichen</t>
  </si>
  <si>
    <t>Kleingeschwenda bei Arnsgereuth</t>
  </si>
  <si>
    <t>Knobelsdorf</t>
  </si>
  <si>
    <t>Lositz</t>
  </si>
  <si>
    <t>Obernitz</t>
  </si>
  <si>
    <t>Remschütz</t>
  </si>
  <si>
    <t>Reschwitz</t>
  </si>
  <si>
    <t>Unterwirbach</t>
  </si>
  <si>
    <t>Volkmannsdorf</t>
  </si>
  <si>
    <t>Wickersdorf</t>
  </si>
  <si>
    <t>Wittmannsgereuth</t>
  </si>
  <si>
    <t>Witzendorf</t>
  </si>
  <si>
    <t>Wöhlsdorf</t>
  </si>
  <si>
    <t>Catharinau</t>
  </si>
  <si>
    <t>Clöswitz</t>
  </si>
  <si>
    <t>Etzelbach</t>
  </si>
  <si>
    <t>Großkochberg</t>
  </si>
  <si>
    <t>Kleinkochberg</t>
  </si>
  <si>
    <t>Kolkwitz</t>
  </si>
  <si>
    <t>Kuhfraß</t>
  </si>
  <si>
    <t>Mötzelbach</t>
  </si>
  <si>
    <t>Naundorf</t>
  </si>
  <si>
    <t>Neusitz</t>
  </si>
  <si>
    <t>Oberhasel</t>
  </si>
  <si>
    <t>Schloßkulm</t>
  </si>
  <si>
    <t>Teichweiden</t>
  </si>
  <si>
    <t>Weitersdorf</t>
  </si>
  <si>
    <t>Obere Orla</t>
  </si>
  <si>
    <t>Unterwellenborn</t>
  </si>
  <si>
    <t>Birkigt</t>
  </si>
  <si>
    <t>Dorfkulm</t>
  </si>
  <si>
    <t>Goßwitz</t>
  </si>
  <si>
    <t>Kamsdorf</t>
  </si>
  <si>
    <t>Könitz</t>
  </si>
  <si>
    <t>Langenschade</t>
  </si>
  <si>
    <t>Lausnitz bei Pößneck</t>
  </si>
  <si>
    <t>Oberwellenborn</t>
  </si>
  <si>
    <t>Reichenbach b. L.</t>
  </si>
  <si>
    <t>Saalthal</t>
  </si>
  <si>
    <t>ZVW/A Orla</t>
  </si>
  <si>
    <t>SOK</t>
  </si>
  <si>
    <t>Bodelwitz</t>
  </si>
  <si>
    <t>Döbritz</t>
  </si>
  <si>
    <t>Dreitzsch</t>
  </si>
  <si>
    <t>Alsmannsdorf</t>
  </si>
  <si>
    <t>Auma</t>
  </si>
  <si>
    <t>Geroda</t>
  </si>
  <si>
    <t>Geheege</t>
  </si>
  <si>
    <t>Wittchenstein</t>
  </si>
  <si>
    <t>Gertewitz</t>
  </si>
  <si>
    <t>Gössitz</t>
  </si>
  <si>
    <t>Grobengereuth</t>
  </si>
  <si>
    <t>Daumitsch</t>
  </si>
  <si>
    <t>Plothenbach-Dreba</t>
  </si>
  <si>
    <t>Keila</t>
  </si>
  <si>
    <t>Kospoda</t>
  </si>
  <si>
    <t>Burgwitz</t>
  </si>
  <si>
    <t>Meilitz</t>
  </si>
  <si>
    <t>Langenorla</t>
  </si>
  <si>
    <t>Kleindembach</t>
  </si>
  <si>
    <t>Langendembach</t>
  </si>
  <si>
    <t>Lausnitz b. Neustadt an der Orla</t>
  </si>
  <si>
    <t>Lausnitz b. Neustadt a. d. O</t>
  </si>
  <si>
    <t>Lausnitz bei Neustadt an der Orla</t>
  </si>
  <si>
    <t>Lemnitz</t>
  </si>
  <si>
    <t>Leubsdorf</t>
  </si>
  <si>
    <t>Miesitz</t>
  </si>
  <si>
    <t>Kopitzsch</t>
  </si>
  <si>
    <t>Mittelpöllnitz</t>
  </si>
  <si>
    <t>Moxa</t>
  </si>
  <si>
    <t>Neustadt an der Orla, Stadt</t>
  </si>
  <si>
    <t>Neustadt an der Orla</t>
  </si>
  <si>
    <t>Breitenhain</t>
  </si>
  <si>
    <t>Dreba</t>
  </si>
  <si>
    <t>Kleina</t>
  </si>
  <si>
    <t>Knau</t>
  </si>
  <si>
    <t>Köthnitz</t>
  </si>
  <si>
    <t>Linda bei Neustadt an der Orla</t>
  </si>
  <si>
    <t>Moderwitz</t>
  </si>
  <si>
    <t>Neunhofen</t>
  </si>
  <si>
    <t>Posen</t>
  </si>
  <si>
    <t>Stanau</t>
  </si>
  <si>
    <t>Strößwitz</t>
  </si>
  <si>
    <t>Nimritz</t>
  </si>
  <si>
    <t>Oberoppurg</t>
  </si>
  <si>
    <t>Oppurg</t>
  </si>
  <si>
    <t>Kolba</t>
  </si>
  <si>
    <t>Rehmen</t>
  </si>
  <si>
    <t>Peuschen</t>
  </si>
  <si>
    <t>Bahren</t>
  </si>
  <si>
    <t>Laskau</t>
  </si>
  <si>
    <t>Pößneck, Stadt</t>
  </si>
  <si>
    <t>Pößneck</t>
  </si>
  <si>
    <t>Schweinitz</t>
  </si>
  <si>
    <t>Quaschwitz</t>
  </si>
  <si>
    <t>Ranis, Stadt</t>
  </si>
  <si>
    <t>Ranis</t>
  </si>
  <si>
    <t>Brandenstein</t>
  </si>
  <si>
    <t>Heroldshof</t>
  </si>
  <si>
    <t>Ludwigshof</t>
  </si>
  <si>
    <t>Rosendorf</t>
  </si>
  <si>
    <t>Zwackau</t>
  </si>
  <si>
    <t>Schmieritz</t>
  </si>
  <si>
    <t>Traun</t>
  </si>
  <si>
    <t>Weltwitz</t>
  </si>
  <si>
    <t>Schmorda</t>
  </si>
  <si>
    <t>Seisla</t>
  </si>
  <si>
    <t>Solkwitz</t>
  </si>
  <si>
    <t>Tömmelsdorf</t>
  </si>
  <si>
    <t>Wüstenwetzdorf</t>
  </si>
  <si>
    <t>Triptis, Stadt</t>
  </si>
  <si>
    <t>Triptis</t>
  </si>
  <si>
    <t>Döblitz</t>
  </si>
  <si>
    <t>Hasla</t>
  </si>
  <si>
    <t>Oberpöllnitz</t>
  </si>
  <si>
    <t>Ottmannsdorf</t>
  </si>
  <si>
    <t>Pillingsdorf</t>
  </si>
  <si>
    <t>Schönborn</t>
  </si>
  <si>
    <t>Weira</t>
  </si>
  <si>
    <t>Krobitz</t>
  </si>
  <si>
    <t>Wernburg</t>
  </si>
  <si>
    <t>Wilhelmsdorf</t>
  </si>
  <si>
    <t>E31</t>
  </si>
  <si>
    <t>Gemeinde Krölpa</t>
  </si>
  <si>
    <t>Krölpa</t>
  </si>
  <si>
    <t>Kalte Schenke</t>
  </si>
  <si>
    <t>ZVW/A Lobensteiner Oberland</t>
  </si>
  <si>
    <t>OM078 (Tettau u.a.)</t>
  </si>
  <si>
    <t>Lehesten, Stadt</t>
  </si>
  <si>
    <t>Brennersgrün</t>
  </si>
  <si>
    <t>Röttersdorf</t>
  </si>
  <si>
    <t>Schmiedebach</t>
  </si>
  <si>
    <t>Bad Lobenstein, Stadt</t>
  </si>
  <si>
    <t>Lobenstein</t>
  </si>
  <si>
    <t>Helmsgrün</t>
  </si>
  <si>
    <t>Lichtenbrunn</t>
  </si>
  <si>
    <t>Talsperre Bleiloch (2)</t>
  </si>
  <si>
    <t>Oberlemnitz</t>
  </si>
  <si>
    <t>Unterlemnitz</t>
  </si>
  <si>
    <t>Remptendorf</t>
  </si>
  <si>
    <t>Altengesees</t>
  </si>
  <si>
    <t>Burglemnitz</t>
  </si>
  <si>
    <t>Eliasbrunn</t>
  </si>
  <si>
    <t>Gleima</t>
  </si>
  <si>
    <t>Karolinenfield</t>
  </si>
  <si>
    <t>Liebengrün</t>
  </si>
  <si>
    <t>Liebschütz</t>
  </si>
  <si>
    <t>Lückenmühle</t>
  </si>
  <si>
    <t>Ruppersdorf</t>
  </si>
  <si>
    <t>Thierbach</t>
  </si>
  <si>
    <t>Thimmendorf</t>
  </si>
  <si>
    <t>Weisbach</t>
  </si>
  <si>
    <t>Rosenthal am Rennsteig</t>
  </si>
  <si>
    <t>Arlas</t>
  </si>
  <si>
    <t>SE050 (Saale)</t>
  </si>
  <si>
    <t>Birkenhügel</t>
  </si>
  <si>
    <t>Blankenberg</t>
  </si>
  <si>
    <t>SE 085 (Selbitz)</t>
  </si>
  <si>
    <t>Harra</t>
  </si>
  <si>
    <t>Kießling</t>
  </si>
  <si>
    <t>Lemnitzhammer</t>
  </si>
  <si>
    <t>Neundorf bei Lobenstein</t>
  </si>
  <si>
    <t>Pottiga</t>
  </si>
  <si>
    <t>SE091 (Thüringer Moschwitz)</t>
  </si>
  <si>
    <t>Schlegel</t>
  </si>
  <si>
    <t>Seibis</t>
  </si>
  <si>
    <t>Friesau</t>
  </si>
  <si>
    <t>Saalburg-Ebersdorf, Stadt</t>
  </si>
  <si>
    <t>Saalburg-Ebersdorf</t>
  </si>
  <si>
    <t>Bahnhof Ebersdorf-Friesau</t>
  </si>
  <si>
    <t>Röppisch</t>
  </si>
  <si>
    <t>Schönbrunn</t>
  </si>
  <si>
    <t>Zoppoten</t>
  </si>
  <si>
    <t>Wurzbach, Stadt</t>
  </si>
  <si>
    <t>Wurzbach</t>
  </si>
  <si>
    <t>Dürrenbach</t>
  </si>
  <si>
    <t>Heberndorf</t>
  </si>
  <si>
    <t>Heinrichshöhe</t>
  </si>
  <si>
    <t>Heinrichsort</t>
  </si>
  <si>
    <t>Klettigshammer</t>
  </si>
  <si>
    <t>Oßla</t>
  </si>
  <si>
    <t>Rodacherbrunn</t>
  </si>
  <si>
    <t>Titschendorf</t>
  </si>
  <si>
    <t>Weitisberga</t>
  </si>
  <si>
    <t>ZVW/A Obere Saale</t>
  </si>
  <si>
    <t>Chursdorf</t>
  </si>
  <si>
    <t>Obere Weida</t>
  </si>
  <si>
    <t>Sorna</t>
  </si>
  <si>
    <t>Wisenta</t>
  </si>
  <si>
    <t>Eßbach</t>
  </si>
  <si>
    <t>Walsburg</t>
  </si>
  <si>
    <t>SE068 (Saale-Nebenfl.)</t>
  </si>
  <si>
    <t>Gefell, Stadt</t>
  </si>
  <si>
    <t>Blintendorf</t>
  </si>
  <si>
    <t>Dobareuth</t>
  </si>
  <si>
    <t>Frössen</t>
  </si>
  <si>
    <t>Gebersreuth</t>
  </si>
  <si>
    <t>Göttengrün</t>
  </si>
  <si>
    <t>Haidefeld</t>
  </si>
  <si>
    <t>Langgrün</t>
  </si>
  <si>
    <t>Mödlareuth</t>
  </si>
  <si>
    <t>Straßenreuth</t>
  </si>
  <si>
    <t>Görkwitz</t>
  </si>
  <si>
    <t>Mönchgrün</t>
  </si>
  <si>
    <t>Göschitz</t>
  </si>
  <si>
    <t>Rödersdorf</t>
  </si>
  <si>
    <t>Hirschberg, Stadt</t>
  </si>
  <si>
    <t>Hirschberg</t>
  </si>
  <si>
    <t>Göritz</t>
  </si>
  <si>
    <t>Juchhöh</t>
  </si>
  <si>
    <t>Sparnberg</t>
  </si>
  <si>
    <t>Ullersreuth</t>
  </si>
  <si>
    <t>Venzka</t>
  </si>
  <si>
    <t>Kirschkau</t>
  </si>
  <si>
    <t>Moßbach</t>
  </si>
  <si>
    <t>Neundorf (bei Schleiz)</t>
  </si>
  <si>
    <t>Neundorf bei Schleiz</t>
  </si>
  <si>
    <t>Pahnstangen</t>
  </si>
  <si>
    <t>Oettersdorf</t>
  </si>
  <si>
    <t>Triemsdorf</t>
  </si>
  <si>
    <t>Paska</t>
  </si>
  <si>
    <t>Plothen</t>
  </si>
  <si>
    <t>Neudeck</t>
  </si>
  <si>
    <t>Pörmitz</t>
  </si>
  <si>
    <t>Kloster</t>
  </si>
  <si>
    <t>Kulm</t>
  </si>
  <si>
    <t>Pöritzsch</t>
  </si>
  <si>
    <t>Wettera (2)</t>
  </si>
  <si>
    <t>Raila</t>
  </si>
  <si>
    <t>Saalburg</t>
  </si>
  <si>
    <t>Wernsdorf</t>
  </si>
  <si>
    <t>Schleiz, Stadt</t>
  </si>
  <si>
    <t>Schleiz</t>
  </si>
  <si>
    <t>Burgk</t>
  </si>
  <si>
    <t>Burgkhammer</t>
  </si>
  <si>
    <t>Crispendorf</t>
  </si>
  <si>
    <t>Dörflas</t>
  </si>
  <si>
    <t>Dröswein</t>
  </si>
  <si>
    <t>Erkmannsdorf</t>
  </si>
  <si>
    <t>Gräfenwarth</t>
  </si>
  <si>
    <t>Grochwitz</t>
  </si>
  <si>
    <t>Isabellengrün</t>
  </si>
  <si>
    <t>Langenbuch</t>
  </si>
  <si>
    <t>Lössau</t>
  </si>
  <si>
    <t>Möschlitz</t>
  </si>
  <si>
    <t>Oberböhmsdorf</t>
  </si>
  <si>
    <t>Wüstendittersdorf</t>
  </si>
  <si>
    <t>Schöndorf</t>
  </si>
  <si>
    <t>Külmla</t>
  </si>
  <si>
    <t>Tausa</t>
  </si>
  <si>
    <t>Tanna, Stadt</t>
  </si>
  <si>
    <t>Tanna</t>
  </si>
  <si>
    <t>Künsdorf</t>
  </si>
  <si>
    <t>Mielesdorf</t>
  </si>
  <si>
    <t>Oberkoskau</t>
  </si>
  <si>
    <t>Rothenacker</t>
  </si>
  <si>
    <t>Schilbach</t>
  </si>
  <si>
    <t>Seubtendorf</t>
  </si>
  <si>
    <t>Spielmes</t>
  </si>
  <si>
    <t>Unterkoskau</t>
  </si>
  <si>
    <t>Willersdorf</t>
  </si>
  <si>
    <t>Zollgrün</t>
  </si>
  <si>
    <t>Ziegenrück, Stadt</t>
  </si>
  <si>
    <t>Ziegenrück</t>
  </si>
  <si>
    <t>ZVW/A Zeulenroda</t>
  </si>
  <si>
    <t>GRZ</t>
  </si>
  <si>
    <t>Auma-Weidatal, Stadt</t>
  </si>
  <si>
    <t>Auma-Weidatal</t>
  </si>
  <si>
    <t>Untere Weida-Triebes</t>
  </si>
  <si>
    <t>Göhren</t>
  </si>
  <si>
    <t>Gütterlitz</t>
  </si>
  <si>
    <t>Muntscha</t>
  </si>
  <si>
    <t>Staitz</t>
  </si>
  <si>
    <t>Tischendorf</t>
  </si>
  <si>
    <t>Untendorf</t>
  </si>
  <si>
    <t>Talsperre Weida</t>
  </si>
  <si>
    <t>Wenigenauma</t>
  </si>
  <si>
    <t>Talsperre Zeulenroda</t>
  </si>
  <si>
    <t>Zickra</t>
  </si>
  <si>
    <t>Dragensdorf</t>
  </si>
  <si>
    <t>Hohenleuben, Stadt</t>
  </si>
  <si>
    <t>Hohenleuben</t>
  </si>
  <si>
    <t>Brückla</t>
  </si>
  <si>
    <t>Talsperre Hohenleuben</t>
  </si>
  <si>
    <t>Leuba</t>
  </si>
  <si>
    <t>Langenwetzendorf</t>
  </si>
  <si>
    <t>Göttendorf</t>
  </si>
  <si>
    <t>Hainsberg</t>
  </si>
  <si>
    <t>Kauern</t>
  </si>
  <si>
    <t>Lunzig</t>
  </si>
  <si>
    <t>Neuärgerniß</t>
  </si>
  <si>
    <t>Langenwolschendorf</t>
  </si>
  <si>
    <t>Tegau</t>
  </si>
  <si>
    <t>Weißendorf</t>
  </si>
  <si>
    <t>Zeulenroda-Triebes, Stadt</t>
  </si>
  <si>
    <t>Zeulenroda-Triebes</t>
  </si>
  <si>
    <t>Zadelsdorf</t>
  </si>
  <si>
    <t>Triebitzbach</t>
  </si>
  <si>
    <t>Arnsgrün</t>
  </si>
  <si>
    <t>Bernsgrün</t>
  </si>
  <si>
    <t>Büna</t>
  </si>
  <si>
    <t>Dobia</t>
  </si>
  <si>
    <t>Dörtendorf</t>
  </si>
  <si>
    <t>Förthen</t>
  </si>
  <si>
    <t>Frotschau</t>
  </si>
  <si>
    <t>Grüna</t>
  </si>
  <si>
    <t>Kleinwolschendorf</t>
  </si>
  <si>
    <t>Läwitz</t>
  </si>
  <si>
    <t>Leitlitz</t>
  </si>
  <si>
    <t>Mehla</t>
  </si>
  <si>
    <t>Merkendorf</t>
  </si>
  <si>
    <t>Niederböhmersdorf</t>
  </si>
  <si>
    <t>Pahren</t>
  </si>
  <si>
    <t>Piesigitz</t>
  </si>
  <si>
    <t>Pöllwitz</t>
  </si>
  <si>
    <t>Quingenberg</t>
  </si>
  <si>
    <t>Silberfeld</t>
  </si>
  <si>
    <t>Stelzendorf</t>
  </si>
  <si>
    <t>Triebes</t>
  </si>
  <si>
    <t>Weckersdorf</t>
  </si>
  <si>
    <t>Wolfshain</t>
  </si>
  <si>
    <t>Zeulenroda</t>
  </si>
  <si>
    <t>ZVW/A Weiße Elster Greiz</t>
  </si>
  <si>
    <t>Weiße Elster Göltzsch bis Seilersbach</t>
  </si>
  <si>
    <t>Berga-Wünschendorf</t>
  </si>
  <si>
    <t>Berga/Elster</t>
  </si>
  <si>
    <t>Clodra</t>
  </si>
  <si>
    <t>Eula</t>
  </si>
  <si>
    <t>Großdraxdorf</t>
  </si>
  <si>
    <t>Pöltzschbach</t>
  </si>
  <si>
    <t>Kleinkundorf</t>
  </si>
  <si>
    <t>Markersdorf</t>
  </si>
  <si>
    <t>Obergeißendorf</t>
  </si>
  <si>
    <t>Tschirma</t>
  </si>
  <si>
    <t>Untergeißendorf</t>
  </si>
  <si>
    <t>Fuchsbach</t>
  </si>
  <si>
    <t>Aubach</t>
  </si>
  <si>
    <t>Greiz, Stadt</t>
  </si>
  <si>
    <t>Greiz</t>
  </si>
  <si>
    <t>Weiße Elster-5</t>
  </si>
  <si>
    <t>Caselwitz</t>
  </si>
  <si>
    <t>Cossengrün</t>
  </si>
  <si>
    <t>Rumpelbach</t>
  </si>
  <si>
    <t>Dölau</t>
  </si>
  <si>
    <t>Gablau</t>
  </si>
  <si>
    <t>Göltzsch</t>
  </si>
  <si>
    <t>Hohndorf</t>
  </si>
  <si>
    <t>Irchwitz</t>
  </si>
  <si>
    <t>Knottenmühle</t>
  </si>
  <si>
    <t>Kurtschau</t>
  </si>
  <si>
    <t>Landesgrenze</t>
  </si>
  <si>
    <t>Lehnamühle</t>
  </si>
  <si>
    <t>Leiningen</t>
  </si>
  <si>
    <t>Tremnitzbach</t>
  </si>
  <si>
    <t>Moschwitz</t>
  </si>
  <si>
    <t>Mühlenhäuser</t>
  </si>
  <si>
    <t>Neukurtschau</t>
  </si>
  <si>
    <t>Obergrochlitz</t>
  </si>
  <si>
    <t>Pansdorf</t>
  </si>
  <si>
    <t>Pohlitz</t>
  </si>
  <si>
    <t>Raasdorf</t>
  </si>
  <si>
    <t>Rothenthal</t>
  </si>
  <si>
    <t>Sachswitz</t>
  </si>
  <si>
    <t>Schönbach</t>
  </si>
  <si>
    <t>Steinermühle</t>
  </si>
  <si>
    <t>Thalbach</t>
  </si>
  <si>
    <t>Tremnitz</t>
  </si>
  <si>
    <t>Untergrochlitz</t>
  </si>
  <si>
    <t>Kühdorf</t>
  </si>
  <si>
    <t>Altgernsdorf</t>
  </si>
  <si>
    <t>Daßlitz</t>
  </si>
  <si>
    <t>Erbengrün</t>
  </si>
  <si>
    <t>Naitschau</t>
  </si>
  <si>
    <t>Neugernsdorf</t>
  </si>
  <si>
    <t>Neuschenke</t>
  </si>
  <si>
    <t>Nitschareuth</t>
  </si>
  <si>
    <t>Wellsdorf</t>
  </si>
  <si>
    <t>Wildetaube</t>
  </si>
  <si>
    <t>Wittchendorf</t>
  </si>
  <si>
    <t>Zoghaus</t>
  </si>
  <si>
    <t>Mohlsdorf-Teichwolframsdorf</t>
  </si>
  <si>
    <t>Eichberg</t>
  </si>
  <si>
    <t>Gottesgrün</t>
  </si>
  <si>
    <t>Großkundorf</t>
  </si>
  <si>
    <t>Kahmer</t>
  </si>
  <si>
    <t>Krebsbach</t>
  </si>
  <si>
    <t>Kleinreinsdorf</t>
  </si>
  <si>
    <t>Mohlsdorf</t>
  </si>
  <si>
    <t>Reudnitz</t>
  </si>
  <si>
    <t>Rüßdorf</t>
  </si>
  <si>
    <t>Settendorf</t>
  </si>
  <si>
    <t>Teichwolframsdorf</t>
  </si>
  <si>
    <t>Waldhaus</t>
  </si>
  <si>
    <t>Waltersdorf bei Berga</t>
  </si>
  <si>
    <t>Zahderlehde</t>
  </si>
  <si>
    <t>ZVW/A Mittleres Elstertal</t>
  </si>
  <si>
    <t>Bad Köstritz, Stadt</t>
  </si>
  <si>
    <t>Bad Köstritz</t>
  </si>
  <si>
    <t>Gleina</t>
  </si>
  <si>
    <t>Mittlere Weiße Elster</t>
  </si>
  <si>
    <t>Reichardtsdorf</t>
  </si>
  <si>
    <t>Brahme</t>
  </si>
  <si>
    <t>Bethenhausen</t>
  </si>
  <si>
    <t>Caasen</t>
  </si>
  <si>
    <t>Bocka</t>
  </si>
  <si>
    <t>Großbocka</t>
  </si>
  <si>
    <t>Kleinbocka</t>
  </si>
  <si>
    <t>Brahmenau</t>
  </si>
  <si>
    <t>Culm</t>
  </si>
  <si>
    <t>Groitschen</t>
  </si>
  <si>
    <t>Waaswitz</t>
  </si>
  <si>
    <t>Wüstenhain</t>
  </si>
  <si>
    <t>Zschippach</t>
  </si>
  <si>
    <t>Braunichswalde</t>
  </si>
  <si>
    <t>Vogelgesang</t>
  </si>
  <si>
    <t>Caaschwitz</t>
  </si>
  <si>
    <t>Crimla</t>
  </si>
  <si>
    <t>Endschütz</t>
  </si>
  <si>
    <t>Jährig</t>
  </si>
  <si>
    <t>Letzendorf</t>
  </si>
  <si>
    <t>Gauern</t>
  </si>
  <si>
    <t>G</t>
  </si>
  <si>
    <t>Gera, Stadt</t>
  </si>
  <si>
    <t>Gera</t>
  </si>
  <si>
    <t>Gessenbach</t>
  </si>
  <si>
    <t>Collis</t>
  </si>
  <si>
    <t>Cretzschwitz</t>
  </si>
  <si>
    <t>Dürrenebersdorf</t>
  </si>
  <si>
    <t>Ernsee</t>
  </si>
  <si>
    <t>Frankenthal</t>
  </si>
  <si>
    <t>Gorlitzsch</t>
  </si>
  <si>
    <t>SAL15OW07</t>
  </si>
  <si>
    <t>Großaga</t>
  </si>
  <si>
    <t>Großfalka</t>
  </si>
  <si>
    <t>SAL15OW09</t>
  </si>
  <si>
    <t>Kaimberg</t>
  </si>
  <si>
    <t>Kleinaga</t>
  </si>
  <si>
    <t>Kleinfalke</t>
  </si>
  <si>
    <t>Langengrobsdorf</t>
  </si>
  <si>
    <t>Lauenhain</t>
  </si>
  <si>
    <t>Lessen</t>
  </si>
  <si>
    <t>Wipse</t>
  </si>
  <si>
    <t>Lietzsch</t>
  </si>
  <si>
    <t>Milbitz</t>
  </si>
  <si>
    <t>Naulitz</t>
  </si>
  <si>
    <t>Negis</t>
  </si>
  <si>
    <t>Niebra</t>
  </si>
  <si>
    <t>Otticha</t>
  </si>
  <si>
    <t>Roben</t>
  </si>
  <si>
    <t>Röpsen</t>
  </si>
  <si>
    <t>Rubitz</t>
  </si>
  <si>
    <t>Rusitz</t>
  </si>
  <si>
    <t>Schafpreskeln</t>
  </si>
  <si>
    <t>Scheubengrobsdorf</t>
  </si>
  <si>
    <t>Seligenstädt</t>
  </si>
  <si>
    <t>Söllmnitz</t>
  </si>
  <si>
    <t>Taubenpreskeln</t>
  </si>
  <si>
    <t>Thieschitz</t>
  </si>
  <si>
    <t>Thränitz</t>
  </si>
  <si>
    <t>Trebnitz</t>
  </si>
  <si>
    <t>Wacholderbaum</t>
  </si>
  <si>
    <t>Weißig</t>
  </si>
  <si>
    <t>Windischenbernsdorf</t>
  </si>
  <si>
    <t>Zschippern</t>
  </si>
  <si>
    <t>Sprotte</t>
  </si>
  <si>
    <t>Großenstein</t>
  </si>
  <si>
    <t>Baldenhain</t>
  </si>
  <si>
    <t>Mückern</t>
  </si>
  <si>
    <t>Harth-Pöllnitz</t>
  </si>
  <si>
    <t>Birkhausen</t>
  </si>
  <si>
    <t>Burkersdorf bei Weida</t>
  </si>
  <si>
    <t>Forstwolfersdorf</t>
  </si>
  <si>
    <t>Frießnitz</t>
  </si>
  <si>
    <t>Großebersdorf</t>
  </si>
  <si>
    <t>Köckritz</t>
  </si>
  <si>
    <t>Köfeln</t>
  </si>
  <si>
    <t>Niederpöllnitz</t>
  </si>
  <si>
    <t>Nonnendorf</t>
  </si>
  <si>
    <t>Rohna</t>
  </si>
  <si>
    <t>Uhlersdorf</t>
  </si>
  <si>
    <t>Dürrenberg</t>
  </si>
  <si>
    <t>Hilbersdorf</t>
  </si>
  <si>
    <t>Rußdorf</t>
  </si>
  <si>
    <t>Hirschfeld</t>
  </si>
  <si>
    <t>Hundhaupten</t>
  </si>
  <si>
    <t>Lichtenberg</t>
  </si>
  <si>
    <t>Loitzsch</t>
  </si>
  <si>
    <t>Korbußen</t>
  </si>
  <si>
    <t>Kraftsdorf</t>
  </si>
  <si>
    <t>Harpersdorf</t>
  </si>
  <si>
    <t>Mühlsdorf</t>
  </si>
  <si>
    <t>Niederndorf</t>
  </si>
  <si>
    <t>Pörsdorf</t>
  </si>
  <si>
    <t>Rüdersdorf</t>
  </si>
  <si>
    <t>Töppeln</t>
  </si>
  <si>
    <t>Lederhose</t>
  </si>
  <si>
    <t>Neuensorga</t>
  </si>
  <si>
    <t>Linda b. Weida</t>
  </si>
  <si>
    <t>Linda bei Weida</t>
  </si>
  <si>
    <t>Pohlen</t>
  </si>
  <si>
    <t>Lindenkreuz</t>
  </si>
  <si>
    <t>Münchenbernsdorf, Stadt</t>
  </si>
  <si>
    <t>Münchenbernsdorf</t>
  </si>
  <si>
    <t>Kanada</t>
  </si>
  <si>
    <t>Schöna</t>
  </si>
  <si>
    <t>Paitzdorf</t>
  </si>
  <si>
    <t>Mennsdorf</t>
  </si>
  <si>
    <t>Pölzig</t>
  </si>
  <si>
    <t>Beiersdorf</t>
  </si>
  <si>
    <t>Sachsenroda</t>
  </si>
  <si>
    <t>Wüstenroda</t>
  </si>
  <si>
    <t>Reichstädt</t>
  </si>
  <si>
    <t>Frankenau</t>
  </si>
  <si>
    <t>Ronneburg, Stadt</t>
  </si>
  <si>
    <t>Ronneburg</t>
  </si>
  <si>
    <t>Grobsdorf</t>
  </si>
  <si>
    <t>Raitzhain</t>
  </si>
  <si>
    <t>Reust</t>
  </si>
  <si>
    <t>Saara</t>
  </si>
  <si>
    <t>Geißen</t>
  </si>
  <si>
    <t>Großsaara</t>
  </si>
  <si>
    <t>Kleinsaara</t>
  </si>
  <si>
    <t>Schwaara</t>
  </si>
  <si>
    <t>Seelingstädt</t>
  </si>
  <si>
    <t>Friedmannsdorf</t>
  </si>
  <si>
    <t>Seelingstädt-Bahnhof</t>
  </si>
  <si>
    <t>Zwirtzschen</t>
  </si>
  <si>
    <t>Teichwitz</t>
  </si>
  <si>
    <t>Weida, Stadt</t>
  </si>
  <si>
    <t>Weida</t>
  </si>
  <si>
    <t>Gräfenbrück</t>
  </si>
  <si>
    <t>Hohenölsen</t>
  </si>
  <si>
    <t>Kleindraxdorf</t>
  </si>
  <si>
    <t>Nattermühle</t>
  </si>
  <si>
    <t>Neudörfel</t>
  </si>
  <si>
    <t>Ölsengrund</t>
  </si>
  <si>
    <t>Schömberg</t>
  </si>
  <si>
    <t>Schüptitz</t>
  </si>
  <si>
    <t>Cronschwitz</t>
  </si>
  <si>
    <t>Mildenfurth</t>
  </si>
  <si>
    <t>Mosen</t>
  </si>
  <si>
    <t>Pösneck</t>
  </si>
  <si>
    <t>Untitz</t>
  </si>
  <si>
    <t>Veitsberg</t>
  </si>
  <si>
    <t>Wünschendorf</t>
  </si>
  <si>
    <t>Zossen</t>
  </si>
  <si>
    <t>Zschorta</t>
  </si>
  <si>
    <t>Zedlitz</t>
  </si>
  <si>
    <t>Seifersdorf</t>
  </si>
  <si>
    <t>Sirbis</t>
  </si>
  <si>
    <t>Wolfsgefärth</t>
  </si>
  <si>
    <t>VG Oberes Sprottental</t>
  </si>
  <si>
    <t>ABG</t>
  </si>
  <si>
    <t>Jonaswalde</t>
  </si>
  <si>
    <t>Löbichau</t>
  </si>
  <si>
    <t>Beerwalde</t>
  </si>
  <si>
    <t>Drosen</t>
  </si>
  <si>
    <t>Großstechau</t>
  </si>
  <si>
    <t>Ingramsdorf</t>
  </si>
  <si>
    <t>Kleinstechau</t>
  </si>
  <si>
    <t>Tannenfeld</t>
  </si>
  <si>
    <t>Posterstein</t>
  </si>
  <si>
    <t>Stolzenberg</t>
  </si>
  <si>
    <t>Schmölln, Stadt</t>
  </si>
  <si>
    <t>Dobra</t>
  </si>
  <si>
    <t>Gerstenbach</t>
  </si>
  <si>
    <t>Graicha</t>
  </si>
  <si>
    <t>Hartroda</t>
  </si>
  <si>
    <t>Kakau</t>
  </si>
  <si>
    <t>Lohma</t>
  </si>
  <si>
    <t>Nöbdenitz</t>
  </si>
  <si>
    <t>Untschen</t>
  </si>
  <si>
    <t>Wildenbörten</t>
  </si>
  <si>
    <t>Zagkwitz</t>
  </si>
  <si>
    <t>Thonhausen</t>
  </si>
  <si>
    <t>Schönhaide</t>
  </si>
  <si>
    <t>Wettelswalde</t>
  </si>
  <si>
    <t>Vollmershain</t>
  </si>
  <si>
    <t>ZVW/A Altenburger Land</t>
  </si>
  <si>
    <t>Dobitschen</t>
  </si>
  <si>
    <t>Meucha</t>
  </si>
  <si>
    <t>Pontewitz</t>
  </si>
  <si>
    <t>Rolika</t>
  </si>
  <si>
    <t>Pleiße-4</t>
  </si>
  <si>
    <t>Fockendorf</t>
  </si>
  <si>
    <t>Pahna</t>
  </si>
  <si>
    <t>Gerstenberg</t>
  </si>
  <si>
    <t>Gödern</t>
  </si>
  <si>
    <t>Lossen</t>
  </si>
  <si>
    <t>Lutschütz</t>
  </si>
  <si>
    <t>Romschütz</t>
  </si>
  <si>
    <t>Mittlere Pleiße (2)</t>
  </si>
  <si>
    <t>Gößnitz, Stadt</t>
  </si>
  <si>
    <t>Gößnitz</t>
  </si>
  <si>
    <t>Meerchen</t>
  </si>
  <si>
    <t>Kauritz</t>
  </si>
  <si>
    <t>Koblenz</t>
  </si>
  <si>
    <t>Nörditz</t>
  </si>
  <si>
    <t>Pfarrsdorf</t>
  </si>
  <si>
    <t>Heyersdorf</t>
  </si>
  <si>
    <t>Kriebitzsch</t>
  </si>
  <si>
    <t>Altpoderschau</t>
  </si>
  <si>
    <t>Zechau</t>
  </si>
  <si>
    <t>Leubabach</t>
  </si>
  <si>
    <t>Langenleuba-Niederhain</t>
  </si>
  <si>
    <t>Beiern</t>
  </si>
  <si>
    <t>Spannerbach</t>
  </si>
  <si>
    <t>Boderitz</t>
  </si>
  <si>
    <t>Wyhra</t>
  </si>
  <si>
    <t>Buscha</t>
  </si>
  <si>
    <t>Talsperre Schömbach</t>
  </si>
  <si>
    <t>Neuenmörbitz</t>
  </si>
  <si>
    <t>Schömbach</t>
  </si>
  <si>
    <t>Zschernichen</t>
  </si>
  <si>
    <t>Lödla</t>
  </si>
  <si>
    <t>Unterlödla</t>
  </si>
  <si>
    <t>Wieseberg</t>
  </si>
  <si>
    <t>Mittlere Schnauder</t>
  </si>
  <si>
    <t>Lucka, Stadt</t>
  </si>
  <si>
    <t>Prößdorf</t>
  </si>
  <si>
    <t>Mehna</t>
  </si>
  <si>
    <t>Zweitschen</t>
  </si>
  <si>
    <t>Monstab</t>
  </si>
  <si>
    <t>Krebitschen</t>
  </si>
  <si>
    <t>Kröbern</t>
  </si>
  <si>
    <t>Schlauditz</t>
  </si>
  <si>
    <t>Nobitz</t>
  </si>
  <si>
    <t>Bornshain</t>
  </si>
  <si>
    <t>Dippelsdorf</t>
  </si>
  <si>
    <t>Ehrenhain</t>
  </si>
  <si>
    <t>Engertsdorf</t>
  </si>
  <si>
    <t>Flemmingen</t>
  </si>
  <si>
    <t>Gähsnitz</t>
  </si>
  <si>
    <t>Gardschütz</t>
  </si>
  <si>
    <t>Gieba</t>
  </si>
  <si>
    <t>Goldschau</t>
  </si>
  <si>
    <t>Gösdorf</t>
  </si>
  <si>
    <t>Großmecka</t>
  </si>
  <si>
    <t>Hauersdorf</t>
  </si>
  <si>
    <t>Heiersdorf (Ehrenhain)</t>
  </si>
  <si>
    <t>Heiligenleichnam</t>
  </si>
  <si>
    <t>Jückelberg</t>
  </si>
  <si>
    <t>Kaimnitz</t>
  </si>
  <si>
    <t>Klausa</t>
  </si>
  <si>
    <t>Kotteritz</t>
  </si>
  <si>
    <t>Kraschwitz</t>
  </si>
  <si>
    <t>Lehndorf</t>
  </si>
  <si>
    <t>Löhmigen</t>
  </si>
  <si>
    <t>Löpitz</t>
  </si>
  <si>
    <t>Maltis</t>
  </si>
  <si>
    <t>Mockern</t>
  </si>
  <si>
    <t>Münsa</t>
  </si>
  <si>
    <t>Niederarnsdorf</t>
  </si>
  <si>
    <t>Niederleupten</t>
  </si>
  <si>
    <t>Nirkendorf</t>
  </si>
  <si>
    <t>Oberarnsdorf</t>
  </si>
  <si>
    <t>Oberleupten</t>
  </si>
  <si>
    <t>Podelwitz</t>
  </si>
  <si>
    <t>Priefel</t>
  </si>
  <si>
    <t>Runsdorf</t>
  </si>
  <si>
    <t>Selleris</t>
  </si>
  <si>
    <t>Wilchwitz</t>
  </si>
  <si>
    <t>Mulde-6</t>
  </si>
  <si>
    <t>Wolperndorf</t>
  </si>
  <si>
    <t>Zehma</t>
  </si>
  <si>
    <t>Ziegelheim</t>
  </si>
  <si>
    <t>Zumroda</t>
  </si>
  <si>
    <t>Zürchau</t>
  </si>
  <si>
    <t>Ponitz</t>
  </si>
  <si>
    <t>Grünberg</t>
  </si>
  <si>
    <t>Merlach</t>
  </si>
  <si>
    <t>Zschöpel</t>
  </si>
  <si>
    <t>Rositz</t>
  </si>
  <si>
    <t>Altkirchen</t>
  </si>
  <si>
    <t>Drogen</t>
  </si>
  <si>
    <t>Gimmel</t>
  </si>
  <si>
    <t>Gödissa</t>
  </si>
  <si>
    <t>Göldschen</t>
  </si>
  <si>
    <t>Großtauschwitz</t>
  </si>
  <si>
    <t>Hartha</t>
  </si>
  <si>
    <t>Illsitz</t>
  </si>
  <si>
    <t>Jauern</t>
  </si>
  <si>
    <t>Kleintauscha</t>
  </si>
  <si>
    <t>Kleintauschwitz</t>
  </si>
  <si>
    <t>Kratschütz</t>
  </si>
  <si>
    <t>Lumpzig</t>
  </si>
  <si>
    <t>Mohlis</t>
  </si>
  <si>
    <t>Platschütz</t>
  </si>
  <si>
    <t>Prehna</t>
  </si>
  <si>
    <t>Röthenitz</t>
  </si>
  <si>
    <t>Trebula</t>
  </si>
  <si>
    <t>Starkenberg</t>
  </si>
  <si>
    <t>Breesen</t>
  </si>
  <si>
    <t>Dobraschütz</t>
  </si>
  <si>
    <t>Dölzig</t>
  </si>
  <si>
    <t>Großröda</t>
  </si>
  <si>
    <t>Kleinröda</t>
  </si>
  <si>
    <t>Kraasa</t>
  </si>
  <si>
    <t>Kreutzen</t>
  </si>
  <si>
    <t>Misselwitz</t>
  </si>
  <si>
    <t>Neuposa</t>
  </si>
  <si>
    <t>Oberkossa</t>
  </si>
  <si>
    <t>Pöhla</t>
  </si>
  <si>
    <t>Posa</t>
  </si>
  <si>
    <t>Tegkwitz</t>
  </si>
  <si>
    <t>Treben</t>
  </si>
  <si>
    <t>Lehma</t>
  </si>
  <si>
    <t>Plottendorf</t>
  </si>
  <si>
    <t>Primmelwitz</t>
  </si>
  <si>
    <t>Serbitz</t>
  </si>
  <si>
    <t>Trebanz</t>
  </si>
  <si>
    <t>Windischleuba</t>
  </si>
  <si>
    <t>Borgishain</t>
  </si>
  <si>
    <t>Pähnitz</t>
  </si>
  <si>
    <t>Pöppschen</t>
  </si>
  <si>
    <t>Remsa</t>
  </si>
  <si>
    <t>Schelchwitz</t>
  </si>
  <si>
    <t>Zschaschelwitz</t>
  </si>
  <si>
    <t>E01</t>
  </si>
  <si>
    <t>Gem. Kindelbrück, OT Frömmstedt</t>
  </si>
  <si>
    <t>Frömmstedt</t>
  </si>
  <si>
    <t>E02</t>
  </si>
  <si>
    <t>Gemeinde Riethgen</t>
  </si>
  <si>
    <t>E03</t>
  </si>
  <si>
    <t>Gemeinde Büchel</t>
  </si>
  <si>
    <t>Büchel</t>
  </si>
  <si>
    <t>E04</t>
  </si>
  <si>
    <t>Gemeinde Griefstedt</t>
  </si>
  <si>
    <t>Griefstedt</t>
  </si>
  <si>
    <t>E05</t>
  </si>
  <si>
    <t>Eigenbetrieb Abwasser Sömmerda</t>
  </si>
  <si>
    <t>Sömmerda, Stadt</t>
  </si>
  <si>
    <t>Sömmerda</t>
  </si>
  <si>
    <t>Frohndorf</t>
  </si>
  <si>
    <t>Leubingen</t>
  </si>
  <si>
    <t>Orlishausen</t>
  </si>
  <si>
    <t>Rohrborn</t>
  </si>
  <si>
    <t>Schallenburg</t>
  </si>
  <si>
    <t>Schillingstedt</t>
  </si>
  <si>
    <t>Stödten</t>
  </si>
  <si>
    <t>Tunzenhausen</t>
  </si>
  <si>
    <t>Wenigensömmern</t>
  </si>
  <si>
    <t>E06</t>
  </si>
  <si>
    <t>Stadt Weißensee</t>
  </si>
  <si>
    <t>Weißensee, Stadt</t>
  </si>
  <si>
    <t>Weißensee</t>
  </si>
  <si>
    <t>Herrnschwende</t>
  </si>
  <si>
    <t>Luthersborn</t>
  </si>
  <si>
    <t>Ottenhausen</t>
  </si>
  <si>
    <t>Scherndorf</t>
  </si>
  <si>
    <t>E07</t>
  </si>
  <si>
    <t>Gemeinde Gangloffsömmern</t>
  </si>
  <si>
    <t>Gangloffsömmern</t>
  </si>
  <si>
    <t>Schilfa</t>
  </si>
  <si>
    <t>Annaberg</t>
  </si>
  <si>
    <t>Eigenrieden</t>
  </si>
  <si>
    <t>Kloster Zella</t>
  </si>
  <si>
    <t>E09</t>
  </si>
  <si>
    <t>Gemeindewerke Vogtei</t>
  </si>
  <si>
    <t>Vogtei</t>
  </si>
  <si>
    <t>Langula</t>
  </si>
  <si>
    <t>Niederdorla</t>
  </si>
  <si>
    <t>E10</t>
  </si>
  <si>
    <t>Gemeinde Witterda</t>
  </si>
  <si>
    <t>Witterda</t>
  </si>
  <si>
    <t>Friedrichsdorf</t>
  </si>
  <si>
    <t>E11</t>
  </si>
  <si>
    <t>Gemeinde Elxleben</t>
  </si>
  <si>
    <t>E12</t>
  </si>
  <si>
    <t>Gemeinde Nöda</t>
  </si>
  <si>
    <t>Nöda</t>
  </si>
  <si>
    <t>E13</t>
  </si>
  <si>
    <t>Gemeinde Kleinmölsen</t>
  </si>
  <si>
    <t>Kleinmölsen</t>
  </si>
  <si>
    <t>E14</t>
  </si>
  <si>
    <t>Gemeinde Großmölsen</t>
  </si>
  <si>
    <t>Großmölsen</t>
  </si>
  <si>
    <t>E15</t>
  </si>
  <si>
    <t>Gemeinde Ollendorf</t>
  </si>
  <si>
    <t>Ollendorf</t>
  </si>
  <si>
    <t>E16</t>
  </si>
  <si>
    <t>Entwässerungsbetrieb Erfurt</t>
  </si>
  <si>
    <t>EF</t>
  </si>
  <si>
    <t>Erfurt, Stadt</t>
  </si>
  <si>
    <t>Erfurt</t>
  </si>
  <si>
    <t>Alach</t>
  </si>
  <si>
    <t>Andreasvorstadt</t>
  </si>
  <si>
    <t>Azmannsdorf</t>
  </si>
  <si>
    <t>Berliner Platz</t>
  </si>
  <si>
    <t>Bindersleben</t>
  </si>
  <si>
    <t>Brühlervorstadt</t>
  </si>
  <si>
    <t>Büßleben</t>
  </si>
  <si>
    <t>Daberstedt</t>
  </si>
  <si>
    <t>Dittelstedt</t>
  </si>
  <si>
    <t>Egstedt</t>
  </si>
  <si>
    <t>Ermstedt</t>
  </si>
  <si>
    <t>Frienstedt</t>
  </si>
  <si>
    <t>Gottstedt</t>
  </si>
  <si>
    <t>Herrenberg</t>
  </si>
  <si>
    <t>Ilversgehofen</t>
  </si>
  <si>
    <t>Johannesplatz</t>
  </si>
  <si>
    <t>Johannesvorstadt</t>
  </si>
  <si>
    <t>Kerspleben</t>
  </si>
  <si>
    <t>Krämpfervorstadt</t>
  </si>
  <si>
    <t>Kühnhausen</t>
  </si>
  <si>
    <t>Linderbach</t>
  </si>
  <si>
    <t>Löbervorstadt</t>
  </si>
  <si>
    <t>Marbach</t>
  </si>
  <si>
    <t>Melchendorf</t>
  </si>
  <si>
    <t>Mittelhausen</t>
  </si>
  <si>
    <t>Molsdorf</t>
  </si>
  <si>
    <t>Moskauer Platz</t>
  </si>
  <si>
    <t>Niedernissa</t>
  </si>
  <si>
    <t>Roter Berg</t>
  </si>
  <si>
    <t>Salomonsborn</t>
  </si>
  <si>
    <t>Schaderode</t>
  </si>
  <si>
    <t>Schmira</t>
  </si>
  <si>
    <t>Schwerborn</t>
  </si>
  <si>
    <t>Stotternheim</t>
  </si>
  <si>
    <t>Sulzer Siedlung</t>
  </si>
  <si>
    <t>Tiefthal</t>
  </si>
  <si>
    <t>Töttelstädt</t>
  </si>
  <si>
    <t>Töttleben</t>
  </si>
  <si>
    <t>Urbich</t>
  </si>
  <si>
    <t>Vieselbach</t>
  </si>
  <si>
    <t>Wallichen</t>
  </si>
  <si>
    <t>Waltersleben</t>
  </si>
  <si>
    <t>Wiesenhügel</t>
  </si>
  <si>
    <t>Windischholzhausen</t>
  </si>
  <si>
    <t>E17</t>
  </si>
  <si>
    <t>Stadt Weimar</t>
  </si>
  <si>
    <t>WE</t>
  </si>
  <si>
    <t>Weimar, Stadt</t>
  </si>
  <si>
    <t>Weimar</t>
  </si>
  <si>
    <t>Gaberndorf</t>
  </si>
  <si>
    <t>Gelmeroda</t>
  </si>
  <si>
    <t>Holzdorf</t>
  </si>
  <si>
    <t>Niedergrunstedt</t>
  </si>
  <si>
    <t>Possendorf</t>
  </si>
  <si>
    <t>Süßenborn</t>
  </si>
  <si>
    <t>Taubach</t>
  </si>
  <si>
    <t>Tröbsdorf</t>
  </si>
  <si>
    <t>E18</t>
  </si>
  <si>
    <t>Gemeinde Vollersroda</t>
  </si>
  <si>
    <t>Vollersroda</t>
  </si>
  <si>
    <t>E19</t>
  </si>
  <si>
    <t>Gemeinde Buchfart</t>
  </si>
  <si>
    <t>Buchfart</t>
  </si>
  <si>
    <t>E20</t>
  </si>
  <si>
    <t>Gemeinde Eichenberg</t>
  </si>
  <si>
    <t>Dienstädt</t>
  </si>
  <si>
    <t>Kleinbucha</t>
  </si>
  <si>
    <t>Martinsroda</t>
  </si>
  <si>
    <t>E21</t>
  </si>
  <si>
    <t>Gemeinde Bremsnitz</t>
  </si>
  <si>
    <t>Bremsnitz</t>
  </si>
  <si>
    <t>E22</t>
  </si>
  <si>
    <t>Gemeinde Mörsdorf</t>
  </si>
  <si>
    <t>Mörsdorf</t>
  </si>
  <si>
    <t>E23</t>
  </si>
  <si>
    <t>Gemeinde St. Gangloff</t>
  </si>
  <si>
    <t>St.Gangloff</t>
  </si>
  <si>
    <t>St. Gangloff</t>
  </si>
  <si>
    <t>E24</t>
  </si>
  <si>
    <t>Stadtwerke Schnaudertal</t>
  </si>
  <si>
    <t>Meuselwitz, Stadt</t>
  </si>
  <si>
    <t>Meuselwitz</t>
  </si>
  <si>
    <t>Bosengröba</t>
  </si>
  <si>
    <t>Brossen</t>
  </si>
  <si>
    <t>Bünauroda</t>
  </si>
  <si>
    <t>Falkenhain</t>
  </si>
  <si>
    <t>Mumsdorf</t>
  </si>
  <si>
    <t>Neubraunshain</t>
  </si>
  <si>
    <t>Neupoderschau</t>
  </si>
  <si>
    <t>Schnauderhainichen</t>
  </si>
  <si>
    <t>Wintersdorf</t>
  </si>
  <si>
    <t>E25</t>
  </si>
  <si>
    <t>Stadtwerke Altenburg GmbH</t>
  </si>
  <si>
    <t>Altenburg, Stadt</t>
  </si>
  <si>
    <t>Altenburg</t>
  </si>
  <si>
    <t>Greipzig</t>
  </si>
  <si>
    <t>Kosma</t>
  </si>
  <si>
    <t>Kürbitz</t>
  </si>
  <si>
    <t>Lehnitzsch</t>
  </si>
  <si>
    <t>Mockzig</t>
  </si>
  <si>
    <t>Modelwitz</t>
  </si>
  <si>
    <t>Oberzetzscha</t>
  </si>
  <si>
    <t>Paditz</t>
  </si>
  <si>
    <t>Rautenberg</t>
  </si>
  <si>
    <t>Steinwitz</t>
  </si>
  <si>
    <t>Stünzhain</t>
  </si>
  <si>
    <t>Unterzetzscha</t>
  </si>
  <si>
    <t>Zschaiga</t>
  </si>
  <si>
    <t>Zschechwitz</t>
  </si>
  <si>
    <t>Zschernitzsch</t>
  </si>
  <si>
    <t>E26</t>
  </si>
  <si>
    <t>Gemeinde Göllnitz</t>
  </si>
  <si>
    <t>Göllnitz</t>
  </si>
  <si>
    <t>Kertschütz</t>
  </si>
  <si>
    <t>Schwanditz</t>
  </si>
  <si>
    <t>Zschöpperitz</t>
  </si>
  <si>
    <t>E27</t>
  </si>
  <si>
    <t>Gemeinde Göpfersdorf</t>
  </si>
  <si>
    <t>Göpfersdorf</t>
  </si>
  <si>
    <t>Garbisdorf</t>
  </si>
  <si>
    <t>E28</t>
  </si>
  <si>
    <t>Stadtwerke Schmölln</t>
  </si>
  <si>
    <t>Bohra</t>
  </si>
  <si>
    <t>Brandrübel</t>
  </si>
  <si>
    <t>Großstöbnitz</t>
  </si>
  <si>
    <t>Kleinmückern</t>
  </si>
  <si>
    <t>Kummer</t>
  </si>
  <si>
    <t>Nitzschka</t>
  </si>
  <si>
    <t>Nödenitzsch</t>
  </si>
  <si>
    <t>Papiermühle</t>
  </si>
  <si>
    <t>Schloßig</t>
  </si>
  <si>
    <t>Selka</t>
  </si>
  <si>
    <t>Sommeritz</t>
  </si>
  <si>
    <t>E29</t>
  </si>
  <si>
    <t>Gemeinde Heukewalde</t>
  </si>
  <si>
    <t>Heukewalde</t>
  </si>
  <si>
    <t>E30</t>
  </si>
  <si>
    <t>Stadt Auma-Weidatal OT Wiebelsdorf</t>
  </si>
  <si>
    <t>Wiebelsdorf</t>
  </si>
  <si>
    <t>Dobian</t>
  </si>
  <si>
    <t>Friedebach</t>
  </si>
  <si>
    <t>Hütten</t>
  </si>
  <si>
    <t>Oelsen</t>
  </si>
  <si>
    <t>Rockendorf</t>
  </si>
  <si>
    <t>Trannroda</t>
  </si>
  <si>
    <t>E32</t>
  </si>
  <si>
    <t>Wasserwerk Gem. Goldisthal</t>
  </si>
  <si>
    <t>Goldisthal</t>
  </si>
  <si>
    <t>E33</t>
  </si>
  <si>
    <t>Gem. Masserberg</t>
  </si>
  <si>
    <t>Masserberg</t>
  </si>
  <si>
    <t>Einsiedel</t>
  </si>
  <si>
    <t>Fehrenbach</t>
  </si>
  <si>
    <t>Heubach</t>
  </si>
  <si>
    <t>Schnett</t>
  </si>
  <si>
    <t>E34</t>
  </si>
  <si>
    <t>Stadtwerke Meiningen</t>
  </si>
  <si>
    <t>Dreißigacker</t>
  </si>
  <si>
    <t>Helba</t>
  </si>
  <si>
    <t>Jerusalem</t>
  </si>
  <si>
    <t>Johannisberg</t>
  </si>
  <si>
    <t>Welkershausen</t>
  </si>
  <si>
    <t>E35</t>
  </si>
  <si>
    <t>Gem. Sülzfeld</t>
  </si>
  <si>
    <t>Amalienruh</t>
  </si>
  <si>
    <t>Sülzfeld</t>
  </si>
  <si>
    <t>E36</t>
  </si>
  <si>
    <t>Gemeinde Rhönblick</t>
  </si>
  <si>
    <t>Rhönblick</t>
  </si>
  <si>
    <t>Bettenhausen</t>
  </si>
  <si>
    <t>Geba</t>
  </si>
  <si>
    <t>Gerthausen</t>
  </si>
  <si>
    <t>Gleimershausen</t>
  </si>
  <si>
    <t>Helmershausen</t>
  </si>
  <si>
    <t>Hermannsfeld</t>
  </si>
  <si>
    <t>Seeba</t>
  </si>
  <si>
    <t>Stedtlingen</t>
  </si>
  <si>
    <t>Wohlmuthausen</t>
  </si>
  <si>
    <t>E37</t>
  </si>
  <si>
    <t>Gemeindewerk Tabarz</t>
  </si>
  <si>
    <t>Bad Tabarz</t>
  </si>
  <si>
    <t>Tabarz</t>
  </si>
  <si>
    <t>E38</t>
  </si>
  <si>
    <t>Gem. Gerstungen</t>
  </si>
  <si>
    <t>Gerstungen</t>
  </si>
  <si>
    <t>Baueshof</t>
  </si>
  <si>
    <t>Burkhardtroda</t>
  </si>
  <si>
    <t>Eckardtshausen</t>
  </si>
  <si>
    <t>Epichnellen</t>
  </si>
  <si>
    <t>Förtha</t>
  </si>
  <si>
    <t>Josthof</t>
  </si>
  <si>
    <t>Lauchröden</t>
  </si>
  <si>
    <t>Marksuhl</t>
  </si>
  <si>
    <t>Mölmeshof</t>
  </si>
  <si>
    <t>Neustädt</t>
  </si>
  <si>
    <t>Oberellen</t>
  </si>
  <si>
    <t>Sallmannshausen</t>
  </si>
  <si>
    <t>Unterellen</t>
  </si>
  <si>
    <t>Untersuhl</t>
  </si>
  <si>
    <t>E39</t>
  </si>
  <si>
    <t>Stadt Steinbach-Hallenberg</t>
  </si>
  <si>
    <t>Steinbach-Hallenberg, Kurort, Stadt</t>
  </si>
  <si>
    <t>Steinbach-Hallenberg</t>
  </si>
  <si>
    <t>Altersbach</t>
  </si>
  <si>
    <t>Oberschönau</t>
  </si>
  <si>
    <t>Rotterode</t>
  </si>
  <si>
    <t>Unterschönau</t>
  </si>
  <si>
    <t>Viernau</t>
  </si>
  <si>
    <t>Beispiele:</t>
  </si>
  <si>
    <t>großer Fluss</t>
  </si>
  <si>
    <t>Stadt A</t>
  </si>
  <si>
    <t>X-Dorf</t>
  </si>
  <si>
    <t>Gemeinde A</t>
  </si>
  <si>
    <t>Y-Dorf</t>
  </si>
  <si>
    <t>Z-Dorf</t>
  </si>
  <si>
    <t>kleiner Bach</t>
  </si>
  <si>
    <t>Gemeinde B</t>
  </si>
  <si>
    <t>W-Dorf</t>
  </si>
  <si>
    <t>V-Dorf</t>
  </si>
  <si>
    <t xml:space="preserve"> </t>
  </si>
  <si>
    <t>Ortsteil-ID</t>
  </si>
  <si>
    <t>Die Ortsteil-ID sind Daten aus dem ATKIS und stammen vom Thüringer Landersvermessungsamt.</t>
  </si>
  <si>
    <t>durchschnittlicherTrinkwasserverbrauch:</t>
  </si>
  <si>
    <t>Nordhausen/Kernstadt</t>
  </si>
  <si>
    <t>Wipperdorf</t>
  </si>
  <si>
    <t>Bernterode/Ort</t>
  </si>
  <si>
    <t>Bernterode/Schacht</t>
  </si>
  <si>
    <t>Bischofferode/Schacht</t>
  </si>
  <si>
    <t>Grabe</t>
  </si>
  <si>
    <t>962a</t>
  </si>
  <si>
    <t>FP Feuerkuppe</t>
  </si>
  <si>
    <t>Kromsdorf</t>
  </si>
  <si>
    <t>Gräfen-Nitzendorf</t>
  </si>
  <si>
    <t>Kirstingshof</t>
  </si>
  <si>
    <t>Oberrothhof / Unterrothhof</t>
  </si>
  <si>
    <t>Trusetal</t>
  </si>
  <si>
    <t>Sachsenbrunn</t>
  </si>
  <si>
    <t>Scheibe-Alsbach</t>
  </si>
  <si>
    <t>Mengersgereuth-Hämmern</t>
  </si>
  <si>
    <t>Göhren-Döhlen</t>
  </si>
  <si>
    <t>Poris-Lengefeld</t>
  </si>
  <si>
    <t>Thränitz-Stern</t>
  </si>
  <si>
    <t>Flugplatz</t>
  </si>
  <si>
    <t>Bischleben -Stedten</t>
  </si>
  <si>
    <t xml:space="preserve">Gispersleben </t>
  </si>
  <si>
    <t>Hohenwinden</t>
  </si>
  <si>
    <t>Möbisburg-Rhoda</t>
  </si>
  <si>
    <t>Rohda (Haarberg)</t>
  </si>
  <si>
    <t>Wolfsburg-Unkeroda</t>
  </si>
  <si>
    <t>Pöthen</t>
  </si>
  <si>
    <t>Spornburg</t>
  </si>
  <si>
    <t>Oberweimar/Ehringsdorf</t>
  </si>
  <si>
    <t>Heldrungen mit Waldschlösschen</t>
  </si>
  <si>
    <t>Altenbergen und Paulfeldteich</t>
  </si>
  <si>
    <t>Steinfeld und Sophienthal</t>
  </si>
  <si>
    <t>Milda und Plinz</t>
  </si>
  <si>
    <t>Sulza und Schiebelau</t>
  </si>
  <si>
    <t>Arnsbach und Arnsberg</t>
  </si>
  <si>
    <t>Roda und Wickendorf</t>
  </si>
  <si>
    <t>Kirchhasel und Unterhasel</t>
  </si>
  <si>
    <t>Bad Lobenstein mit Reiterhof</t>
  </si>
  <si>
    <t>Saaldorf mit Ferienpark Obere Saale</t>
  </si>
  <si>
    <t>Gahma mit Zschachenmühle</t>
  </si>
  <si>
    <t>Rauschengesees mit Grubersmühle</t>
  </si>
  <si>
    <t>Remptendorf mit Ziegelei</t>
  </si>
  <si>
    <t>Blankenstein und Absang</t>
  </si>
  <si>
    <t>Ebersdorf mit GG</t>
  </si>
  <si>
    <t>Paska und Linkenmühle</t>
  </si>
  <si>
    <t>Schleiz und Osch</t>
  </si>
  <si>
    <t>Gommla und Pommeranz</t>
  </si>
  <si>
    <t>Greiz mit Eubenberg/Pohlitz</t>
  </si>
  <si>
    <t>Haide mit Einzelwohnplätzen</t>
  </si>
  <si>
    <t>Lucka und Breitenhain</t>
  </si>
  <si>
    <t>Frohnsdorf und Wiesebach</t>
  </si>
  <si>
    <t>Großbraunshain und Braunshain</t>
  </si>
  <si>
    <t>Riethgen mit Siedlung</t>
  </si>
  <si>
    <t>Weißensee mit Kleingartenanlagen</t>
  </si>
  <si>
    <t>Oberdorla und Heyerode</t>
  </si>
  <si>
    <t>Witterda mit Bungalowsiedlung</t>
  </si>
  <si>
    <t>Tiefurt mit Dürrenbacher Hütte</t>
  </si>
  <si>
    <t>Legefeld (ohne Hlzdf.)</t>
  </si>
  <si>
    <t>Volkmannsdorf mit Finkenmühle</t>
  </si>
  <si>
    <t>Sperrmauer Gräf.</t>
  </si>
  <si>
    <t>Vorwerk Haselbach</t>
  </si>
  <si>
    <t xml:space="preserve">Die Ortsteile wurden auf die im alten ABK festgelegten Siedlungsgebiete reduziert. </t>
  </si>
  <si>
    <t>Sollte versehentlich ein Siedlungsgebiet in dieser Liste fehlen oder es soll ein neues festgelegt werden, ist die dazugehörige OT-ID bei der TLUBN nachzufragen.</t>
  </si>
  <si>
    <t>Ersatzneubau/Sanierung</t>
  </si>
  <si>
    <r>
      <t>8)</t>
    </r>
    <r>
      <rPr>
        <sz val="10"/>
        <rFont val="Arial"/>
        <family val="2"/>
      </rPr>
      <t xml:space="preserve"> alle KKA die mindestens dem Stand der Technik entsprechen und dauerhaft nie an eine kommunale Kläranlage angeschlossen werden. KKA, die nicht dem Stand der Technik entsprechen, werden hier nicht aufgeführt.</t>
    </r>
  </si>
  <si>
    <r>
      <t xml:space="preserve">KKA
biologisch </t>
    </r>
    <r>
      <rPr>
        <vertAlign val="superscript"/>
        <sz val="10"/>
        <rFont val="Arial"/>
        <family val="2"/>
      </rPr>
      <t>8)</t>
    </r>
  </si>
  <si>
    <t>wasserwirt. Gründe n. ThürWG §47 (3)</t>
  </si>
  <si>
    <t>Hauenhof</t>
  </si>
  <si>
    <t>Bayershof</t>
  </si>
  <si>
    <t>Lützenbachshof</t>
  </si>
  <si>
    <t>Wackenhof</t>
  </si>
  <si>
    <t>Valentinsmühle</t>
  </si>
  <si>
    <t>Hüttenmühle</t>
  </si>
  <si>
    <t>Loitsch</t>
  </si>
  <si>
    <t>Summen bis 2032 Ersatzneubau/Sanierung</t>
  </si>
  <si>
    <t>Summen bis 2030 Ersatzneubau/Sanierung</t>
  </si>
  <si>
    <t>Jenaprießnitz/Wogau</t>
  </si>
  <si>
    <t>Kunitz/Laasan</t>
  </si>
  <si>
    <t>Münchenroda/Remderoda</t>
  </si>
  <si>
    <t>Tannroda/Böttelborn</t>
  </si>
  <si>
    <t>Stadt Werra-Suhl-Tal, Stadtwerke</t>
  </si>
  <si>
    <t>WVS Bad Salzungen</t>
  </si>
  <si>
    <t>E08</t>
  </si>
  <si>
    <t>Neu-Leibis</t>
  </si>
  <si>
    <r>
      <t xml:space="preserve">mittelfristiges Investitionsvolumen </t>
    </r>
    <r>
      <rPr>
        <b/>
        <sz val="11"/>
        <color theme="1"/>
        <rFont val="Arial"/>
        <family val="2"/>
      </rPr>
      <t>Neubau/-anschlüsse</t>
    </r>
    <r>
      <rPr>
        <sz val="11"/>
        <color theme="1"/>
        <rFont val="Arial"/>
        <family val="2"/>
      </rPr>
      <t xml:space="preserve"> 2026 bis 2032 (Summe aus Anlage 2):</t>
    </r>
  </si>
  <si>
    <r>
      <t xml:space="preserve">mittelfristiges Investitionsvolumen </t>
    </r>
    <r>
      <rPr>
        <b/>
        <sz val="11"/>
        <color theme="1"/>
        <rFont val="Arial"/>
        <family val="2"/>
      </rPr>
      <t>Ersatzneubau</t>
    </r>
    <r>
      <rPr>
        <sz val="11"/>
        <color theme="1"/>
        <rFont val="Arial"/>
        <family val="2"/>
      </rPr>
      <t xml:space="preserve"> 2026 bis 2032 (Summe aus Anlage 2):</t>
    </r>
  </si>
  <si>
    <t>weitere Gebühr für:………………………</t>
  </si>
  <si>
    <t>weiterer Beitragssatz:.……………………</t>
  </si>
  <si>
    <t>ggf. Erläuterungen</t>
  </si>
  <si>
    <t>Anschluss Einwohner bis 2032 Anlage 1 und 2 stimmen nicht überein, Kontrolle erforderlich!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</si>
</sst>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50" x14ac:knownFonts="1">
    <font>
      <sz val="11"/>
      <color theme="1"/>
      <name val="Aptos Narrow"/>
      <family val="2"/>
      <scheme val="minor"/>
    </font>
    <font>
      <sz val="11"/>
      <color theme="1"/>
      <name val="Aptos Narrow"/>
      <family val="2"/>
      <scheme val="minor"/>
    </font>
    <font>
      <b/>
      <sz val="18"/>
      <name val="Arial"/>
      <family val="2"/>
    </font>
    <font>
      <sz val="16"/>
      <name val="Arial"/>
      <family val="2"/>
    </font>
    <font>
      <sz val="10"/>
      <name val="Arial"/>
      <family val="2"/>
    </font>
    <font>
      <b/>
      <sz val="16"/>
      <name val="Arial"/>
      <family val="2"/>
    </font>
    <font>
      <vertAlign val="superscript"/>
      <sz val="10"/>
      <name val="Arial"/>
      <family val="2"/>
    </font>
    <font>
      <b/>
      <sz val="10"/>
      <color rgb="FFFF0000"/>
      <name val="Arial"/>
      <family val="2"/>
    </font>
    <font>
      <sz val="10"/>
      <color theme="0"/>
      <name val="Arial"/>
      <family val="2"/>
    </font>
    <font>
      <b/>
      <sz val="10"/>
      <color indexed="17"/>
      <name val="Arial"/>
      <family val="2"/>
    </font>
    <font>
      <sz val="8"/>
      <name val="Arial"/>
      <family val="2"/>
    </font>
    <font>
      <sz val="11"/>
      <name val="Arial"/>
      <family val="2"/>
    </font>
    <font>
      <b/>
      <sz val="11"/>
      <name val="Arial"/>
      <family val="2"/>
    </font>
    <font>
      <b/>
      <sz val="8"/>
      <name val="Arial"/>
      <family val="2"/>
    </font>
    <font>
      <b/>
      <sz val="10"/>
      <name val="Arial"/>
      <family val="2"/>
    </font>
    <font>
      <b/>
      <vertAlign val="superscript"/>
      <sz val="10"/>
      <name val="Arial"/>
      <family val="2"/>
    </font>
    <font>
      <b/>
      <sz val="10"/>
      <color theme="1"/>
      <name val="Arial"/>
      <family val="2"/>
    </font>
    <font>
      <sz val="10"/>
      <color theme="1"/>
      <name val="Arial"/>
      <family val="2"/>
    </font>
    <font>
      <b/>
      <vertAlign val="superscript"/>
      <sz val="11"/>
      <name val="Arial"/>
      <family val="2"/>
    </font>
    <font>
      <i/>
      <sz val="10"/>
      <name val="Arial"/>
      <family val="2"/>
    </font>
    <font>
      <sz val="10"/>
      <color indexed="23"/>
      <name val="Arial"/>
      <family val="2"/>
    </font>
    <font>
      <b/>
      <sz val="9"/>
      <color rgb="FFFF0000"/>
      <name val="Arial"/>
      <family val="2"/>
    </font>
    <font>
      <sz val="9"/>
      <name val="Arial"/>
      <family val="2"/>
    </font>
    <font>
      <vertAlign val="superscript"/>
      <sz val="9"/>
      <name val="Arial"/>
      <family val="2"/>
    </font>
    <font>
      <i/>
      <sz val="9"/>
      <name val="Arial"/>
      <family val="2"/>
    </font>
    <font>
      <b/>
      <sz val="10"/>
      <color rgb="FF0000FF"/>
      <name val="Arial"/>
      <family val="2"/>
    </font>
    <font>
      <b/>
      <sz val="9"/>
      <color rgb="FF0000FF"/>
      <name val="Arial"/>
      <family val="2"/>
    </font>
    <font>
      <b/>
      <sz val="9"/>
      <name val="Arial"/>
      <family val="2"/>
    </font>
    <font>
      <b/>
      <i/>
      <sz val="9"/>
      <name val="Arial"/>
      <family val="2"/>
    </font>
    <font>
      <b/>
      <sz val="12"/>
      <color rgb="FF00B050"/>
      <name val="Arial"/>
      <family val="2"/>
    </font>
    <font>
      <sz val="10"/>
      <color rgb="FFFF0000"/>
      <name val="Arial"/>
      <family val="2"/>
    </font>
    <font>
      <b/>
      <sz val="14"/>
      <name val="Arial"/>
      <family val="2"/>
    </font>
    <font>
      <b/>
      <sz val="12"/>
      <name val="Arial"/>
      <family val="2"/>
    </font>
    <font>
      <b/>
      <sz val="11"/>
      <color indexed="17"/>
      <name val="Arial"/>
      <family val="2"/>
    </font>
    <font>
      <b/>
      <vertAlign val="superscript"/>
      <sz val="14"/>
      <name val="Arial"/>
      <family val="2"/>
    </font>
    <font>
      <vertAlign val="superscript"/>
      <sz val="11"/>
      <name val="Arial"/>
      <family val="2"/>
    </font>
    <font>
      <b/>
      <u/>
      <sz val="11"/>
      <name val="Arial"/>
      <family val="2"/>
    </font>
    <font>
      <i/>
      <sz val="11"/>
      <name val="Arial"/>
      <family val="2"/>
    </font>
    <font>
      <sz val="11"/>
      <color theme="1"/>
      <name val="Arial"/>
      <family val="2"/>
    </font>
    <font>
      <b/>
      <sz val="18"/>
      <color theme="1"/>
      <name val="Arial"/>
      <family val="2"/>
    </font>
    <font>
      <sz val="16"/>
      <color theme="1"/>
      <name val="Arial"/>
      <family val="2"/>
    </font>
    <font>
      <sz val="12"/>
      <color theme="1"/>
      <name val="Arial"/>
      <family val="2"/>
    </font>
    <font>
      <b/>
      <sz val="12"/>
      <color theme="1"/>
      <name val="Arial"/>
      <family val="2"/>
    </font>
    <font>
      <b/>
      <sz val="11"/>
      <color rgb="FFFF0000"/>
      <name val="Arial"/>
      <family val="2"/>
    </font>
    <font>
      <b/>
      <sz val="11"/>
      <color theme="1"/>
      <name val="Arial"/>
      <family val="2"/>
    </font>
    <font>
      <i/>
      <sz val="11"/>
      <color theme="1"/>
      <name val="Arial"/>
      <family val="2"/>
    </font>
    <font>
      <u/>
      <sz val="11"/>
      <color theme="1"/>
      <name val="Arial"/>
      <family val="2"/>
    </font>
    <font>
      <sz val="9"/>
      <color theme="1"/>
      <name val="Aptos Narrow"/>
      <family val="2"/>
      <scheme val="minor"/>
    </font>
    <font>
      <sz val="9"/>
      <color rgb="FFFF0000"/>
      <name val="Arial"/>
      <family val="2"/>
    </font>
    <font>
      <sz val="8"/>
      <name val="Aptos Narrow"/>
      <family val="2"/>
      <scheme val="minor"/>
    </font>
  </fonts>
  <fills count="23">
    <fill>
      <patternFill patternType="none"/>
    </fill>
    <fill>
      <patternFill patternType="gray125"/>
    </fill>
    <fill>
      <patternFill patternType="solid">
        <fgColor rgb="FFCCFFCC"/>
        <bgColor indexed="64"/>
      </patternFill>
    </fill>
    <fill>
      <patternFill patternType="solid">
        <fgColor indexed="43"/>
        <bgColor indexed="64"/>
      </patternFill>
    </fill>
    <fill>
      <patternFill patternType="solid">
        <fgColor theme="2" tint="-9.9978637043366805E-2"/>
        <bgColor indexed="64"/>
      </patternFill>
    </fill>
    <fill>
      <patternFill patternType="solid">
        <fgColor indexed="9"/>
        <bgColor indexed="64"/>
      </patternFill>
    </fill>
    <fill>
      <patternFill patternType="solid">
        <fgColor rgb="FFFF99CC"/>
        <bgColor indexed="64"/>
      </patternFill>
    </fill>
    <fill>
      <patternFill patternType="solid">
        <fgColor indexed="42"/>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E4E4E4"/>
        <bgColor indexed="64"/>
      </patternFill>
    </fill>
    <fill>
      <patternFill patternType="solid">
        <fgColor rgb="FF00B050"/>
        <bgColor indexed="64"/>
      </patternFill>
    </fill>
    <fill>
      <patternFill patternType="solid">
        <fgColor rgb="FFFFFFFF"/>
        <bgColor indexed="64"/>
      </patternFill>
    </fill>
    <fill>
      <patternFill patternType="solid">
        <fgColor rgb="FFFFFFCC"/>
        <bgColor indexed="64"/>
      </patternFill>
    </fill>
    <fill>
      <patternFill patternType="solid">
        <fgColor rgb="FFFFFF99"/>
        <bgColor indexed="64"/>
      </patternFill>
    </fill>
    <fill>
      <patternFill patternType="solid">
        <fgColor rgb="FFD6FDB9"/>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CC99"/>
        <bgColor indexed="64"/>
      </patternFill>
    </fill>
    <fill>
      <patternFill patternType="solid">
        <fgColor rgb="FFB8CCE4"/>
        <bgColor indexed="64"/>
      </patternFill>
    </fill>
    <fill>
      <patternFill patternType="solid">
        <fgColor rgb="FFDDD9C4"/>
        <bgColor indexed="64"/>
      </patternFill>
    </fill>
    <fill>
      <patternFill patternType="solid">
        <fgColor rgb="FFFCD5B4"/>
        <bgColor indexed="64"/>
      </patternFill>
    </fill>
  </fills>
  <borders count="67">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auto="1"/>
      </left>
      <right/>
      <top style="hair">
        <color auto="1"/>
      </top>
      <bottom/>
      <diagonal/>
    </border>
    <border>
      <left/>
      <right/>
      <top style="hair">
        <color auto="1"/>
      </top>
      <bottom style="hair">
        <color auto="1"/>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9"/>
      </left>
      <right/>
      <top/>
      <bottom/>
      <diagonal/>
    </border>
    <border>
      <left style="thin">
        <color auto="1"/>
      </left>
      <right style="thin">
        <color auto="1"/>
      </right>
      <top/>
      <bottom/>
      <diagonal/>
    </border>
  </borders>
  <cellStyleXfs count="5">
    <xf numFmtId="0" fontId="0" fillId="0" borderId="0"/>
    <xf numFmtId="43" fontId="1" fillId="0" borderId="0" applyFont="0" applyFill="0" applyBorder="0" applyAlignment="0" applyProtection="0"/>
    <xf numFmtId="0" fontId="1" fillId="0" borderId="0"/>
    <xf numFmtId="0" fontId="4" fillId="0" borderId="0"/>
    <xf numFmtId="0" fontId="1" fillId="0" borderId="0"/>
  </cellStyleXfs>
  <cellXfs count="387">
    <xf numFmtId="0" fontId="0" fillId="0" borderId="0" xfId="0"/>
    <xf numFmtId="0" fontId="4" fillId="0" borderId="0" xfId="0" applyFont="1" applyAlignment="1" applyProtection="1">
      <alignment vertical="center"/>
      <protection locked="0"/>
    </xf>
    <xf numFmtId="0" fontId="3" fillId="0" borderId="0" xfId="0" applyFont="1" applyAlignment="1" applyProtection="1">
      <alignment vertical="center"/>
      <protection locked="0"/>
    </xf>
    <xf numFmtId="0" fontId="22" fillId="0" borderId="36" xfId="0" applyFont="1" applyBorder="1" applyAlignment="1" applyProtection="1">
      <alignment horizontal="center" vertical="center" wrapText="1"/>
      <protection locked="0"/>
    </xf>
    <xf numFmtId="0" fontId="22" fillId="0" borderId="26" xfId="0" applyFont="1" applyBorder="1" applyAlignment="1" applyProtection="1">
      <alignment vertical="center"/>
      <protection locked="0"/>
    </xf>
    <xf numFmtId="3" fontId="22" fillId="0" borderId="36" xfId="0" applyNumberFormat="1" applyFont="1" applyBorder="1" applyAlignment="1" applyProtection="1">
      <alignment horizontal="center" vertical="center" wrapText="1"/>
      <protection locked="0"/>
    </xf>
    <xf numFmtId="3" fontId="22" fillId="0" borderId="2" xfId="0" applyNumberFormat="1" applyFont="1" applyBorder="1" applyAlignment="1" applyProtection="1">
      <alignment horizontal="center" vertical="center" wrapText="1"/>
      <protection locked="0"/>
    </xf>
    <xf numFmtId="3" fontId="24" fillId="0" borderId="35" xfId="0" applyNumberFormat="1" applyFont="1" applyBorder="1" applyAlignment="1" applyProtection="1">
      <alignment horizontal="center" vertical="center" wrapText="1"/>
      <protection locked="0"/>
    </xf>
    <xf numFmtId="3" fontId="24" fillId="0" borderId="2" xfId="0" applyNumberFormat="1" applyFont="1" applyBorder="1" applyAlignment="1" applyProtection="1">
      <alignment horizontal="center" vertical="center" wrapText="1"/>
      <protection locked="0"/>
    </xf>
    <xf numFmtId="3" fontId="22" fillId="0" borderId="27" xfId="0" applyNumberFormat="1" applyFont="1" applyBorder="1" applyAlignment="1" applyProtection="1">
      <alignment horizontal="center" vertical="center" wrapText="1"/>
      <protection locked="0"/>
    </xf>
    <xf numFmtId="3" fontId="22" fillId="0" borderId="28" xfId="0" applyNumberFormat="1" applyFont="1" applyBorder="1" applyAlignment="1" applyProtection="1">
      <alignment horizontal="center" vertical="center" wrapText="1"/>
      <protection locked="0"/>
    </xf>
    <xf numFmtId="3" fontId="22" fillId="0" borderId="2" xfId="0" applyNumberFormat="1" applyFont="1" applyBorder="1" applyAlignment="1" applyProtection="1">
      <alignment horizontal="left" vertical="center"/>
      <protection locked="0"/>
    </xf>
    <xf numFmtId="3" fontId="22" fillId="0" borderId="35" xfId="0" applyNumberFormat="1" applyFont="1" applyBorder="1" applyAlignment="1" applyProtection="1">
      <alignment horizontal="center" vertical="center" wrapText="1"/>
      <protection locked="0"/>
    </xf>
    <xf numFmtId="0" fontId="22" fillId="0" borderId="35" xfId="0" applyFont="1" applyBorder="1" applyAlignment="1" applyProtection="1">
      <alignment vertical="center"/>
      <protection locked="0"/>
    </xf>
    <xf numFmtId="3" fontId="22" fillId="13" borderId="2" xfId="0" applyNumberFormat="1" applyFont="1" applyFill="1" applyBorder="1" applyAlignment="1" applyProtection="1">
      <alignment horizontal="center" vertical="center" wrapText="1"/>
      <protection locked="0"/>
    </xf>
    <xf numFmtId="0" fontId="22" fillId="0" borderId="37" xfId="0" applyFont="1" applyBorder="1" applyAlignment="1" applyProtection="1">
      <alignment horizontal="center" vertical="center" wrapText="1"/>
      <protection locked="0"/>
    </xf>
    <xf numFmtId="0" fontId="22" fillId="0" borderId="40" xfId="0" applyFont="1" applyBorder="1" applyAlignment="1" applyProtection="1">
      <alignment vertical="center"/>
      <protection locked="0"/>
    </xf>
    <xf numFmtId="3" fontId="22" fillId="0" borderId="37" xfId="0" applyNumberFormat="1" applyFont="1" applyBorder="1" applyAlignment="1" applyProtection="1">
      <alignment horizontal="center" vertical="center" wrapText="1"/>
      <protection locked="0"/>
    </xf>
    <xf numFmtId="3" fontId="22" fillId="0" borderId="38" xfId="0" applyNumberFormat="1" applyFont="1" applyBorder="1" applyAlignment="1" applyProtection="1">
      <alignment horizontal="center" vertical="center" wrapText="1"/>
      <protection locked="0"/>
    </xf>
    <xf numFmtId="3" fontId="24" fillId="0" borderId="40" xfId="0" applyNumberFormat="1" applyFont="1" applyBorder="1" applyAlignment="1" applyProtection="1">
      <alignment horizontal="center" vertical="center" wrapText="1"/>
      <protection locked="0"/>
    </xf>
    <xf numFmtId="3" fontId="24" fillId="0" borderId="38" xfId="0" applyNumberFormat="1" applyFont="1" applyBorder="1" applyAlignment="1" applyProtection="1">
      <alignment horizontal="center" vertical="center" wrapText="1"/>
      <protection locked="0"/>
    </xf>
    <xf numFmtId="3" fontId="22" fillId="0" borderId="42" xfId="0" applyNumberFormat="1" applyFont="1" applyBorder="1" applyAlignment="1" applyProtection="1">
      <alignment horizontal="center" vertical="center" wrapText="1"/>
      <protection locked="0"/>
    </xf>
    <xf numFmtId="3" fontId="22" fillId="0" borderId="39" xfId="0" applyNumberFormat="1" applyFont="1" applyBorder="1" applyAlignment="1" applyProtection="1">
      <alignment horizontal="center" vertical="center" wrapText="1"/>
      <protection locked="0"/>
    </xf>
    <xf numFmtId="3" fontId="22" fillId="0" borderId="38" xfId="0" applyNumberFormat="1" applyFont="1" applyBorder="1" applyAlignment="1" applyProtection="1">
      <alignment horizontal="left" vertical="center"/>
      <protection locked="0"/>
    </xf>
    <xf numFmtId="3" fontId="22" fillId="0" borderId="40" xfId="0" applyNumberFormat="1" applyFont="1" applyBorder="1" applyAlignment="1" applyProtection="1">
      <alignment horizontal="center" vertical="center" wrapText="1"/>
      <protection locked="0"/>
    </xf>
    <xf numFmtId="0" fontId="3" fillId="0" borderId="0" xfId="0" applyFont="1" applyAlignment="1" applyProtection="1">
      <alignment horizontal="left" vertical="center"/>
      <protection locked="0"/>
    </xf>
    <xf numFmtId="0" fontId="0" fillId="0" borderId="0" xfId="0" applyProtection="1">
      <protection locked="0"/>
    </xf>
    <xf numFmtId="0" fontId="31" fillId="0" borderId="0" xfId="0" quotePrefix="1" applyFont="1" applyAlignment="1" applyProtection="1">
      <alignment horizontal="right" vertical="center"/>
      <protection locked="0"/>
    </xf>
    <xf numFmtId="49" fontId="31" fillId="0" borderId="0" xfId="0" applyNumberFormat="1" applyFont="1" applyAlignment="1" applyProtection="1">
      <alignment horizontal="left" vertical="center"/>
      <protection locked="0"/>
    </xf>
    <xf numFmtId="0" fontId="38" fillId="0" borderId="0" xfId="2" applyFont="1" applyAlignment="1" applyProtection="1">
      <alignment vertical="center"/>
      <protection locked="0"/>
    </xf>
    <xf numFmtId="3" fontId="38" fillId="16" borderId="58" xfId="2" applyNumberFormat="1" applyFont="1" applyFill="1" applyBorder="1" applyAlignment="1" applyProtection="1">
      <alignment vertical="center"/>
      <protection locked="0"/>
    </xf>
    <xf numFmtId="3" fontId="38" fillId="16" borderId="57" xfId="2" applyNumberFormat="1" applyFont="1" applyFill="1" applyBorder="1" applyAlignment="1" applyProtection="1">
      <alignment vertical="center"/>
      <protection locked="0"/>
    </xf>
    <xf numFmtId="1" fontId="38" fillId="16" borderId="57" xfId="2" applyNumberFormat="1" applyFont="1" applyFill="1" applyBorder="1" applyAlignment="1" applyProtection="1">
      <alignment vertical="center"/>
      <protection locked="0"/>
    </xf>
    <xf numFmtId="4" fontId="38" fillId="16" borderId="57" xfId="2" applyNumberFormat="1" applyFont="1" applyFill="1" applyBorder="1" applyAlignment="1" applyProtection="1">
      <alignment vertical="center"/>
      <protection locked="0"/>
    </xf>
    <xf numFmtId="0" fontId="38" fillId="16" borderId="57" xfId="2" applyFont="1" applyFill="1" applyBorder="1" applyAlignment="1" applyProtection="1">
      <alignment vertical="center"/>
      <protection locked="0"/>
    </xf>
    <xf numFmtId="165" fontId="38" fillId="16" borderId="57" xfId="2" applyNumberFormat="1" applyFont="1" applyFill="1" applyBorder="1" applyAlignment="1" applyProtection="1">
      <alignment vertical="center"/>
      <protection locked="0"/>
    </xf>
    <xf numFmtId="3" fontId="38" fillId="0" borderId="0" xfId="2" applyNumberFormat="1" applyFont="1" applyAlignment="1" applyProtection="1">
      <alignment vertical="center"/>
      <protection locked="0"/>
    </xf>
    <xf numFmtId="0" fontId="22" fillId="0" borderId="0" xfId="0" applyFont="1" applyAlignment="1" applyProtection="1">
      <alignment vertical="center"/>
      <protection locked="0"/>
    </xf>
    <xf numFmtId="0" fontId="22" fillId="0" borderId="52" xfId="0" applyFont="1" applyBorder="1" applyAlignment="1" applyProtection="1">
      <alignment horizontal="center" vertical="center" wrapText="1"/>
      <protection locked="0"/>
    </xf>
    <xf numFmtId="0" fontId="22" fillId="0" borderId="53" xfId="0" applyFont="1" applyBorder="1" applyAlignment="1" applyProtection="1">
      <alignment horizontal="center" vertical="center" wrapText="1"/>
      <protection locked="0"/>
    </xf>
    <xf numFmtId="0" fontId="22" fillId="0" borderId="52" xfId="0" applyFont="1" applyBorder="1" applyAlignment="1" applyProtection="1">
      <alignment vertical="center"/>
      <protection locked="0"/>
    </xf>
    <xf numFmtId="0" fontId="22" fillId="0" borderId="52" xfId="0" applyFont="1" applyBorder="1" applyAlignment="1" applyProtection="1">
      <alignment horizontal="center" vertical="center"/>
      <protection locked="0"/>
    </xf>
    <xf numFmtId="164" fontId="22" fillId="0" borderId="52" xfId="1" applyNumberFormat="1" applyFont="1" applyBorder="1" applyAlignment="1" applyProtection="1">
      <alignment horizontal="center" vertical="center"/>
      <protection locked="0"/>
    </xf>
    <xf numFmtId="0" fontId="22" fillId="0" borderId="52" xfId="0" applyFont="1" applyBorder="1" applyAlignment="1" applyProtection="1">
      <alignment horizontal="left" vertical="center"/>
      <protection locked="0"/>
    </xf>
    <xf numFmtId="164" fontId="24" fillId="9" borderId="52" xfId="1" applyNumberFormat="1" applyFont="1" applyFill="1" applyBorder="1" applyAlignment="1" applyProtection="1">
      <alignment horizontal="center" vertical="center" wrapText="1"/>
    </xf>
    <xf numFmtId="0" fontId="47" fillId="0" borderId="0" xfId="0" applyFont="1" applyProtection="1">
      <protection locked="0"/>
    </xf>
    <xf numFmtId="0" fontId="22" fillId="0" borderId="52" xfId="0" applyFont="1" applyBorder="1" applyAlignment="1" applyProtection="1">
      <alignment vertical="center" wrapText="1"/>
      <protection locked="0"/>
    </xf>
    <xf numFmtId="164" fontId="22" fillId="0" borderId="52" xfId="1" applyNumberFormat="1" applyFont="1" applyBorder="1" applyAlignment="1" applyProtection="1">
      <alignment vertical="center"/>
      <protection locked="0"/>
    </xf>
    <xf numFmtId="164" fontId="22" fillId="0" borderId="52" xfId="1" applyNumberFormat="1" applyFont="1" applyBorder="1" applyAlignment="1" applyProtection="1">
      <alignment vertical="center" wrapText="1"/>
      <protection locked="0"/>
    </xf>
    <xf numFmtId="164" fontId="22" fillId="0" borderId="52" xfId="1" applyNumberFormat="1" applyFont="1" applyBorder="1" applyAlignment="1" applyProtection="1">
      <alignment horizontal="center" vertical="center" wrapText="1"/>
      <protection locked="0"/>
    </xf>
    <xf numFmtId="164" fontId="27" fillId="10" borderId="2" xfId="1" applyNumberFormat="1" applyFont="1" applyFill="1" applyBorder="1" applyAlignment="1" applyProtection="1">
      <alignment horizontal="center" vertical="center" wrapText="1"/>
    </xf>
    <xf numFmtId="0" fontId="22" fillId="0" borderId="54" xfId="0" applyFont="1" applyBorder="1" applyAlignment="1" applyProtection="1">
      <alignment horizontal="center" vertical="center" wrapText="1"/>
      <protection locked="0"/>
    </xf>
    <xf numFmtId="0" fontId="22" fillId="0" borderId="55" xfId="0" applyFont="1" applyBorder="1" applyAlignment="1" applyProtection="1">
      <alignment horizontal="center" vertical="center" wrapText="1"/>
      <protection locked="0"/>
    </xf>
    <xf numFmtId="0" fontId="22" fillId="0" borderId="54" xfId="0" applyFont="1" applyBorder="1" applyAlignment="1" applyProtection="1">
      <alignment vertical="center" wrapText="1"/>
      <protection locked="0"/>
    </xf>
    <xf numFmtId="164" fontId="22" fillId="0" borderId="54" xfId="1" applyNumberFormat="1" applyFont="1" applyBorder="1" applyAlignment="1" applyProtection="1">
      <alignment vertical="center"/>
      <protection locked="0"/>
    </xf>
    <xf numFmtId="164" fontId="22" fillId="0" borderId="54" xfId="1" applyNumberFormat="1" applyFont="1" applyBorder="1" applyAlignment="1" applyProtection="1">
      <alignment vertical="center" wrapText="1"/>
      <protection locked="0"/>
    </xf>
    <xf numFmtId="0" fontId="22" fillId="0" borderId="54" xfId="0" applyFont="1" applyBorder="1" applyAlignment="1" applyProtection="1">
      <alignment vertical="center"/>
      <protection locked="0"/>
    </xf>
    <xf numFmtId="164" fontId="22" fillId="0" borderId="54" xfId="1" applyNumberFormat="1" applyFont="1" applyBorder="1" applyAlignment="1" applyProtection="1">
      <alignment horizontal="center" vertical="center" wrapText="1"/>
      <protection locked="0"/>
    </xf>
    <xf numFmtId="164" fontId="24" fillId="9" borderId="54" xfId="1" applyNumberFormat="1" applyFont="1" applyFill="1" applyBorder="1" applyAlignment="1" applyProtection="1">
      <alignment horizontal="center" vertical="center" wrapText="1"/>
    </xf>
    <xf numFmtId="0" fontId="2" fillId="0" borderId="0" xfId="0" applyFont="1" applyAlignment="1">
      <alignment horizontal="left" vertical="center"/>
    </xf>
    <xf numFmtId="0" fontId="30" fillId="0" borderId="0" xfId="3" applyFont="1"/>
    <xf numFmtId="0" fontId="4" fillId="0" borderId="0" xfId="3"/>
    <xf numFmtId="2" fontId="4" fillId="0" borderId="0" xfId="3" applyNumberFormat="1" applyAlignment="1">
      <alignment horizontal="left"/>
    </xf>
    <xf numFmtId="2" fontId="4" fillId="0" borderId="0" xfId="3" applyNumberFormat="1" applyAlignment="1">
      <alignment horizontal="center"/>
    </xf>
    <xf numFmtId="0" fontId="4" fillId="0" borderId="0" xfId="3" applyAlignment="1">
      <alignment horizontal="centerContinuous"/>
    </xf>
    <xf numFmtId="0" fontId="30" fillId="0" borderId="0" xfId="3" applyFont="1" applyAlignment="1">
      <alignment horizontal="centerContinuous"/>
    </xf>
    <xf numFmtId="0" fontId="4" fillId="8" borderId="65" xfId="3" applyFill="1" applyBorder="1" applyAlignment="1">
      <alignment horizontal="center" vertical="center" wrapText="1"/>
    </xf>
    <xf numFmtId="2" fontId="4" fillId="14" borderId="2" xfId="3" applyNumberFormat="1" applyFill="1" applyBorder="1" applyAlignment="1">
      <alignment horizontal="center" vertical="center" wrapText="1"/>
    </xf>
    <xf numFmtId="0" fontId="4" fillId="14" borderId="2" xfId="3" applyFill="1" applyBorder="1" applyAlignment="1">
      <alignment horizontal="center" vertical="center" wrapText="1"/>
    </xf>
    <xf numFmtId="0" fontId="4" fillId="17" borderId="2" xfId="3" applyFill="1" applyBorder="1" applyAlignment="1">
      <alignment horizontal="center" vertical="center" wrapText="1"/>
    </xf>
    <xf numFmtId="0" fontId="4" fillId="17" borderId="2" xfId="3" applyFill="1" applyBorder="1" applyAlignment="1">
      <alignment horizontal="left" vertical="center" wrapText="1"/>
    </xf>
    <xf numFmtId="0" fontId="4" fillId="4" borderId="2" xfId="3" applyFill="1" applyBorder="1" applyAlignment="1">
      <alignment horizontal="left" vertical="center" wrapText="1" indent="1"/>
    </xf>
    <xf numFmtId="0" fontId="4" fillId="18" borderId="2" xfId="3" applyFill="1" applyBorder="1" applyAlignment="1">
      <alignment horizontal="center" vertical="center" wrapText="1"/>
    </xf>
    <xf numFmtId="0" fontId="4" fillId="18" borderId="2" xfId="3" applyFill="1" applyBorder="1" applyAlignment="1">
      <alignment horizontal="left" vertical="center" wrapText="1" indent="1"/>
    </xf>
    <xf numFmtId="0" fontId="30" fillId="19" borderId="2" xfId="3" applyFont="1" applyFill="1" applyBorder="1" applyAlignment="1">
      <alignment horizontal="center" vertical="center" wrapText="1"/>
    </xf>
    <xf numFmtId="0" fontId="4" fillId="19" borderId="2" xfId="3" applyFill="1" applyBorder="1" applyAlignment="1">
      <alignment horizontal="left" vertical="center" wrapText="1" indent="1"/>
    </xf>
    <xf numFmtId="0" fontId="4" fillId="0" borderId="51" xfId="3" applyBorder="1" applyAlignment="1">
      <alignment horizontal="center"/>
    </xf>
    <xf numFmtId="0" fontId="4" fillId="0" borderId="51" xfId="3" applyBorder="1" applyAlignment="1">
      <alignment horizontal="left" indent="1"/>
    </xf>
    <xf numFmtId="0" fontId="4" fillId="0" borderId="51" xfId="3" applyBorder="1"/>
    <xf numFmtId="1" fontId="4" fillId="0" borderId="51" xfId="3" applyNumberFormat="1" applyBorder="1" applyAlignment="1">
      <alignment horizontal="right" vertical="center" indent="1"/>
    </xf>
    <xf numFmtId="0" fontId="4" fillId="0" borderId="51" xfId="3" applyBorder="1" applyAlignment="1">
      <alignment horizontal="right" indent="1"/>
    </xf>
    <xf numFmtId="0" fontId="30" fillId="0" borderId="51" xfId="3" applyFont="1" applyBorder="1" applyAlignment="1">
      <alignment horizontal="right" indent="1"/>
    </xf>
    <xf numFmtId="0" fontId="4" fillId="0" borderId="66" xfId="3" applyBorder="1" applyAlignment="1">
      <alignment horizontal="center"/>
    </xf>
    <xf numFmtId="0" fontId="4" fillId="0" borderId="66" xfId="3" applyBorder="1" applyAlignment="1">
      <alignment horizontal="left" indent="1"/>
    </xf>
    <xf numFmtId="0" fontId="4" fillId="0" borderId="66" xfId="3" applyBorder="1"/>
    <xf numFmtId="0" fontId="4" fillId="0" borderId="66" xfId="3" applyBorder="1" applyAlignment="1">
      <alignment horizontal="right" indent="1"/>
    </xf>
    <xf numFmtId="0" fontId="30" fillId="0" borderId="66" xfId="3" applyFont="1" applyBorder="1" applyAlignment="1">
      <alignment horizontal="right" indent="1"/>
    </xf>
    <xf numFmtId="0" fontId="4" fillId="0" borderId="66" xfId="4" applyFont="1" applyBorder="1" applyAlignment="1">
      <alignment horizontal="left" vertical="center" wrapText="1" indent="1"/>
    </xf>
    <xf numFmtId="0" fontId="4" fillId="0" borderId="33" xfId="3" applyBorder="1" applyAlignment="1">
      <alignment horizontal="center"/>
    </xf>
    <xf numFmtId="0" fontId="4" fillId="0" borderId="33" xfId="3" applyBorder="1" applyAlignment="1">
      <alignment horizontal="left" indent="1"/>
    </xf>
    <xf numFmtId="0" fontId="4" fillId="0" borderId="33" xfId="3" applyBorder="1"/>
    <xf numFmtId="0" fontId="4" fillId="0" borderId="33" xfId="3" applyBorder="1" applyAlignment="1">
      <alignment horizontal="right" indent="1"/>
    </xf>
    <xf numFmtId="0" fontId="30" fillId="0" borderId="33" xfId="3" applyFont="1" applyBorder="1" applyAlignment="1">
      <alignment horizontal="right" indent="1"/>
    </xf>
    <xf numFmtId="1" fontId="4" fillId="0" borderId="0" xfId="3" applyNumberFormat="1" applyAlignment="1">
      <alignment horizontal="center"/>
    </xf>
    <xf numFmtId="0" fontId="4" fillId="0" borderId="47" xfId="3" applyBorder="1"/>
    <xf numFmtId="2" fontId="4" fillId="0" borderId="43" xfId="3" applyNumberFormat="1" applyBorder="1" applyAlignment="1">
      <alignment horizontal="center"/>
    </xf>
    <xf numFmtId="0" fontId="4" fillId="0" borderId="44" xfId="3" applyBorder="1"/>
    <xf numFmtId="0" fontId="30" fillId="0" borderId="44" xfId="3" applyFont="1" applyBorder="1"/>
    <xf numFmtId="0" fontId="4" fillId="0" borderId="45" xfId="3" applyBorder="1"/>
    <xf numFmtId="2" fontId="4" fillId="0" borderId="46" xfId="3" applyNumberFormat="1" applyBorder="1" applyAlignment="1">
      <alignment horizontal="center"/>
    </xf>
    <xf numFmtId="0" fontId="4" fillId="0" borderId="46" xfId="3" applyBorder="1" applyAlignment="1">
      <alignment horizontal="center"/>
    </xf>
    <xf numFmtId="2" fontId="4" fillId="0" borderId="44" xfId="3" applyNumberFormat="1" applyBorder="1" applyAlignment="1">
      <alignment horizontal="center"/>
    </xf>
    <xf numFmtId="164" fontId="22" fillId="10" borderId="2" xfId="1" applyNumberFormat="1" applyFont="1" applyFill="1" applyBorder="1" applyAlignment="1" applyProtection="1">
      <alignment horizontal="center" vertical="center" wrapText="1"/>
    </xf>
    <xf numFmtId="0" fontId="4" fillId="0" borderId="0" xfId="3" applyAlignment="1">
      <alignment horizontal="center" vertical="center" wrapText="1"/>
    </xf>
    <xf numFmtId="2" fontId="4" fillId="0" borderId="0" xfId="3" applyNumberFormat="1" applyAlignment="1">
      <alignment horizontal="center" vertical="center" wrapText="1"/>
    </xf>
    <xf numFmtId="0" fontId="4" fillId="0" borderId="0" xfId="3" applyAlignment="1">
      <alignment horizontal="left" vertical="center" wrapText="1"/>
    </xf>
    <xf numFmtId="0" fontId="4" fillId="0" borderId="0" xfId="3" applyAlignment="1">
      <alignment horizontal="left" vertical="center" wrapText="1" indent="1"/>
    </xf>
    <xf numFmtId="0" fontId="30" fillId="0" borderId="0" xfId="3" applyFont="1" applyAlignment="1">
      <alignment horizontal="center" vertical="center" wrapText="1"/>
    </xf>
    <xf numFmtId="0" fontId="38" fillId="16" borderId="57" xfId="2" applyFont="1" applyFill="1" applyBorder="1" applyAlignment="1" applyProtection="1">
      <alignment horizontal="left" vertical="center"/>
      <protection locked="0"/>
    </xf>
    <xf numFmtId="0" fontId="38" fillId="0" borderId="0" xfId="2" applyFont="1" applyAlignment="1">
      <alignment vertical="center"/>
    </xf>
    <xf numFmtId="0" fontId="39" fillId="0" borderId="0" xfId="2" applyFont="1" applyAlignment="1">
      <alignment horizontal="left" vertical="center"/>
    </xf>
    <xf numFmtId="0" fontId="40" fillId="0" borderId="0" xfId="2" applyFont="1" applyAlignment="1">
      <alignment horizontal="center" vertical="center"/>
    </xf>
    <xf numFmtId="3" fontId="38" fillId="0" borderId="0" xfId="2" applyNumberFormat="1" applyFont="1" applyAlignment="1">
      <alignment vertical="center"/>
    </xf>
    <xf numFmtId="0" fontId="42" fillId="0" borderId="0" xfId="2" applyFont="1" applyAlignment="1">
      <alignment horizontal="center" vertical="center"/>
    </xf>
    <xf numFmtId="3" fontId="43" fillId="16" borderId="0" xfId="2" applyNumberFormat="1" applyFont="1" applyFill="1" applyAlignment="1">
      <alignment vertical="center"/>
    </xf>
    <xf numFmtId="3" fontId="38" fillId="16" borderId="0" xfId="2" applyNumberFormat="1" applyFont="1" applyFill="1" applyAlignment="1">
      <alignment vertical="center"/>
    </xf>
    <xf numFmtId="0" fontId="38" fillId="16" borderId="0" xfId="2" applyFont="1" applyFill="1" applyAlignment="1">
      <alignment vertical="center"/>
    </xf>
    <xf numFmtId="3" fontId="37" fillId="9" borderId="0" xfId="2" applyNumberFormat="1" applyFont="1" applyFill="1" applyAlignment="1">
      <alignment vertical="center"/>
    </xf>
    <xf numFmtId="0" fontId="37" fillId="9" borderId="0" xfId="2" applyFont="1" applyFill="1" applyAlignment="1">
      <alignment vertical="center"/>
    </xf>
    <xf numFmtId="0" fontId="44" fillId="0" borderId="0" xfId="2" applyFont="1" applyAlignment="1">
      <alignment vertical="center"/>
    </xf>
    <xf numFmtId="0" fontId="38" fillId="0" borderId="60" xfId="2" applyFont="1" applyBorder="1" applyAlignment="1">
      <alignment vertical="center"/>
    </xf>
    <xf numFmtId="0" fontId="38" fillId="0" borderId="57" xfId="2" applyFont="1" applyBorder="1" applyAlignment="1">
      <alignment horizontal="left" vertical="center"/>
    </xf>
    <xf numFmtId="0" fontId="45" fillId="9" borderId="57" xfId="2" applyFont="1" applyFill="1" applyBorder="1" applyAlignment="1">
      <alignment horizontal="right" vertical="center"/>
    </xf>
    <xf numFmtId="3" fontId="37" fillId="9" borderId="57" xfId="2" applyNumberFormat="1" applyFont="1" applyFill="1" applyBorder="1" applyAlignment="1">
      <alignment vertical="center"/>
    </xf>
    <xf numFmtId="0" fontId="46" fillId="0" borderId="57" xfId="2" applyFont="1" applyBorder="1" applyAlignment="1">
      <alignment horizontal="left" vertical="center"/>
    </xf>
    <xf numFmtId="0" fontId="38" fillId="0" borderId="61" xfId="2" applyFont="1" applyBorder="1" applyAlignment="1">
      <alignment vertical="center"/>
    </xf>
    <xf numFmtId="0" fontId="38" fillId="0" borderId="57" xfId="2" applyFont="1" applyBorder="1" applyAlignment="1">
      <alignment vertical="center"/>
    </xf>
    <xf numFmtId="0" fontId="38" fillId="0" borderId="62" xfId="2" applyFont="1" applyBorder="1" applyAlignment="1">
      <alignment vertical="center"/>
    </xf>
    <xf numFmtId="0" fontId="38" fillId="0" borderId="63" xfId="2" applyFont="1" applyBorder="1" applyAlignment="1">
      <alignment horizontal="left" vertical="center"/>
    </xf>
    <xf numFmtId="3" fontId="37" fillId="9" borderId="63" xfId="2" applyNumberFormat="1" applyFont="1" applyFill="1" applyBorder="1" applyAlignment="1">
      <alignment vertical="center"/>
    </xf>
    <xf numFmtId="0" fontId="38" fillId="0" borderId="63" xfId="2" applyFont="1" applyBorder="1" applyAlignment="1">
      <alignment vertical="center"/>
    </xf>
    <xf numFmtId="0" fontId="38" fillId="0" borderId="64" xfId="2" applyFont="1" applyBorder="1" applyAlignment="1">
      <alignment vertical="center"/>
    </xf>
    <xf numFmtId="0" fontId="38" fillId="0" borderId="56" xfId="2" applyFont="1" applyBorder="1" applyAlignment="1">
      <alignment vertical="center"/>
    </xf>
    <xf numFmtId="0" fontId="38" fillId="0" borderId="59" xfId="2" applyFont="1" applyBorder="1" applyAlignment="1">
      <alignment vertical="center"/>
    </xf>
    <xf numFmtId="0" fontId="45" fillId="0" borderId="0" xfId="2" applyFont="1" applyAlignment="1">
      <alignment vertical="center"/>
    </xf>
    <xf numFmtId="0" fontId="38" fillId="0" borderId="58" xfId="2" applyFont="1" applyBorder="1" applyAlignment="1">
      <alignment horizontal="left" vertical="center"/>
    </xf>
    <xf numFmtId="0" fontId="38" fillId="0" borderId="58" xfId="2" applyFont="1" applyBorder="1" applyAlignment="1">
      <alignment vertical="center"/>
    </xf>
    <xf numFmtId="0" fontId="30" fillId="0" borderId="57" xfId="2" applyFont="1" applyBorder="1" applyAlignment="1">
      <alignment horizontal="left" vertical="center"/>
    </xf>
    <xf numFmtId="0" fontId="2" fillId="0" borderId="0" xfId="0" applyFont="1" applyAlignment="1" applyProtection="1">
      <alignment vertical="center"/>
      <protection locked="0"/>
    </xf>
    <xf numFmtId="0" fontId="5" fillId="0" borderId="0" xfId="0" applyFont="1" applyAlignment="1" applyProtection="1">
      <alignment horizontal="right" vertical="center"/>
      <protection locked="0"/>
    </xf>
    <xf numFmtId="49" fontId="5" fillId="0" borderId="0" xfId="0" applyNumberFormat="1" applyFont="1" applyAlignment="1" applyProtection="1">
      <alignment horizontal="left" vertical="center"/>
      <protection locked="0"/>
    </xf>
    <xf numFmtId="0" fontId="4" fillId="0" borderId="0" xfId="0" applyFont="1" applyAlignment="1" applyProtection="1">
      <alignment horizontal="left" vertical="center"/>
      <protection locked="0"/>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horizontal="right" vertical="center"/>
    </xf>
    <xf numFmtId="14" fontId="5" fillId="0" borderId="0" xfId="0" applyNumberFormat="1" applyFont="1" applyAlignment="1">
      <alignment horizontal="left" vertical="center"/>
    </xf>
    <xf numFmtId="0" fontId="4" fillId="0" borderId="0" xfId="0" applyFont="1" applyAlignment="1">
      <alignment horizontal="left" vertical="center"/>
    </xf>
    <xf numFmtId="0" fontId="8" fillId="0" borderId="0" xfId="0" applyFont="1" applyAlignment="1">
      <alignment vertical="center"/>
    </xf>
    <xf numFmtId="0" fontId="6" fillId="0" borderId="1" xfId="0" applyFont="1" applyBorder="1" applyAlignment="1">
      <alignment horizontal="left" vertical="center"/>
    </xf>
    <xf numFmtId="0" fontId="4" fillId="0" borderId="1" xfId="0" applyFont="1" applyBorder="1" applyAlignment="1">
      <alignment vertical="center"/>
    </xf>
    <xf numFmtId="0" fontId="6" fillId="0" borderId="0" xfId="0" quotePrefix="1" applyFont="1" applyAlignment="1">
      <alignment horizontal="left" vertical="center"/>
    </xf>
    <xf numFmtId="0" fontId="6" fillId="0" borderId="0" xfId="0" applyFont="1" applyAlignment="1">
      <alignment horizontal="left" vertical="center"/>
    </xf>
    <xf numFmtId="0" fontId="4" fillId="2" borderId="2" xfId="0" applyFont="1" applyFill="1" applyBorder="1" applyAlignment="1">
      <alignment vertical="center"/>
    </xf>
    <xf numFmtId="3" fontId="8" fillId="0" borderId="0" xfId="0" applyNumberFormat="1" applyFont="1" applyAlignment="1">
      <alignment vertical="center"/>
    </xf>
    <xf numFmtId="0" fontId="4" fillId="0" borderId="0" xfId="0" quotePrefix="1" applyFont="1" applyAlignment="1">
      <alignment horizontal="left" vertical="center"/>
    </xf>
    <xf numFmtId="0" fontId="9" fillId="0" borderId="0" xfId="0" applyFont="1" applyAlignment="1">
      <alignment horizontal="left" vertical="center"/>
    </xf>
    <xf numFmtId="14" fontId="10" fillId="0" borderId="0" xfId="0" applyNumberFormat="1" applyFont="1" applyAlignment="1">
      <alignment horizontal="right" vertical="center" wrapText="1"/>
    </xf>
    <xf numFmtId="0" fontId="11" fillId="0" borderId="0" xfId="0" applyFont="1" applyAlignment="1">
      <alignment horizontal="centerContinuous" vertical="center" wrapText="1"/>
    </xf>
    <xf numFmtId="0" fontId="12" fillId="0" borderId="3" xfId="0" applyFont="1" applyBorder="1" applyAlignment="1">
      <alignment horizontal="left" vertical="center" wrapText="1"/>
    </xf>
    <xf numFmtId="0" fontId="13"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3" xfId="0" applyFont="1" applyBorder="1" applyAlignment="1">
      <alignment horizontal="left" vertical="center" wrapText="1"/>
    </xf>
    <xf numFmtId="0" fontId="13" fillId="0" borderId="1" xfId="0" applyFont="1" applyBorder="1" applyAlignment="1">
      <alignment horizontal="left" vertical="center" wrapText="1"/>
    </xf>
    <xf numFmtId="0" fontId="12" fillId="0" borderId="14" xfId="0" applyFont="1" applyBorder="1" applyAlignment="1">
      <alignment horizontal="left" vertical="center" wrapText="1"/>
    </xf>
    <xf numFmtId="0" fontId="12" fillId="0" borderId="15"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0" xfId="0" applyFont="1" applyAlignment="1">
      <alignment horizontal="center" vertical="center" wrapText="1"/>
    </xf>
    <xf numFmtId="0" fontId="4" fillId="0" borderId="0" xfId="0" applyFont="1" applyAlignment="1">
      <alignment horizontal="center" vertical="center" wrapText="1"/>
    </xf>
    <xf numFmtId="0" fontId="11" fillId="0" borderId="21"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0" xfId="0" applyFont="1" applyAlignment="1">
      <alignment horizontal="center" vertical="center" wrapText="1"/>
    </xf>
    <xf numFmtId="0" fontId="4" fillId="0" borderId="2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25" xfId="0" applyFont="1" applyBorder="1" applyAlignment="1">
      <alignment horizontal="centerContinuous" vertical="center" wrapText="1"/>
    </xf>
    <xf numFmtId="0" fontId="4" fillId="0" borderId="26" xfId="0" applyFont="1" applyBorder="1" applyAlignment="1">
      <alignment horizontal="centerContinuous" vertical="center" wrapText="1"/>
    </xf>
    <xf numFmtId="0" fontId="4" fillId="0" borderId="28" xfId="0" applyFont="1" applyBorder="1" applyAlignment="1">
      <alignment horizontal="centerContinuous" vertical="center" wrapText="1"/>
    </xf>
    <xf numFmtId="0" fontId="4" fillId="0" borderId="27" xfId="0" applyFont="1" applyBorder="1" applyAlignment="1">
      <alignment horizontal="centerContinuous" vertical="center" wrapText="1"/>
    </xf>
    <xf numFmtId="0" fontId="20" fillId="0" borderId="2" xfId="0" applyFont="1" applyBorder="1" applyAlignment="1">
      <alignment horizontal="centerContinuous" vertical="center" wrapText="1"/>
    </xf>
    <xf numFmtId="0" fontId="4" fillId="0" borderId="19" xfId="0" applyFont="1" applyBorder="1" applyAlignment="1">
      <alignment horizontal="centerContinuous" vertical="center" wrapText="1"/>
    </xf>
    <xf numFmtId="0" fontId="21" fillId="0" borderId="32" xfId="0" applyFont="1" applyBorder="1" applyAlignment="1">
      <alignment horizontal="left" vertical="center" wrapText="1"/>
    </xf>
    <xf numFmtId="0" fontId="13" fillId="0" borderId="22" xfId="0" applyFont="1" applyBorder="1" applyAlignment="1">
      <alignment horizontal="left" vertical="center" wrapText="1"/>
    </xf>
    <xf numFmtId="0" fontId="12" fillId="0" borderId="33" xfId="0" applyFont="1" applyBorder="1" applyAlignment="1">
      <alignment horizontal="left" vertical="center" wrapText="1"/>
    </xf>
    <xf numFmtId="0" fontId="12" fillId="0" borderId="34"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21"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28" xfId="0" applyFont="1" applyBorder="1" applyAlignment="1">
      <alignment horizontal="center" vertical="center" wrapText="1"/>
    </xf>
    <xf numFmtId="0" fontId="24" fillId="0" borderId="35" xfId="0" applyFont="1" applyBorder="1" applyAlignment="1">
      <alignment horizontal="center" vertical="center" wrapText="1"/>
    </xf>
    <xf numFmtId="0" fontId="24" fillId="0" borderId="2"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2" xfId="0" applyFont="1" applyBorder="1" applyAlignment="1">
      <alignment horizontal="center" vertical="center" wrapText="1"/>
    </xf>
    <xf numFmtId="0" fontId="24" fillId="9" borderId="28" xfId="0" applyFont="1" applyFill="1" applyBorder="1" applyAlignment="1">
      <alignment horizontal="center" vertical="center" wrapText="1"/>
    </xf>
    <xf numFmtId="0" fontId="25" fillId="0" borderId="25" xfId="0" applyFont="1" applyBorder="1" applyAlignment="1">
      <alignment vertical="center"/>
    </xf>
    <xf numFmtId="0" fontId="26" fillId="0" borderId="19" xfId="0" applyFont="1" applyBorder="1" applyAlignment="1">
      <alignment vertical="center" wrapText="1"/>
    </xf>
    <xf numFmtId="0" fontId="25" fillId="0" borderId="0" xfId="0" applyFont="1" applyAlignment="1">
      <alignment vertical="center"/>
    </xf>
    <xf numFmtId="0" fontId="25" fillId="0" borderId="17" xfId="0" applyFont="1" applyBorder="1" applyAlignment="1">
      <alignment vertical="center"/>
    </xf>
    <xf numFmtId="0" fontId="25" fillId="0" borderId="16" xfId="0" applyFont="1" applyBorder="1" applyAlignment="1">
      <alignment vertical="center"/>
    </xf>
    <xf numFmtId="0" fontId="25" fillId="0" borderId="1" xfId="0" applyFont="1" applyBorder="1" applyAlignment="1">
      <alignment vertical="center"/>
    </xf>
    <xf numFmtId="0" fontId="25" fillId="0" borderId="36" xfId="0" applyFont="1" applyBorder="1" applyAlignment="1">
      <alignment vertical="center"/>
    </xf>
    <xf numFmtId="0" fontId="27" fillId="10" borderId="27" xfId="0" applyFont="1" applyFill="1" applyBorder="1" applyAlignment="1">
      <alignment vertical="center"/>
    </xf>
    <xf numFmtId="0" fontId="25" fillId="10" borderId="26" xfId="0" applyFont="1" applyFill="1" applyBorder="1" applyAlignment="1">
      <alignment vertical="center"/>
    </xf>
    <xf numFmtId="0" fontId="27" fillId="0" borderId="2" xfId="0" applyFont="1" applyBorder="1" applyAlignment="1">
      <alignment vertical="center" wrapText="1"/>
    </xf>
    <xf numFmtId="0" fontId="27" fillId="0" borderId="35" xfId="0" applyFont="1" applyBorder="1" applyAlignment="1">
      <alignment vertical="center" wrapText="1"/>
    </xf>
    <xf numFmtId="0" fontId="27" fillId="0" borderId="36" xfId="0" applyFont="1" applyBorder="1" applyAlignment="1">
      <alignment vertical="center" wrapText="1"/>
    </xf>
    <xf numFmtId="0" fontId="27" fillId="0" borderId="26" xfId="0" applyFont="1" applyBorder="1" applyAlignment="1">
      <alignment vertical="center" wrapText="1"/>
    </xf>
    <xf numFmtId="3" fontId="27" fillId="11" borderId="36" xfId="0" applyNumberFormat="1" applyFont="1" applyFill="1" applyBorder="1" applyAlignment="1">
      <alignment horizontal="center" vertical="center" wrapText="1"/>
    </xf>
    <xf numFmtId="3" fontId="27" fillId="0" borderId="2" xfId="0" applyNumberFormat="1" applyFont="1" applyBorder="1" applyAlignment="1">
      <alignment horizontal="center" vertical="center" wrapText="1"/>
    </xf>
    <xf numFmtId="3" fontId="28" fillId="10" borderId="35" xfId="0" applyNumberFormat="1" applyFont="1" applyFill="1" applyBorder="1" applyAlignment="1">
      <alignment horizontal="center" vertical="center" wrapText="1"/>
    </xf>
    <xf numFmtId="3" fontId="28" fillId="10" borderId="36" xfId="0" applyNumberFormat="1" applyFont="1" applyFill="1" applyBorder="1" applyAlignment="1">
      <alignment horizontal="center" vertical="center" wrapText="1"/>
    </xf>
    <xf numFmtId="3" fontId="27" fillId="10" borderId="2" xfId="0" applyNumberFormat="1" applyFont="1" applyFill="1" applyBorder="1" applyAlignment="1">
      <alignment horizontal="center" vertical="center" wrapText="1"/>
    </xf>
    <xf numFmtId="3" fontId="27" fillId="12" borderId="27" xfId="0" applyNumberFormat="1" applyFont="1" applyFill="1" applyBorder="1" applyAlignment="1">
      <alignment horizontal="center" vertical="center" wrapText="1"/>
    </xf>
    <xf numFmtId="3" fontId="27" fillId="10" borderId="28" xfId="0" applyNumberFormat="1" applyFont="1" applyFill="1" applyBorder="1" applyAlignment="1">
      <alignment horizontal="center" vertical="center" wrapText="1"/>
    </xf>
    <xf numFmtId="3" fontId="27" fillId="10" borderId="36" xfId="0" applyNumberFormat="1" applyFont="1" applyFill="1" applyBorder="1" applyAlignment="1">
      <alignment horizontal="center" vertical="center" wrapText="1"/>
    </xf>
    <xf numFmtId="3" fontId="27" fillId="10" borderId="27" xfId="0" applyNumberFormat="1" applyFont="1" applyFill="1" applyBorder="1" applyAlignment="1">
      <alignment horizontal="center" vertical="center" wrapText="1"/>
    </xf>
    <xf numFmtId="3" fontId="27" fillId="0" borderId="35" xfId="0" applyNumberFormat="1" applyFont="1" applyBorder="1" applyAlignment="1">
      <alignment horizontal="center" vertical="center" wrapText="1"/>
    </xf>
    <xf numFmtId="9" fontId="27" fillId="11" borderId="36" xfId="0" applyNumberFormat="1" applyFont="1" applyFill="1" applyBorder="1" applyAlignment="1">
      <alignment horizontal="center" vertical="center" wrapText="1"/>
    </xf>
    <xf numFmtId="9" fontId="27" fillId="0" borderId="2" xfId="0" applyNumberFormat="1" applyFont="1" applyBorder="1" applyAlignment="1">
      <alignment horizontal="center" vertical="center" wrapText="1"/>
    </xf>
    <xf numFmtId="9" fontId="28" fillId="10" borderId="35" xfId="0" applyNumberFormat="1" applyFont="1" applyFill="1" applyBorder="1" applyAlignment="1">
      <alignment horizontal="center" vertical="center" wrapText="1"/>
    </xf>
    <xf numFmtId="9" fontId="27" fillId="10" borderId="36" xfId="0" applyNumberFormat="1" applyFont="1" applyFill="1" applyBorder="1" applyAlignment="1">
      <alignment horizontal="center" vertical="center" wrapText="1"/>
    </xf>
    <xf numFmtId="9" fontId="28" fillId="10" borderId="2" xfId="0" applyNumberFormat="1" applyFont="1" applyFill="1" applyBorder="1" applyAlignment="1">
      <alignment horizontal="center" vertical="center" wrapText="1"/>
    </xf>
    <xf numFmtId="9" fontId="27" fillId="10" borderId="27" xfId="0" applyNumberFormat="1" applyFont="1" applyFill="1" applyBorder="1" applyAlignment="1">
      <alignment horizontal="center" vertical="center" wrapText="1"/>
    </xf>
    <xf numFmtId="9" fontId="27" fillId="10" borderId="2" xfId="0" applyNumberFormat="1" applyFont="1" applyFill="1" applyBorder="1" applyAlignment="1">
      <alignment horizontal="center" vertical="center" wrapText="1"/>
    </xf>
    <xf numFmtId="9" fontId="27" fillId="10" borderId="28" xfId="0" applyNumberFormat="1" applyFont="1" applyFill="1" applyBorder="1" applyAlignment="1">
      <alignment horizontal="center" vertical="center" wrapText="1"/>
    </xf>
    <xf numFmtId="9" fontId="27" fillId="0" borderId="35" xfId="0" applyNumberFormat="1" applyFont="1" applyBorder="1" applyAlignment="1">
      <alignment horizontal="center" vertical="center" wrapText="1"/>
    </xf>
    <xf numFmtId="0" fontId="27" fillId="0" borderId="27" xfId="0" applyFont="1" applyBorder="1" applyAlignment="1">
      <alignment vertical="center"/>
    </xf>
    <xf numFmtId="0" fontId="25" fillId="0" borderId="2" xfId="0" applyFont="1" applyBorder="1" applyAlignment="1">
      <alignment vertical="center"/>
    </xf>
    <xf numFmtId="9" fontId="27" fillId="0" borderId="36" xfId="0" applyNumberFormat="1" applyFont="1" applyBorder="1" applyAlignment="1">
      <alignment horizontal="center" vertical="center" wrapText="1"/>
    </xf>
    <xf numFmtId="9" fontId="28" fillId="0" borderId="35" xfId="0" applyNumberFormat="1" applyFont="1" applyBorder="1" applyAlignment="1">
      <alignment horizontal="center" vertical="center" wrapText="1"/>
    </xf>
    <xf numFmtId="9" fontId="28" fillId="0" borderId="2" xfId="0" applyNumberFormat="1" applyFont="1" applyBorder="1" applyAlignment="1">
      <alignment horizontal="center" vertical="center" wrapText="1"/>
    </xf>
    <xf numFmtId="9" fontId="29" fillId="0" borderId="27" xfId="0" applyNumberFormat="1" applyFont="1" applyBorder="1" applyAlignment="1">
      <alignment horizontal="left" vertical="center"/>
    </xf>
    <xf numFmtId="9" fontId="27" fillId="0" borderId="28" xfId="0" applyNumberFormat="1" applyFont="1" applyBorder="1" applyAlignment="1">
      <alignment horizontal="center" vertical="center" wrapText="1"/>
    </xf>
    <xf numFmtId="9" fontId="27" fillId="0" borderId="27" xfId="0" applyNumberFormat="1" applyFont="1" applyBorder="1" applyAlignment="1">
      <alignment horizontal="center" vertical="center" wrapText="1"/>
    </xf>
    <xf numFmtId="0" fontId="26" fillId="0" borderId="21" xfId="0" applyFont="1" applyBorder="1" applyAlignment="1">
      <alignment vertical="center" wrapText="1"/>
    </xf>
    <xf numFmtId="0" fontId="24" fillId="9" borderId="27" xfId="0" applyFont="1" applyFill="1" applyBorder="1" applyAlignment="1">
      <alignment vertical="center"/>
    </xf>
    <xf numFmtId="0" fontId="24" fillId="9" borderId="38" xfId="0" applyFont="1" applyFill="1" applyBorder="1" applyAlignment="1">
      <alignment vertical="center"/>
    </xf>
    <xf numFmtId="0" fontId="24" fillId="9" borderId="39" xfId="0" applyFont="1" applyFill="1" applyBorder="1" applyAlignment="1">
      <alignment vertical="center"/>
    </xf>
    <xf numFmtId="3" fontId="22" fillId="0" borderId="2" xfId="0" applyNumberFormat="1" applyFont="1" applyBorder="1" applyAlignment="1">
      <alignment horizontal="center" vertical="center" wrapText="1"/>
    </xf>
    <xf numFmtId="3" fontId="22" fillId="0" borderId="38" xfId="0" applyNumberFormat="1" applyFont="1" applyBorder="1" applyAlignment="1">
      <alignment horizontal="center" vertical="center" wrapText="1"/>
    </xf>
    <xf numFmtId="0" fontId="24" fillId="9" borderId="36" xfId="0" applyFont="1" applyFill="1" applyBorder="1" applyAlignment="1">
      <alignment vertical="center"/>
    </xf>
    <xf numFmtId="0" fontId="24" fillId="9" borderId="37" xfId="0" applyFont="1" applyFill="1" applyBorder="1" applyAlignment="1">
      <alignment vertical="center"/>
    </xf>
    <xf numFmtId="0" fontId="24" fillId="9" borderId="41" xfId="0" applyFont="1" applyFill="1" applyBorder="1" applyAlignment="1">
      <alignment vertical="center"/>
    </xf>
    <xf numFmtId="0" fontId="2" fillId="0" borderId="0" xfId="0" applyFont="1" applyAlignment="1" applyProtection="1">
      <alignment horizontal="left" vertical="center"/>
      <protection locked="0"/>
    </xf>
    <xf numFmtId="0" fontId="5" fillId="0" borderId="0" xfId="0" applyFont="1" applyAlignment="1">
      <alignment horizontal="left" vertical="center"/>
    </xf>
    <xf numFmtId="0" fontId="3" fillId="0" borderId="0" xfId="0" applyFont="1" applyAlignment="1">
      <alignment horizontal="left" vertical="center"/>
    </xf>
    <xf numFmtId="0" fontId="32" fillId="0" borderId="0" xfId="0" quotePrefix="1" applyFont="1" applyAlignment="1">
      <alignment horizontal="right" vertical="center"/>
    </xf>
    <xf numFmtId="0" fontId="4" fillId="0" borderId="0" xfId="0" applyFont="1"/>
    <xf numFmtId="0" fontId="4" fillId="14" borderId="2" xfId="0" quotePrefix="1" applyFont="1" applyFill="1" applyBorder="1" applyAlignment="1">
      <alignment horizontal="left" vertical="center"/>
    </xf>
    <xf numFmtId="0" fontId="33" fillId="0" borderId="21" xfId="0" applyFont="1" applyBorder="1" applyAlignment="1">
      <alignment horizontal="left" vertical="center"/>
    </xf>
    <xf numFmtId="0" fontId="4" fillId="0" borderId="21" xfId="0" applyFont="1" applyBorder="1" applyAlignment="1">
      <alignment vertical="center"/>
    </xf>
    <xf numFmtId="0" fontId="11" fillId="0" borderId="0" xfId="0" applyFont="1" applyAlignment="1">
      <alignment vertical="center"/>
    </xf>
    <xf numFmtId="0" fontId="31" fillId="0" borderId="51" xfId="0" applyFont="1" applyBorder="1" applyAlignment="1">
      <alignment horizontal="center" wrapText="1"/>
    </xf>
    <xf numFmtId="0" fontId="4" fillId="0" borderId="51" xfId="0" applyFont="1" applyBorder="1" applyAlignment="1">
      <alignment horizontal="left" wrapText="1"/>
    </xf>
    <xf numFmtId="0" fontId="31" fillId="0" borderId="51" xfId="0" applyFont="1" applyBorder="1" applyAlignment="1">
      <alignment horizontal="left" wrapText="1"/>
    </xf>
    <xf numFmtId="0" fontId="11" fillId="0" borderId="51" xfId="0" applyFont="1" applyBorder="1" applyAlignment="1">
      <alignment horizontal="left" wrapText="1"/>
    </xf>
    <xf numFmtId="0" fontId="11" fillId="0" borderId="51" xfId="0" applyFont="1" applyBorder="1" applyAlignment="1">
      <alignment horizontal="center" wrapText="1"/>
    </xf>
    <xf numFmtId="0" fontId="11" fillId="0" borderId="51" xfId="0" applyFont="1" applyBorder="1" applyAlignment="1">
      <alignment horizontal="center" vertical="center" wrapText="1"/>
    </xf>
    <xf numFmtId="0" fontId="22" fillId="0" borderId="14" xfId="0" applyFont="1" applyBorder="1" applyAlignment="1">
      <alignment horizontal="center" vertical="top" wrapText="1"/>
    </xf>
    <xf numFmtId="0" fontId="11" fillId="0" borderId="1"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0" xfId="0" applyFont="1" applyAlignment="1">
      <alignment horizontal="center" vertical="center"/>
    </xf>
    <xf numFmtId="0" fontId="37" fillId="9" borderId="14" xfId="0" applyFont="1" applyFill="1" applyBorder="1" applyAlignment="1">
      <alignment horizontal="center" vertical="center" wrapText="1"/>
    </xf>
    <xf numFmtId="0" fontId="7" fillId="0" borderId="33" xfId="0" applyFont="1" applyBorder="1" applyAlignment="1">
      <alignment horizontal="center" vertical="center" wrapText="1"/>
    </xf>
    <xf numFmtId="0" fontId="4" fillId="0" borderId="33" xfId="0" applyFont="1" applyBorder="1" applyAlignment="1">
      <alignment horizontal="left" vertical="center" wrapText="1"/>
    </xf>
    <xf numFmtId="0" fontId="31" fillId="0" borderId="33" xfId="0" applyFont="1" applyBorder="1" applyAlignment="1">
      <alignment horizontal="left" vertical="center" wrapText="1"/>
    </xf>
    <xf numFmtId="0" fontId="11" fillId="0" borderId="33" xfId="0" applyFont="1" applyBorder="1" applyAlignment="1">
      <alignment horizontal="left" vertical="center" wrapText="1"/>
    </xf>
    <xf numFmtId="0" fontId="11" fillId="0" borderId="33" xfId="0" applyFont="1" applyBorder="1" applyAlignment="1">
      <alignment horizontal="center" vertical="center" wrapText="1"/>
    </xf>
    <xf numFmtId="0" fontId="4" fillId="0" borderId="33" xfId="0" applyFont="1" applyBorder="1" applyAlignment="1">
      <alignment horizontal="center" vertical="center"/>
    </xf>
    <xf numFmtId="0" fontId="4" fillId="2" borderId="33" xfId="0" applyFont="1" applyFill="1" applyBorder="1" applyAlignment="1">
      <alignment horizontal="center" vertical="center" wrapText="1"/>
    </xf>
    <xf numFmtId="0" fontId="4" fillId="15" borderId="33" xfId="0" applyFont="1" applyFill="1" applyBorder="1" applyAlignment="1">
      <alignment horizontal="center" vertical="center" wrapText="1"/>
    </xf>
    <xf numFmtId="0" fontId="4" fillId="0" borderId="33" xfId="0" applyFont="1" applyBorder="1" applyAlignment="1">
      <alignment horizontal="center" vertical="center" wrapText="1"/>
    </xf>
    <xf numFmtId="0" fontId="0" fillId="0" borderId="0" xfId="0" applyAlignment="1">
      <alignment horizontal="left" vertical="center"/>
    </xf>
    <xf numFmtId="0" fontId="0" fillId="0" borderId="0" xfId="0" applyAlignment="1">
      <alignment vertical="center"/>
    </xf>
    <xf numFmtId="0" fontId="4" fillId="0" borderId="0" xfId="0" applyFont="1" applyAlignment="1">
      <alignment horizontal="center" vertical="center"/>
    </xf>
    <xf numFmtId="0" fontId="22" fillId="0" borderId="0" xfId="0" applyFont="1" applyAlignment="1">
      <alignment vertical="center"/>
    </xf>
    <xf numFmtId="0" fontId="22" fillId="10" borderId="28" xfId="0" applyFont="1" applyFill="1" applyBorder="1" applyAlignment="1">
      <alignment horizontal="left" vertical="center"/>
    </xf>
    <xf numFmtId="0" fontId="22" fillId="10" borderId="26" xfId="0" applyFont="1" applyFill="1" applyBorder="1" applyAlignment="1">
      <alignment horizontal="left" vertical="center"/>
    </xf>
    <xf numFmtId="0" fontId="22" fillId="10" borderId="27" xfId="0" applyFont="1" applyFill="1" applyBorder="1" applyAlignment="1">
      <alignment horizontal="left" vertical="center"/>
    </xf>
    <xf numFmtId="0" fontId="22" fillId="0" borderId="2" xfId="0" applyFont="1" applyBorder="1" applyAlignment="1">
      <alignment horizontal="left" vertical="center"/>
    </xf>
    <xf numFmtId="0" fontId="22" fillId="0" borderId="27" xfId="0" applyFont="1" applyBorder="1"/>
    <xf numFmtId="0" fontId="27" fillId="0" borderId="2" xfId="0" applyFont="1" applyBorder="1" applyAlignment="1">
      <alignment horizontal="center" vertical="center" wrapText="1"/>
    </xf>
    <xf numFmtId="0" fontId="47" fillId="0" borderId="0" xfId="0" applyFont="1"/>
    <xf numFmtId="0" fontId="27" fillId="0" borderId="33" xfId="0" applyFont="1" applyBorder="1" applyAlignment="1">
      <alignment horizontal="center" vertical="center" wrapText="1"/>
    </xf>
    <xf numFmtId="0" fontId="27" fillId="10" borderId="28" xfId="0" applyFont="1" applyFill="1" applyBorder="1" applyAlignment="1">
      <alignment horizontal="left" vertical="center"/>
    </xf>
    <xf numFmtId="0" fontId="27" fillId="10" borderId="26" xfId="0" applyFont="1" applyFill="1" applyBorder="1" applyAlignment="1">
      <alignment horizontal="left" vertical="center"/>
    </xf>
    <xf numFmtId="0" fontId="27" fillId="10" borderId="27" xfId="0" applyFont="1" applyFill="1" applyBorder="1" applyAlignment="1">
      <alignment horizontal="left" vertical="center"/>
    </xf>
    <xf numFmtId="0" fontId="27" fillId="0" borderId="2" xfId="0" applyFont="1" applyBorder="1" applyAlignment="1">
      <alignment horizontal="left" vertical="center"/>
    </xf>
    <xf numFmtId="0" fontId="47" fillId="0" borderId="27" xfId="0" applyFont="1" applyBorder="1"/>
    <xf numFmtId="0" fontId="27" fillId="0" borderId="33" xfId="0" applyFont="1" applyBorder="1" applyAlignment="1">
      <alignment horizontal="center" vertical="center"/>
    </xf>
    <xf numFmtId="0" fontId="47" fillId="0" borderId="0" xfId="0" applyFont="1" applyAlignment="1">
      <alignment vertical="center"/>
    </xf>
    <xf numFmtId="0" fontId="47" fillId="0" borderId="0" xfId="0" applyFont="1" applyAlignment="1">
      <alignment horizontal="left" vertical="center"/>
    </xf>
    <xf numFmtId="0" fontId="22" fillId="0" borderId="0" xfId="0" applyFont="1" applyAlignment="1">
      <alignment horizontal="center" vertical="center" wrapText="1"/>
    </xf>
    <xf numFmtId="0" fontId="22" fillId="0" borderId="0" xfId="0" applyFont="1" applyAlignment="1">
      <alignment horizontal="center" vertical="center"/>
    </xf>
    <xf numFmtId="0" fontId="24" fillId="9" borderId="53" xfId="0" applyFont="1" applyFill="1" applyBorder="1" applyAlignment="1">
      <alignment horizontal="center" vertical="center"/>
    </xf>
    <xf numFmtId="0" fontId="24" fillId="9" borderId="53" xfId="0" applyFont="1" applyFill="1" applyBorder="1" applyAlignment="1">
      <alignment horizontal="left" vertical="center"/>
    </xf>
    <xf numFmtId="0" fontId="24" fillId="9" borderId="55" xfId="0" applyFont="1" applyFill="1" applyBorder="1" applyAlignment="1">
      <alignment horizontal="center" vertical="center"/>
    </xf>
    <xf numFmtId="0" fontId="24" fillId="9" borderId="55" xfId="0" applyFont="1" applyFill="1" applyBorder="1" applyAlignment="1">
      <alignment horizontal="left" vertical="center"/>
    </xf>
    <xf numFmtId="0" fontId="24" fillId="9" borderId="54" xfId="0" applyFont="1" applyFill="1" applyBorder="1" applyAlignment="1">
      <alignment horizontal="left" vertical="center"/>
    </xf>
    <xf numFmtId="0" fontId="48" fillId="0" borderId="43" xfId="0" applyFont="1" applyBorder="1"/>
    <xf numFmtId="0" fontId="47" fillId="0" borderId="44" xfId="0" applyFont="1" applyBorder="1"/>
    <xf numFmtId="0" fontId="47" fillId="0" borderId="45" xfId="0" applyFont="1" applyBorder="1"/>
    <xf numFmtId="0" fontId="22" fillId="0" borderId="46" xfId="0" applyFont="1" applyBorder="1"/>
    <xf numFmtId="0" fontId="47" fillId="0" borderId="47" xfId="0" applyFont="1" applyBorder="1"/>
    <xf numFmtId="0" fontId="22" fillId="0" borderId="48" xfId="0" applyFont="1" applyBorder="1"/>
    <xf numFmtId="0" fontId="47" fillId="0" borderId="49" xfId="0" applyFont="1" applyBorder="1"/>
    <xf numFmtId="0" fontId="47" fillId="0" borderId="50" xfId="0" applyFont="1" applyBorder="1"/>
    <xf numFmtId="0" fontId="30" fillId="0" borderId="43" xfId="0" applyFont="1" applyBorder="1"/>
    <xf numFmtId="0" fontId="0" fillId="0" borderId="44" xfId="0" applyBorder="1"/>
    <xf numFmtId="0" fontId="0" fillId="0" borderId="45" xfId="0" applyBorder="1"/>
    <xf numFmtId="0" fontId="4" fillId="0" borderId="46" xfId="0" applyFont="1" applyBorder="1"/>
    <xf numFmtId="0" fontId="0" fillId="0" borderId="47" xfId="0" applyBorder="1"/>
    <xf numFmtId="0" fontId="4" fillId="0" borderId="48" xfId="0" applyFont="1" applyBorder="1"/>
    <xf numFmtId="0" fontId="0" fillId="0" borderId="49" xfId="0" applyBorder="1"/>
    <xf numFmtId="0" fontId="0" fillId="0" borderId="50" xfId="0" applyBorder="1"/>
    <xf numFmtId="0" fontId="4" fillId="2" borderId="28"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2" borderId="29" xfId="0" applyFont="1" applyFill="1" applyBorder="1" applyAlignment="1">
      <alignment horizontal="center" vertical="center" wrapText="1"/>
    </xf>
    <xf numFmtId="0" fontId="4" fillId="22" borderId="20" xfId="0" applyFont="1" applyFill="1" applyBorder="1" applyAlignment="1">
      <alignment horizontal="center" vertical="center" wrapText="1"/>
    </xf>
    <xf numFmtId="0" fontId="4" fillId="22" borderId="23" xfId="0" applyFont="1" applyFill="1" applyBorder="1" applyAlignment="1">
      <alignment horizontal="center" vertical="center" wrapText="1"/>
    </xf>
    <xf numFmtId="0" fontId="4" fillId="22" borderId="22" xfId="0" applyFont="1" applyFill="1" applyBorder="1" applyAlignment="1">
      <alignment horizontal="center" vertical="center" wrapText="1"/>
    </xf>
    <xf numFmtId="0" fontId="4" fillId="0" borderId="28" xfId="0" applyFont="1" applyBorder="1" applyAlignment="1">
      <alignment horizontal="center" vertical="center" wrapText="1"/>
    </xf>
    <xf numFmtId="0" fontId="4" fillId="0" borderId="27" xfId="0" applyFont="1" applyBorder="1" applyAlignment="1">
      <alignment horizontal="center" vertical="center" wrapText="1"/>
    </xf>
    <xf numFmtId="0" fontId="4" fillId="7" borderId="28" xfId="0" applyFont="1" applyFill="1" applyBorder="1" applyAlignment="1">
      <alignment horizontal="center" vertical="center" wrapText="1"/>
    </xf>
    <xf numFmtId="0" fontId="4" fillId="7" borderId="26" xfId="0" applyFont="1" applyFill="1" applyBorder="1" applyAlignment="1">
      <alignment horizontal="center" vertical="center" wrapText="1"/>
    </xf>
    <xf numFmtId="0" fontId="4" fillId="7" borderId="27" xfId="0" applyFont="1" applyFill="1" applyBorder="1" applyAlignment="1">
      <alignment horizontal="center" vertical="center" wrapText="1"/>
    </xf>
    <xf numFmtId="0" fontId="4" fillId="6" borderId="26" xfId="0" applyFont="1" applyFill="1" applyBorder="1" applyAlignment="1">
      <alignment horizontal="center" vertical="center" wrapText="1"/>
    </xf>
    <xf numFmtId="0" fontId="4" fillId="6" borderId="27" xfId="0" applyFont="1" applyFill="1" applyBorder="1" applyAlignment="1">
      <alignment horizontal="center" vertical="center" wrapText="1"/>
    </xf>
    <xf numFmtId="0" fontId="4" fillId="6" borderId="28"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4" fillId="0" borderId="9" xfId="0" applyFont="1" applyBorder="1" applyAlignment="1">
      <alignment horizontal="center" vertical="center"/>
    </xf>
    <xf numFmtId="0" fontId="14" fillId="0" borderId="16" xfId="0" applyFont="1" applyBorder="1" applyAlignment="1">
      <alignment horizontal="center" vertical="center"/>
    </xf>
    <xf numFmtId="0" fontId="14" fillId="0" borderId="0" xfId="0" applyFont="1" applyAlignment="1">
      <alignment horizontal="center" vertical="center"/>
    </xf>
    <xf numFmtId="0" fontId="14" fillId="0" borderId="17" xfId="0" applyFont="1" applyBorder="1" applyAlignment="1">
      <alignment horizontal="center" vertical="center"/>
    </xf>
    <xf numFmtId="0" fontId="14" fillId="0" borderId="24" xfId="0" applyFont="1" applyBorder="1" applyAlignment="1">
      <alignment horizontal="center" vertical="center"/>
    </xf>
    <xf numFmtId="0" fontId="14" fillId="0" borderId="21" xfId="0" applyFont="1" applyBorder="1" applyAlignment="1">
      <alignment horizontal="center" vertical="center"/>
    </xf>
    <xf numFmtId="0" fontId="14" fillId="0" borderId="31" xfId="0" applyFont="1" applyBorder="1" applyAlignment="1">
      <alignment horizontal="center" vertical="center"/>
    </xf>
    <xf numFmtId="0" fontId="14" fillId="20" borderId="10" xfId="0" quotePrefix="1" applyFont="1" applyFill="1" applyBorder="1" applyAlignment="1">
      <alignment horizontal="center" vertical="center" wrapText="1"/>
    </xf>
    <xf numFmtId="0" fontId="14" fillId="20" borderId="11" xfId="0" quotePrefix="1" applyFont="1" applyFill="1" applyBorder="1" applyAlignment="1">
      <alignment horizontal="center" vertical="center" wrapText="1"/>
    </xf>
    <xf numFmtId="0" fontId="19" fillId="9" borderId="30" xfId="0" applyFont="1" applyFill="1" applyBorder="1" applyAlignment="1">
      <alignment horizontal="center" vertical="center" wrapText="1"/>
    </xf>
    <xf numFmtId="0" fontId="19" fillId="9" borderId="0" xfId="0" applyFont="1" applyFill="1" applyAlignment="1">
      <alignment horizontal="center" vertical="center" wrapText="1"/>
    </xf>
    <xf numFmtId="0" fontId="19" fillId="9" borderId="1" xfId="0" applyFont="1" applyFill="1" applyBorder="1" applyAlignment="1">
      <alignment horizontal="center" vertical="center" wrapText="1"/>
    </xf>
    <xf numFmtId="0" fontId="19" fillId="9" borderId="16" xfId="0" applyFont="1" applyFill="1" applyBorder="1" applyAlignment="1">
      <alignment horizontal="center" vertical="center" wrapText="1"/>
    </xf>
    <xf numFmtId="0" fontId="19" fillId="9" borderId="17" xfId="0" applyFont="1" applyFill="1" applyBorder="1" applyAlignment="1">
      <alignment horizontal="center"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14" fillId="21" borderId="10" xfId="0" applyFont="1" applyFill="1" applyBorder="1" applyAlignment="1">
      <alignment horizontal="center" vertical="center" wrapText="1"/>
    </xf>
    <xf numFmtId="0" fontId="14" fillId="21" borderId="11" xfId="0" applyFont="1" applyFill="1" applyBorder="1" applyAlignment="1">
      <alignment horizontal="center" vertical="center" wrapText="1"/>
    </xf>
    <xf numFmtId="0" fontId="14" fillId="21" borderId="12" xfId="0" applyFont="1" applyFill="1" applyBorder="1" applyAlignment="1">
      <alignment horizontal="center" vertical="center" wrapText="1"/>
    </xf>
    <xf numFmtId="0" fontId="4" fillId="0" borderId="16" xfId="0" applyFont="1" applyBorder="1" applyAlignment="1">
      <alignment horizontal="center" vertical="center" wrapText="1"/>
    </xf>
    <xf numFmtId="0" fontId="4" fillId="0" borderId="0" xfId="0" applyFont="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1" xfId="0" applyFont="1" applyBorder="1" applyAlignment="1">
      <alignment vertical="center"/>
    </xf>
    <xf numFmtId="0" fontId="11" fillId="0" borderId="22" xfId="0" applyFont="1" applyBorder="1" applyAlignment="1">
      <alignment vertical="center"/>
    </xf>
    <xf numFmtId="0" fontId="11" fillId="0" borderId="23" xfId="0" applyFont="1" applyBorder="1" applyAlignment="1">
      <alignment horizontal="center" vertical="center" wrapText="1"/>
    </xf>
    <xf numFmtId="0" fontId="16" fillId="5" borderId="14" xfId="0" applyFont="1" applyFill="1" applyBorder="1" applyAlignment="1">
      <alignment horizontal="center" vertical="center" wrapText="1"/>
    </xf>
    <xf numFmtId="0" fontId="16" fillId="5" borderId="33" xfId="0" applyFont="1" applyFill="1" applyBorder="1" applyAlignment="1">
      <alignment horizontal="center" vertical="center" wrapText="1"/>
    </xf>
    <xf numFmtId="0" fontId="16" fillId="0" borderId="15" xfId="0" applyFont="1" applyBorder="1" applyAlignment="1">
      <alignment horizontal="center" vertical="center" wrapText="1"/>
    </xf>
    <xf numFmtId="0" fontId="16" fillId="0" borderId="34" xfId="0" applyFont="1" applyBorder="1" applyAlignment="1">
      <alignment horizontal="center" vertical="center" wrapText="1"/>
    </xf>
    <xf numFmtId="0" fontId="4" fillId="6" borderId="25" xfId="0" applyFont="1" applyFill="1" applyBorder="1" applyAlignment="1">
      <alignment horizontal="center" vertical="center" wrapText="1"/>
    </xf>
    <xf numFmtId="0" fontId="11" fillId="3" borderId="51"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2" fillId="0" borderId="51" xfId="0" applyFont="1" applyBorder="1" applyAlignment="1">
      <alignment horizontal="center" vertical="center" wrapText="1"/>
    </xf>
    <xf numFmtId="0" fontId="12" fillId="0" borderId="14" xfId="0" applyFont="1" applyBorder="1" applyAlignment="1">
      <alignment horizontal="center" vertical="center" wrapText="1"/>
    </xf>
    <xf numFmtId="0" fontId="11" fillId="0" borderId="51"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33"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0" xfId="0" applyFont="1" applyAlignment="1">
      <alignment horizontal="center" vertical="center" wrapText="1"/>
    </xf>
    <xf numFmtId="0" fontId="11" fillId="0" borderId="1" xfId="0" applyFont="1" applyBorder="1" applyAlignment="1">
      <alignment horizontal="center" vertical="center" wrapText="1"/>
    </xf>
    <xf numFmtId="0" fontId="12" fillId="7" borderId="51" xfId="0" applyFont="1" applyFill="1" applyBorder="1" applyAlignment="1">
      <alignment horizontal="center" vertical="center" wrapText="1"/>
    </xf>
    <xf numFmtId="0" fontId="12" fillId="7" borderId="14" xfId="0" applyFont="1" applyFill="1" applyBorder="1" applyAlignment="1">
      <alignment horizontal="center" vertical="center" wrapText="1"/>
    </xf>
    <xf numFmtId="0" fontId="38" fillId="0" borderId="57" xfId="2" applyFont="1" applyBorder="1" applyAlignment="1">
      <alignment horizontal="left" vertical="center"/>
    </xf>
    <xf numFmtId="0" fontId="41" fillId="0" borderId="0" xfId="2" applyFont="1" applyAlignment="1">
      <alignment horizontal="center" vertical="center"/>
    </xf>
  </cellXfs>
  <cellStyles count="5">
    <cellStyle name="Komma" xfId="1" builtinId="3"/>
    <cellStyle name="Standard" xfId="0" builtinId="0"/>
    <cellStyle name="Standard 2" xfId="2" xr:uid="{FB60E995-2169-4651-BB13-CB934C3DF6B9}"/>
    <cellStyle name="Standard 2 2" xfId="3" xr:uid="{E4531CE5-3673-429B-BDD0-1BDFEA866971}"/>
    <cellStyle name="Standard 5" xfId="4" xr:uid="{ACFE75A6-AB5B-4B2D-95EA-0B591697230A}"/>
  </cellStyles>
  <dxfs count="20">
    <dxf>
      <fill>
        <patternFill patternType="solid">
          <bgColor theme="0" tint="-0.14996795556505021"/>
        </patternFill>
      </fill>
    </dxf>
    <dxf>
      <fill>
        <patternFill>
          <bgColor rgb="FFFFFFCC"/>
        </patternFill>
      </fill>
    </dxf>
    <dxf>
      <fill>
        <patternFill>
          <bgColor rgb="FFFFFFCC"/>
        </patternFill>
      </fill>
    </dxf>
    <dxf>
      <font>
        <strike val="0"/>
      </font>
      <fill>
        <patternFill>
          <bgColor rgb="FFFF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theme="0"/>
        </patternFill>
      </fill>
    </dxf>
    <dxf>
      <fill>
        <patternFill>
          <bgColor rgb="FFCCFFCC"/>
        </patternFill>
      </fill>
    </dxf>
    <dxf>
      <font>
        <strike val="0"/>
        <color rgb="FF00B050"/>
      </font>
    </dxf>
    <dxf>
      <font>
        <b/>
        <i val="0"/>
        <strike val="0"/>
        <color rgb="FFFF0000"/>
      </font>
    </dxf>
    <dxf>
      <fill>
        <patternFill>
          <bgColor rgb="FFCCFFCC"/>
        </patternFill>
      </fill>
    </dxf>
    <dxf>
      <fill>
        <patternFill>
          <bgColor rgb="FFCCFFCC"/>
        </patternFill>
      </fill>
    </dxf>
    <dxf>
      <font>
        <color rgb="FFFF0000"/>
      </font>
    </dxf>
    <dxf>
      <font>
        <strike val="0"/>
      </font>
      <fill>
        <patternFill>
          <bgColor rgb="FFFF0000"/>
        </patternFill>
      </fill>
    </dxf>
    <dxf>
      <fill>
        <patternFill>
          <bgColor rgb="FFCCFFCC"/>
        </patternFill>
      </fill>
    </dxf>
    <dxf>
      <fill>
        <patternFill>
          <bgColor theme="0"/>
        </patternFill>
      </fill>
    </dxf>
    <dxf>
      <fill>
        <patternFill>
          <bgColor rgb="FFCCFFCC"/>
        </patternFill>
      </fill>
    </dxf>
  </dxfs>
  <tableStyles count="0" defaultTableStyle="TableStyleMedium2" defaultPivotStyle="PivotStyleLight16"/>
  <colors>
    <mruColors>
      <color rgb="FFD6FDB9"/>
      <color rgb="FFFCD5B4"/>
      <color rgb="FFDDD9C4"/>
      <color rgb="FFB8CCE4"/>
      <color rgb="FFD1C6A3"/>
      <color rgb="FFC7BA8F"/>
      <color rgb="FFE7D4B9"/>
      <color rgb="FFFFCC99"/>
      <color rgb="FFCCCCFF"/>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I8" dT="2024-12-11T13:06:31.47" personId="{00000000-0000-0000-0000-000000000000}" id="{C8B1F0B5-1B4C-4292-827C-D670A8276EEB}">
    <text>3) gesamte aktuell gemeldete Einwohner (E) und der vorhandenen Einwohnergleicherte (EGW) aus Gewerbe und Industrie 
 Hinweis: Die Summe der E "angeschlossen an kommunale Anlagen", "dezentrale Behandlung" und "abflusslose Gruben" muss der Spalte "gesamt" entsprechen. Gilt für EGW analog.
Wird ein Ortsteil in mehrere SG unterteilt, muss die Summe der Einwohner, der Einwohnerzeahl des gesamten Ortsteiles entsprechen, so dass keine doppelte Angabe der Einwohner erfolgt.</text>
  </threadedComment>
  <threadedComment ref="B10" dT="2024-12-11T13:05:04.34" personId="{00000000-0000-0000-0000-000000000000}" id="{7F7C1206-349F-4ECC-80D0-1DB5450B7869}">
    <text>1) Die Ortsteil-ID muss aus dem Blatt "OT-ID" übernommen werden. Mit der Übernahme füllen sich die Spalten Kreiskürzel, Gemeinde, Ortsteil, OWK-Nr. und OWK-Name automatisch aus.
Ohne OT-ID ist die Kontrollfunktion in Spalte P nicht möglich.</text>
  </threadedComment>
  <threadedComment ref="F10" dT="2024-12-11T13:05:52.11" personId="{00000000-0000-0000-0000-000000000000}" id="{52EFD5D8-EAEC-4621-8949-29F27A814E87}">
    <text>2) SG = Siedlungsgebiet Definition nach § 47 Abs.3 ThürWG, nicht nach zukünftiger EU-Kommunalabwasserrichtlinie, Bezeichnung nur angeben, wenn Ortsteil mehrere SG hat.</text>
  </threadedComment>
  <threadedComment ref="P11" dT="2024-12-11T13:07:17.53" personId="{00000000-0000-0000-0000-000000000000}" id="{2ADF963B-380B-45D4-B5E8-646A9E9C34A6}">
    <text>5) Die Kontrolle erfolgt pro Ortsteil über die OT-ID. Bei mehereren SG pro OT daher über die Summe der Einwohner der SG mit einer OT-ID.</text>
  </threadedComment>
  <threadedComment ref="T11" dT="2024-12-11T13:07:45.86" personId="{00000000-0000-0000-0000-000000000000}" id="{94DC196C-3FF7-4AA6-9D50-CCE61D8C3712}">
    <text>'6) alle KKA die mindestens dem Stand der Technik entsprechen</text>
  </threadedComment>
  <threadedComment ref="V11" dT="2024-12-11T13:09:07.32" personId="{00000000-0000-0000-0000-000000000000}" id="{9E3D16FC-EAE8-4EF8-812C-CFF924DFBE2D}">
    <text>7) alle KKA nach TGL 7762 (vor 1990), nach DIN 4261 Teil 1 sowie nicht normgerechte KKA</text>
  </threadedComment>
  <threadedComment ref="Z11" dT="2024-12-11T13:07:58.32" personId="{00000000-0000-0000-0000-000000000000}" id="{B842F108-0EAF-41BB-9F29-FFFB6FC8EFD9}">
    <text>'6) alle KKA die mindestens dem Stand der Technik entsprechen</text>
  </threadedComment>
  <threadedComment ref="AB11" dT="2024-12-11T13:09:17.49" personId="{00000000-0000-0000-0000-000000000000}" id="{15954ABF-077E-477E-A763-E1F14B447BFE}">
    <text>7) alle KKA nach TGL 7762 (vor 1990), nach DIN 4261 Teil 1 sowie nicht normgerechte KKA</text>
  </threadedComment>
  <threadedComment ref="AH11" dT="2024-12-11T13:08:08.32" personId="{00000000-0000-0000-0000-000000000000}" id="{67AB011C-AD51-47A9-AD41-C6E896730CB8}">
    <text>8) alle KKA die mindestens dem Stand der Technik entsprechen und dauerhaft nie an eine kommunale Kläranlage angeschlossen werden. KKA, die nicht dem Stand der Technik entsprechen, werden hier nicht aufgeführt.</text>
  </threadedComment>
  <threadedComment ref="AJ11" dT="2024-12-11T13:08:19.31" personId="{00000000-0000-0000-0000-000000000000}" id="{6FBF0D98-4096-4756-B030-117CE3F698B6}">
    <text>8) alle KKA die mindestens dem Stand der Technik entsprechen und dauerhaft nie an eine kommunale Kläranlage angeschlossen werden. KKA, die nicht dem Stand der Technik entsprechen, werden hier nicht aufgeführt.</text>
  </threadedComment>
  <threadedComment ref="AN11" dT="2024-12-11T13:08:28.07" personId="{00000000-0000-0000-0000-000000000000}" id="{7BD9B604-DB6F-42B1-9190-D9F317FF21F2}">
    <text>8) alle KKA die mindestens dem Stand der Technik entsprechen und dauerhaft nie an eine kommunale Kläranlage angeschlossen werden. KKA, die nicht dem Stand der Technik entsprechen, werden hier nicht aufgeführt.</text>
  </threadedComment>
  <threadedComment ref="AP11" dT="2024-12-11T13:08:38.11" personId="{00000000-0000-0000-0000-000000000000}" id="{A53381FB-822A-4930-B559-91988D37CDB3}">
    <text>'8) alle KKA die mindestens dem Stand der Technik entsprechen und dauerhaft nie an eine kommunale Kläranlage angeschlossen werden. KKA, die nicht dem Stand der Technik entsprechen, werden hier nicht aufgeführt.</text>
  </threadedComment>
  <threadedComment ref="J12" dT="2024-12-11T13:09:36.59" personId="{00000000-0000-0000-0000-000000000000}" id="{074ED0A7-11E0-4FBC-B9CE-6E237A6762BF}">
    <text>4) Einwohnerzahl 2035 - Spalte ankreuzen, wenn Siedlungsgebiet (nach § 47 Abs.3 ThürWG) dann &lt; 200 E</text>
  </threadedComment>
</ThreadedComments>
</file>

<file path=xl/threadedComments/threadedComment2.xml><?xml version="1.0" encoding="utf-8"?>
<ThreadedComments xmlns="http://schemas.microsoft.com/office/spreadsheetml/2018/threadedcomments" xmlns:x="http://schemas.openxmlformats.org/spreadsheetml/2006/main">
  <threadedComment ref="B9" dT="2024-12-13T10:17:56.88" personId="{00000000-0000-0000-0000-000000000000}" id="{156D15FB-70A2-40C7-9154-2886B00E6BD8}">
    <text>1) Die Ortsteil-ID muss aus dem Blatt "OT-ID" übernommen werden. Mit der Übernahme füllen sich die Spalten Kreiskürzel, Gemeinde, Ortsteil, OWK-Nr. und OWK-Name automatisch aus.
Ausnahme: Ansätze für verbandsübergreifendes jährliches Budget.</text>
  </threadedComment>
  <threadedComment ref="C9" dT="2024-12-11T13:11:33.65" personId="{00000000-0000-0000-0000-000000000000}" id="{FF638297-E66F-4301-8562-14AC305A54D0}">
    <text>2) Vor jeder Maßnahme muss das Ausführungsjahr stehen. 
Ohne Ausführungsjahr erfolgt eine falsche Summenbildung und die Kontrolle in Anlage 1 funktioniert nicht.
Die Angabe von Zeiträumen ist nicht mehr möglich. 
Wenn ein Zeitraum über mehrere Jahre geplant ist, wird das letzte Jahr angegeben.</text>
  </threadedComment>
  <threadedComment ref="K9" dT="2024-12-11T13:12:01.78" personId="{00000000-0000-0000-0000-000000000000}" id="{9BB8971D-F236-4B17-B3AD-A1A0DB0C0E81}">
    <text>3) KA = Kläranlage, MW = Mischwasserkanal, SW = Schmutzwasserkanal, RW = Regenwasserkanal, DL = Druckleitung, RÜB = Regenüberlaufbecken, SK = Stauraumkanal, RRB = Regenrückhaltebecken, PW = Pumpwerk
Druck- und Vakuumentwässerung bei DL eintragen, Vakuumstation bei PW eintragen</text>
  </threadedComment>
  <threadedComment ref="U9" dT="2024-12-11T13:12:25.95" personId="{00000000-0000-0000-0000-000000000000}" id="{683DFF19-3B10-4A76-ACB1-F945F574ACB7}">
    <text>4) Bei jeder Maßnahme muss entweder Neubau/-anschlüsse oder Ersatzneubau ausgewählt werden.</text>
  </threadedComment>
  <threadedComment ref="V9" dT="2024-12-11T13:12:46.89" personId="{00000000-0000-0000-0000-000000000000}" id="{9ECDF370-E21A-4C5F-95AD-C490D59D9956}">
    <text>5) Die Kosten werden ohne Berücksichtigung von Fördermitteln angegeben.</text>
  </threadedComment>
  <threadedComment ref="W9" dT="2024-12-11T13:13:05.06" personId="{00000000-0000-0000-0000-000000000000}" id="{E537EDB2-42A1-428F-8784-F63015A36B55}">
    <text>6) Neuanschlüsse sind erst bei der Maßnahme zu erfassen, die tatsächlich den Anschluss dieser Einwohner an eine Kläranlage bewirkt.
 Hinweis: Die neu angeschlossenen Einwohner sollen auch den Angaben in Anlage 1a entsprechen!</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04FDA-43C3-4D86-9603-48CEC1821A15}">
  <dimension ref="A1:AT278"/>
  <sheetViews>
    <sheetView tabSelected="1" zoomScaleNormal="100" workbookViewId="0">
      <pane xSplit="11" ySplit="17" topLeftCell="L18" activePane="bottomRight" state="frozen"/>
      <selection pane="topRight" activeCell="L1" sqref="L1"/>
      <selection pane="bottomLeft" activeCell="A25" sqref="A25"/>
      <selection pane="bottomRight" activeCell="R15" sqref="R15"/>
    </sheetView>
  </sheetViews>
  <sheetFormatPr baseColWidth="10" defaultRowHeight="12.75" x14ac:dyDescent="0.25"/>
  <cols>
    <col min="1" max="1" width="2.28515625" style="1" customWidth="1"/>
    <col min="2" max="2" width="11.140625" style="1" bestFit="1" customWidth="1"/>
    <col min="3" max="3" width="6.5703125" style="1" customWidth="1"/>
    <col min="4" max="4" width="14.7109375" style="1" customWidth="1"/>
    <col min="5" max="5" width="11" style="1" bestFit="1" customWidth="1"/>
    <col min="6" max="6" width="10.85546875" style="1" customWidth="1"/>
    <col min="7" max="8" width="10.85546875" style="1" hidden="1" customWidth="1"/>
    <col min="9" max="9" width="9.140625" style="1" customWidth="1"/>
    <col min="10" max="10" width="8" style="1" customWidth="1"/>
    <col min="11" max="11" width="7.5703125" style="1" customWidth="1"/>
    <col min="12" max="12" width="8.5703125" style="1" customWidth="1"/>
    <col min="13" max="13" width="7.140625" style="1" customWidth="1"/>
    <col min="14" max="14" width="8.5703125" style="1" customWidth="1"/>
    <col min="15" max="15" width="7.5703125" style="1" customWidth="1"/>
    <col min="16" max="16" width="17" style="1" bestFit="1" customWidth="1"/>
    <col min="17" max="17" width="8.7109375" style="1" customWidth="1"/>
    <col min="18" max="18" width="7.7109375" style="1" customWidth="1"/>
    <col min="19" max="44" width="6.7109375" style="1" customWidth="1"/>
    <col min="45" max="45" width="17" style="1" customWidth="1"/>
    <col min="46" max="46" width="15.140625" style="1" customWidth="1"/>
    <col min="47" max="16384" width="11.42578125" style="1"/>
  </cols>
  <sheetData>
    <row r="1" spans="2:46" ht="24.75" customHeight="1" x14ac:dyDescent="0.25">
      <c r="B1" s="138" t="s">
        <v>0</v>
      </c>
      <c r="C1" s="2"/>
      <c r="E1" s="2"/>
      <c r="F1" s="2"/>
      <c r="G1" s="2"/>
      <c r="H1" s="2"/>
      <c r="AD1" s="139" t="s">
        <v>1</v>
      </c>
      <c r="AE1" s="140"/>
      <c r="AF1" s="141"/>
    </row>
    <row r="2" spans="2:46" s="144" customFormat="1" ht="14.25" customHeight="1" x14ac:dyDescent="0.25">
      <c r="B2" s="142"/>
      <c r="C2" s="143"/>
      <c r="E2" s="143"/>
      <c r="F2" s="143"/>
      <c r="G2" s="143"/>
      <c r="H2" s="143"/>
      <c r="AD2" s="145"/>
      <c r="AE2" s="146"/>
      <c r="AF2" s="147"/>
      <c r="AM2" s="148" t="s">
        <v>6</v>
      </c>
    </row>
    <row r="3" spans="2:46" s="144" customFormat="1" ht="15" customHeight="1" x14ac:dyDescent="0.25">
      <c r="B3" s="144" t="s">
        <v>2</v>
      </c>
      <c r="C3" s="143"/>
      <c r="E3" s="143"/>
      <c r="F3" s="143"/>
      <c r="G3" s="143"/>
      <c r="H3" s="143"/>
      <c r="U3" s="149" t="s">
        <v>5</v>
      </c>
      <c r="AD3" s="145"/>
      <c r="AE3" s="146"/>
      <c r="AF3" s="147"/>
      <c r="AM3" s="148" t="s">
        <v>3255</v>
      </c>
      <c r="AS3" s="144" t="s">
        <v>10</v>
      </c>
    </row>
    <row r="4" spans="2:46" s="144" customFormat="1" ht="12" customHeight="1" x14ac:dyDescent="0.25">
      <c r="B4" s="144" t="s">
        <v>3</v>
      </c>
      <c r="C4" s="143"/>
      <c r="E4" s="143"/>
      <c r="F4" s="143"/>
      <c r="G4" s="143"/>
      <c r="H4" s="143"/>
      <c r="U4" s="150" t="s">
        <v>7</v>
      </c>
      <c r="AD4" s="145"/>
      <c r="AE4" s="146"/>
      <c r="AF4" s="147"/>
      <c r="AS4" s="151" t="s">
        <v>11</v>
      </c>
    </row>
    <row r="5" spans="2:46" s="144" customFormat="1" ht="12" customHeight="1" x14ac:dyDescent="0.25">
      <c r="B5" s="144" t="s">
        <v>4</v>
      </c>
      <c r="C5" s="143"/>
      <c r="E5" s="143"/>
      <c r="F5" s="143"/>
      <c r="G5" s="143"/>
      <c r="H5" s="143"/>
      <c r="U5" s="144" t="s">
        <v>8</v>
      </c>
      <c r="AS5" s="152" t="s">
        <v>12</v>
      </c>
    </row>
    <row r="6" spans="2:46" s="144" customFormat="1" ht="15" customHeight="1" x14ac:dyDescent="0.25">
      <c r="B6" s="153"/>
      <c r="C6" s="144" t="s">
        <v>13</v>
      </c>
      <c r="E6" s="143"/>
      <c r="F6" s="143"/>
      <c r="G6" s="143"/>
      <c r="H6" s="143"/>
      <c r="U6" s="144" t="s">
        <v>9</v>
      </c>
      <c r="AM6" s="154">
        <f>'Anlage 2'!W15+'Anlage 1'!L14</f>
        <v>2616</v>
      </c>
      <c r="AS6" s="152" t="s">
        <v>3230</v>
      </c>
    </row>
    <row r="7" spans="2:46" s="144" customFormat="1" ht="12.75" customHeight="1" thickBot="1" x14ac:dyDescent="0.3">
      <c r="B7" s="155"/>
      <c r="C7" s="156"/>
      <c r="D7" s="155"/>
      <c r="E7" s="157"/>
      <c r="F7" s="157"/>
      <c r="G7" s="157"/>
      <c r="H7" s="157"/>
      <c r="K7" s="158"/>
    </row>
    <row r="8" spans="2:46" s="144" customFormat="1" ht="22.5" customHeight="1" x14ac:dyDescent="0.25">
      <c r="B8" s="159"/>
      <c r="C8" s="160"/>
      <c r="D8" s="161"/>
      <c r="E8" s="161"/>
      <c r="F8" s="162"/>
      <c r="G8" s="163"/>
      <c r="H8" s="164"/>
      <c r="I8" s="332" t="s">
        <v>14</v>
      </c>
      <c r="J8" s="333"/>
      <c r="K8" s="334"/>
      <c r="L8" s="341" t="s">
        <v>15</v>
      </c>
      <c r="M8" s="342"/>
      <c r="N8" s="342"/>
      <c r="O8" s="342"/>
      <c r="P8" s="342"/>
      <c r="Q8" s="342"/>
      <c r="R8" s="342"/>
      <c r="S8" s="352" t="s">
        <v>16</v>
      </c>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4"/>
    </row>
    <row r="9" spans="2:46" s="144" customFormat="1" ht="30" customHeight="1" x14ac:dyDescent="0.25">
      <c r="B9" s="165"/>
      <c r="C9" s="166"/>
      <c r="D9" s="167"/>
      <c r="E9" s="167"/>
      <c r="F9" s="168"/>
      <c r="G9" s="169"/>
      <c r="H9" s="170"/>
      <c r="I9" s="335"/>
      <c r="J9" s="336"/>
      <c r="K9" s="337"/>
      <c r="L9" s="355" t="s">
        <v>17</v>
      </c>
      <c r="M9" s="356"/>
      <c r="N9" s="356"/>
      <c r="O9" s="356"/>
      <c r="P9" s="356"/>
      <c r="Q9" s="356"/>
      <c r="R9" s="356"/>
      <c r="S9" s="358" t="s">
        <v>18</v>
      </c>
      <c r="T9" s="359"/>
      <c r="U9" s="359"/>
      <c r="V9" s="359"/>
      <c r="W9" s="359"/>
      <c r="X9" s="359"/>
      <c r="Y9" s="359"/>
      <c r="Z9" s="359"/>
      <c r="AA9" s="359"/>
      <c r="AB9" s="359"/>
      <c r="AC9" s="359"/>
      <c r="AD9" s="359"/>
      <c r="AE9" s="359"/>
      <c r="AF9" s="360"/>
      <c r="AG9" s="361" t="s">
        <v>19</v>
      </c>
      <c r="AH9" s="361"/>
      <c r="AI9" s="361"/>
      <c r="AJ9" s="361"/>
      <c r="AK9" s="362"/>
      <c r="AL9" s="363"/>
      <c r="AM9" s="364" t="s">
        <v>20</v>
      </c>
      <c r="AN9" s="361"/>
      <c r="AO9" s="361"/>
      <c r="AP9" s="361"/>
      <c r="AQ9" s="362"/>
      <c r="AR9" s="362"/>
      <c r="AS9" s="365" t="s">
        <v>21</v>
      </c>
      <c r="AT9" s="367" t="s">
        <v>22</v>
      </c>
    </row>
    <row r="10" spans="2:46" s="144" customFormat="1" ht="30" customHeight="1" x14ac:dyDescent="0.25">
      <c r="B10" s="169" t="s">
        <v>23</v>
      </c>
      <c r="C10" s="166" t="s">
        <v>24</v>
      </c>
      <c r="D10" s="167" t="s">
        <v>25</v>
      </c>
      <c r="E10" s="167" t="s">
        <v>26</v>
      </c>
      <c r="F10" s="168" t="s">
        <v>27</v>
      </c>
      <c r="G10" s="174" t="s">
        <v>28</v>
      </c>
      <c r="H10" s="175" t="s">
        <v>29</v>
      </c>
      <c r="I10" s="335"/>
      <c r="J10" s="336"/>
      <c r="K10" s="337"/>
      <c r="L10" s="357"/>
      <c r="M10" s="349"/>
      <c r="N10" s="349"/>
      <c r="O10" s="349"/>
      <c r="P10" s="349"/>
      <c r="Q10" s="349"/>
      <c r="R10" s="349"/>
      <c r="S10" s="369" t="s">
        <v>30</v>
      </c>
      <c r="T10" s="329"/>
      <c r="U10" s="329"/>
      <c r="V10" s="329"/>
      <c r="W10" s="329"/>
      <c r="X10" s="330"/>
      <c r="Y10" s="326" t="s">
        <v>31</v>
      </c>
      <c r="Z10" s="327"/>
      <c r="AA10" s="327"/>
      <c r="AB10" s="327"/>
      <c r="AC10" s="327"/>
      <c r="AD10" s="328"/>
      <c r="AE10" s="320" t="s">
        <v>32</v>
      </c>
      <c r="AF10" s="321"/>
      <c r="AG10" s="329" t="s">
        <v>33</v>
      </c>
      <c r="AH10" s="330"/>
      <c r="AI10" s="318" t="s">
        <v>34</v>
      </c>
      <c r="AJ10" s="319"/>
      <c r="AK10" s="320" t="s">
        <v>32</v>
      </c>
      <c r="AL10" s="321"/>
      <c r="AM10" s="331" t="s">
        <v>33</v>
      </c>
      <c r="AN10" s="330"/>
      <c r="AO10" s="318" t="s">
        <v>34</v>
      </c>
      <c r="AP10" s="319"/>
      <c r="AQ10" s="320" t="s">
        <v>32</v>
      </c>
      <c r="AR10" s="321"/>
      <c r="AS10" s="365"/>
      <c r="AT10" s="367"/>
    </row>
    <row r="11" spans="2:46" s="144" customFormat="1" ht="45" customHeight="1" x14ac:dyDescent="0.25">
      <c r="B11" s="177" t="s">
        <v>35</v>
      </c>
      <c r="C11" s="343" t="s">
        <v>36</v>
      </c>
      <c r="D11" s="344"/>
      <c r="E11" s="345"/>
      <c r="F11" s="168"/>
      <c r="G11" s="346" t="s">
        <v>36</v>
      </c>
      <c r="H11" s="347"/>
      <c r="I11" s="338"/>
      <c r="J11" s="339"/>
      <c r="K11" s="340"/>
      <c r="L11" s="348" t="s">
        <v>37</v>
      </c>
      <c r="M11" s="325"/>
      <c r="N11" s="349" t="s">
        <v>38</v>
      </c>
      <c r="O11" s="350"/>
      <c r="P11" s="176" t="s">
        <v>39</v>
      </c>
      <c r="Q11" s="351" t="s">
        <v>40</v>
      </c>
      <c r="R11" s="349"/>
      <c r="S11" s="178" t="s">
        <v>41</v>
      </c>
      <c r="T11" s="179"/>
      <c r="U11" s="180" t="s">
        <v>42</v>
      </c>
      <c r="V11" s="181"/>
      <c r="W11" s="180" t="s">
        <v>43</v>
      </c>
      <c r="X11" s="182"/>
      <c r="Y11" s="178" t="s">
        <v>41</v>
      </c>
      <c r="Z11" s="179"/>
      <c r="AA11" s="180" t="s">
        <v>42</v>
      </c>
      <c r="AB11" s="181"/>
      <c r="AC11" s="324" t="s">
        <v>43</v>
      </c>
      <c r="AD11" s="325"/>
      <c r="AE11" s="322"/>
      <c r="AF11" s="323"/>
      <c r="AG11" s="178" t="s">
        <v>3231</v>
      </c>
      <c r="AH11" s="183"/>
      <c r="AI11" s="178" t="s">
        <v>3231</v>
      </c>
      <c r="AJ11" s="183"/>
      <c r="AK11" s="322"/>
      <c r="AL11" s="323"/>
      <c r="AM11" s="178" t="s">
        <v>3231</v>
      </c>
      <c r="AN11" s="183"/>
      <c r="AO11" s="178" t="s">
        <v>3231</v>
      </c>
      <c r="AP11" s="183"/>
      <c r="AQ11" s="322"/>
      <c r="AR11" s="323"/>
      <c r="AS11" s="365"/>
      <c r="AT11" s="367"/>
    </row>
    <row r="12" spans="2:46" s="144" customFormat="1" ht="20.25" customHeight="1" x14ac:dyDescent="0.25">
      <c r="B12" s="184" t="s">
        <v>44</v>
      </c>
      <c r="C12" s="185"/>
      <c r="D12" s="186"/>
      <c r="E12" s="186"/>
      <c r="F12" s="187"/>
      <c r="G12" s="188"/>
      <c r="H12" s="189"/>
      <c r="I12" s="190" t="s">
        <v>45</v>
      </c>
      <c r="J12" s="191" t="s">
        <v>46</v>
      </c>
      <c r="K12" s="192" t="s">
        <v>47</v>
      </c>
      <c r="L12" s="190" t="s">
        <v>45</v>
      </c>
      <c r="M12" s="193" t="s">
        <v>47</v>
      </c>
      <c r="N12" s="194" t="s">
        <v>45</v>
      </c>
      <c r="O12" s="195" t="s">
        <v>47</v>
      </c>
      <c r="P12" s="196" t="s">
        <v>48</v>
      </c>
      <c r="Q12" s="191" t="s">
        <v>45</v>
      </c>
      <c r="R12" s="191" t="s">
        <v>47</v>
      </c>
      <c r="S12" s="190" t="s">
        <v>45</v>
      </c>
      <c r="T12" s="193" t="s">
        <v>47</v>
      </c>
      <c r="U12" s="191" t="s">
        <v>45</v>
      </c>
      <c r="V12" s="193" t="s">
        <v>47</v>
      </c>
      <c r="W12" s="191" t="s">
        <v>45</v>
      </c>
      <c r="X12" s="193" t="s">
        <v>47</v>
      </c>
      <c r="Y12" s="191" t="s">
        <v>45</v>
      </c>
      <c r="Z12" s="193" t="s">
        <v>47</v>
      </c>
      <c r="AA12" s="191" t="s">
        <v>45</v>
      </c>
      <c r="AB12" s="193" t="s">
        <v>47</v>
      </c>
      <c r="AC12" s="191" t="s">
        <v>45</v>
      </c>
      <c r="AD12" s="193" t="s">
        <v>47</v>
      </c>
      <c r="AE12" s="191" t="s">
        <v>45</v>
      </c>
      <c r="AF12" s="193" t="s">
        <v>47</v>
      </c>
      <c r="AG12" s="194" t="s">
        <v>45</v>
      </c>
      <c r="AH12" s="195" t="s">
        <v>47</v>
      </c>
      <c r="AI12" s="191" t="s">
        <v>45</v>
      </c>
      <c r="AJ12" s="195" t="s">
        <v>47</v>
      </c>
      <c r="AK12" s="191" t="s">
        <v>45</v>
      </c>
      <c r="AL12" s="195" t="s">
        <v>47</v>
      </c>
      <c r="AM12" s="191" t="s">
        <v>45</v>
      </c>
      <c r="AN12" s="195" t="s">
        <v>47</v>
      </c>
      <c r="AO12" s="191" t="s">
        <v>45</v>
      </c>
      <c r="AP12" s="195" t="s">
        <v>47</v>
      </c>
      <c r="AQ12" s="191" t="s">
        <v>45</v>
      </c>
      <c r="AR12" s="191" t="s">
        <v>47</v>
      </c>
      <c r="AS12" s="366"/>
      <c r="AT12" s="368"/>
    </row>
    <row r="13" spans="2:46" s="199" customFormat="1" ht="6" customHeight="1" x14ac:dyDescent="0.25">
      <c r="B13" s="197"/>
      <c r="C13" s="198"/>
      <c r="F13" s="200"/>
      <c r="I13" s="201"/>
      <c r="K13" s="200"/>
      <c r="L13" s="201"/>
      <c r="M13" s="202"/>
      <c r="S13" s="201"/>
      <c r="AF13" s="202"/>
      <c r="AT13" s="200"/>
    </row>
    <row r="14" spans="2:46" s="199" customFormat="1" x14ac:dyDescent="0.25">
      <c r="B14" s="203"/>
      <c r="C14" s="204" t="s">
        <v>49</v>
      </c>
      <c r="D14" s="205"/>
      <c r="E14" s="206"/>
      <c r="F14" s="207"/>
      <c r="G14" s="208"/>
      <c r="H14" s="209"/>
      <c r="I14" s="210">
        <f>SUM(I18:I251)</f>
        <v>3264</v>
      </c>
      <c r="J14" s="211"/>
      <c r="K14" s="212">
        <f>SUM(K18:K251)</f>
        <v>256</v>
      </c>
      <c r="L14" s="213">
        <f>SUM(L18:L251)</f>
        <v>2160</v>
      </c>
      <c r="M14" s="214">
        <f t="shared" ref="M14:AR14" si="0">SUM(M18:M251)</f>
        <v>224</v>
      </c>
      <c r="N14" s="215">
        <f>SUM(N18:N251)</f>
        <v>2616</v>
      </c>
      <c r="O14" s="214">
        <f>SUM(O18:O251)</f>
        <v>224</v>
      </c>
      <c r="P14" s="214"/>
      <c r="Q14" s="214">
        <f>SUM(Q18:Q251)</f>
        <v>3030</v>
      </c>
      <c r="R14" s="216">
        <f>SUM(R18:R251)</f>
        <v>256</v>
      </c>
      <c r="S14" s="217">
        <f t="shared" si="0"/>
        <v>32</v>
      </c>
      <c r="T14" s="214">
        <f t="shared" si="0"/>
        <v>0</v>
      </c>
      <c r="U14" s="214">
        <f t="shared" si="0"/>
        <v>349</v>
      </c>
      <c r="V14" s="214">
        <f t="shared" si="0"/>
        <v>32</v>
      </c>
      <c r="W14" s="214">
        <f t="shared" si="0"/>
        <v>0</v>
      </c>
      <c r="X14" s="214">
        <f t="shared" si="0"/>
        <v>0</v>
      </c>
      <c r="Y14" s="214">
        <f t="shared" si="0"/>
        <v>65</v>
      </c>
      <c r="Z14" s="214">
        <f t="shared" si="0"/>
        <v>0</v>
      </c>
      <c r="AA14" s="214">
        <f t="shared" si="0"/>
        <v>240</v>
      </c>
      <c r="AB14" s="214">
        <f t="shared" si="0"/>
        <v>0</v>
      </c>
      <c r="AC14" s="214">
        <f t="shared" si="0"/>
        <v>15</v>
      </c>
      <c r="AD14" s="214">
        <f t="shared" si="0"/>
        <v>0</v>
      </c>
      <c r="AE14" s="214">
        <f t="shared" si="0"/>
        <v>53</v>
      </c>
      <c r="AF14" s="214">
        <f t="shared" si="0"/>
        <v>0</v>
      </c>
      <c r="AG14" s="218">
        <f t="shared" si="0"/>
        <v>23</v>
      </c>
      <c r="AH14" s="214">
        <f t="shared" si="0"/>
        <v>0</v>
      </c>
      <c r="AI14" s="214">
        <f t="shared" si="0"/>
        <v>179</v>
      </c>
      <c r="AJ14" s="214">
        <f t="shared" si="0"/>
        <v>0</v>
      </c>
      <c r="AK14" s="214">
        <f t="shared" si="0"/>
        <v>26</v>
      </c>
      <c r="AL14" s="214">
        <f t="shared" si="0"/>
        <v>0</v>
      </c>
      <c r="AM14" s="214">
        <f t="shared" si="0"/>
        <v>24</v>
      </c>
      <c r="AN14" s="214">
        <f t="shared" si="0"/>
        <v>0</v>
      </c>
      <c r="AO14" s="214">
        <f t="shared" si="0"/>
        <v>194</v>
      </c>
      <c r="AP14" s="214">
        <f t="shared" si="0"/>
        <v>0</v>
      </c>
      <c r="AQ14" s="214">
        <f t="shared" si="0"/>
        <v>16</v>
      </c>
      <c r="AR14" s="214">
        <f t="shared" si="0"/>
        <v>0</v>
      </c>
      <c r="AS14" s="211"/>
      <c r="AT14" s="219"/>
    </row>
    <row r="15" spans="2:46" s="199" customFormat="1" x14ac:dyDescent="0.25">
      <c r="B15" s="203"/>
      <c r="C15" s="204" t="s">
        <v>50</v>
      </c>
      <c r="D15" s="205"/>
      <c r="E15" s="206"/>
      <c r="F15" s="207"/>
      <c r="G15" s="208"/>
      <c r="H15" s="209"/>
      <c r="I15" s="220">
        <v>1</v>
      </c>
      <c r="J15" s="221"/>
      <c r="K15" s="222">
        <v>1</v>
      </c>
      <c r="L15" s="223">
        <f>L14/I14</f>
        <v>0.66176470588235292</v>
      </c>
      <c r="M15" s="224">
        <f>M14/K14</f>
        <v>0.875</v>
      </c>
      <c r="N15" s="225">
        <f>N14/$I14</f>
        <v>0.80147058823529416</v>
      </c>
      <c r="O15" s="226">
        <f>O14/$K14</f>
        <v>0.875</v>
      </c>
      <c r="P15" s="226"/>
      <c r="Q15" s="226">
        <f>Q14/$I14</f>
        <v>0.9283088235294118</v>
      </c>
      <c r="R15" s="227">
        <f>R14/$K14</f>
        <v>1</v>
      </c>
      <c r="S15" s="223">
        <f>S14/$I14</f>
        <v>9.8039215686274508E-3</v>
      </c>
      <c r="T15" s="224">
        <f>T14/$K14</f>
        <v>0</v>
      </c>
      <c r="U15" s="226">
        <f>U14/$I14</f>
        <v>0.10692401960784313</v>
      </c>
      <c r="V15" s="224">
        <f>V14/$K14</f>
        <v>0.125</v>
      </c>
      <c r="W15" s="226">
        <f>W14/$I14</f>
        <v>0</v>
      </c>
      <c r="X15" s="224">
        <f>X14/$K14</f>
        <v>0</v>
      </c>
      <c r="Y15" s="226">
        <f>Y14/$I14</f>
        <v>1.9914215686274508E-2</v>
      </c>
      <c r="Z15" s="224">
        <f>Z14/$K14</f>
        <v>0</v>
      </c>
      <c r="AA15" s="226">
        <f>AA14/$I14</f>
        <v>7.3529411764705885E-2</v>
      </c>
      <c r="AB15" s="224">
        <f>AB14/$K14</f>
        <v>0</v>
      </c>
      <c r="AC15" s="226">
        <f>AC14/$I14</f>
        <v>4.5955882352941178E-3</v>
      </c>
      <c r="AD15" s="224">
        <f>AD14/$K14</f>
        <v>0</v>
      </c>
      <c r="AE15" s="226">
        <f>AE14/$I14</f>
        <v>1.6237745098039217E-2</v>
      </c>
      <c r="AF15" s="224">
        <f>AF14/$K14</f>
        <v>0</v>
      </c>
      <c r="AG15" s="225">
        <f>AG14/$I14</f>
        <v>7.0465686274509805E-3</v>
      </c>
      <c r="AH15" s="226">
        <f t="shared" ref="AH15:AL15" si="1">AH14/$K14</f>
        <v>0</v>
      </c>
      <c r="AI15" s="226">
        <f>AI14/$I14</f>
        <v>5.4840686274509803E-2</v>
      </c>
      <c r="AJ15" s="226">
        <f t="shared" si="1"/>
        <v>0</v>
      </c>
      <c r="AK15" s="226">
        <f>AK14/$I14</f>
        <v>7.9656862745098034E-3</v>
      </c>
      <c r="AL15" s="226">
        <f t="shared" si="1"/>
        <v>0</v>
      </c>
      <c r="AM15" s="226">
        <f>AM14/$I14</f>
        <v>7.3529411764705881E-3</v>
      </c>
      <c r="AN15" s="226">
        <f>AN14/$K14</f>
        <v>0</v>
      </c>
      <c r="AO15" s="226">
        <f>AO14/$I14</f>
        <v>5.9436274509803919E-2</v>
      </c>
      <c r="AP15" s="226">
        <f>AP14/$K14</f>
        <v>0</v>
      </c>
      <c r="AQ15" s="226">
        <f>AQ14/$I14</f>
        <v>4.9019607843137254E-3</v>
      </c>
      <c r="AR15" s="226">
        <f>AR14/$K14</f>
        <v>0</v>
      </c>
      <c r="AS15" s="221"/>
      <c r="AT15" s="228"/>
    </row>
    <row r="16" spans="2:46" s="199" customFormat="1" ht="24.75" customHeight="1" x14ac:dyDescent="0.25">
      <c r="B16" s="203"/>
      <c r="C16" s="229" t="s">
        <v>51</v>
      </c>
      <c r="D16" s="230"/>
      <c r="E16" s="206"/>
      <c r="F16" s="207"/>
      <c r="G16" s="208"/>
      <c r="H16" s="209"/>
      <c r="I16" s="231"/>
      <c r="J16" s="221"/>
      <c r="K16" s="232"/>
      <c r="L16" s="231"/>
      <c r="M16" s="233"/>
      <c r="N16" s="234" t="str">
        <f>IF(L14+'Anlage 2'!W15='Anlage 1'!N14,"Anschluss Einwohner bis 2032 Anlage 1 und 2 stimmen überein","Anschluss Einwohner bis 2032 Anlage 1 und 2 stimmen nicht überein, Kontrolle erforderlich!")</f>
        <v>Anschluss Einwohner bis 2032 Anlage 1 und 2 stimmen überein</v>
      </c>
      <c r="O16" s="221"/>
      <c r="P16" s="221"/>
      <c r="Q16" s="221"/>
      <c r="R16" s="235"/>
      <c r="S16" s="231"/>
      <c r="T16" s="233"/>
      <c r="U16" s="221"/>
      <c r="V16" s="233"/>
      <c r="W16" s="221"/>
      <c r="X16" s="233"/>
      <c r="Y16" s="221"/>
      <c r="Z16" s="233"/>
      <c r="AA16" s="221"/>
      <c r="AB16" s="233"/>
      <c r="AC16" s="221"/>
      <c r="AD16" s="233"/>
      <c r="AE16" s="221"/>
      <c r="AF16" s="233"/>
      <c r="AG16" s="236"/>
      <c r="AH16" s="221"/>
      <c r="AI16" s="221"/>
      <c r="AJ16" s="221"/>
      <c r="AK16" s="221"/>
      <c r="AL16" s="221"/>
      <c r="AM16" s="221"/>
      <c r="AN16" s="221"/>
      <c r="AO16" s="221"/>
      <c r="AP16" s="221"/>
      <c r="AQ16" s="221"/>
      <c r="AR16" s="221"/>
      <c r="AS16" s="221"/>
      <c r="AT16" s="228"/>
    </row>
    <row r="17" spans="2:46" s="199" customFormat="1" ht="9.9499999999999993" customHeight="1" x14ac:dyDescent="0.25">
      <c r="B17" s="197"/>
      <c r="C17" s="237"/>
      <c r="F17" s="200"/>
      <c r="I17" s="201"/>
      <c r="K17" s="200"/>
      <c r="L17" s="201"/>
      <c r="M17" s="202"/>
      <c r="S17" s="201"/>
      <c r="AF17" s="202"/>
      <c r="AT17" s="200"/>
    </row>
    <row r="18" spans="2:46" x14ac:dyDescent="0.25">
      <c r="B18" s="3">
        <v>10101</v>
      </c>
      <c r="C18" s="238" t="str">
        <f>IF($B18&gt;0,VLOOKUP($B18,'OT-ID'!$B$13:$M$3257,6,FALSE),"")</f>
        <v>WE</v>
      </c>
      <c r="D18" s="238" t="str">
        <f>IF($B18&gt;0,VLOOKUP($B18,'OT-ID'!$B$13:$M$3257,10,FALSE),"")</f>
        <v>Stadt A</v>
      </c>
      <c r="E18" s="238" t="str">
        <f>IF($B18&gt;0,VLOOKUP($B18,'OT-ID'!$B$13:$M$3257,12,FALSE),"")</f>
        <v>X-Dorf</v>
      </c>
      <c r="F18" s="4"/>
      <c r="G18" s="243">
        <f>IF($B18&gt;0,VLOOKUP($B18,'OT-ID'!$B$13:$M$3257,4,FALSE),"")</f>
        <v>11110</v>
      </c>
      <c r="H18" s="238" t="str">
        <f>IF($B18&gt;0,VLOOKUP($B18,'OT-ID'!$B$13:$M$3257,5,FALSE),"")</f>
        <v>großer Fluss</v>
      </c>
      <c r="I18" s="5">
        <v>1700</v>
      </c>
      <c r="J18" s="6"/>
      <c r="K18" s="7">
        <v>200</v>
      </c>
      <c r="L18" s="5">
        <v>1500</v>
      </c>
      <c r="M18" s="8">
        <v>200</v>
      </c>
      <c r="N18" s="9">
        <v>1586</v>
      </c>
      <c r="O18" s="6">
        <v>200</v>
      </c>
      <c r="P18" s="241" t="str">
        <f>IF(AND(N18&gt;0,SUMIFS('Anlage 2'!W$18:W$1001,'Anlage 2'!B$18:B$1001,'Anlage 1'!B18,'Anlage 2'!C$18:C$1001,"&lt;2033")+SUMIF(B$18:B$1003,B18,L$18:L$1003)=SUMIF(B$18:B$1003,B18,N$18:N$1003)),"Übereinstimmung E",IF(AND(N18&gt;0,SUMIFS('Anlage 2'!W$18:W$1001,'Anlage 2'!B$18:B$1001,'Anlage 1'!B18,'Anlage 2'!C$18:C$1001,"&lt;2033")+SUMIF(B$18:B$1003,B18,L$18:L$1003)&lt;&gt;SUMIF(B$18:B$1003,B18,N$18:N$1003)),"Kontrolle E erf.",""))</f>
        <v>Übereinstimmung E</v>
      </c>
      <c r="Q18" s="6">
        <v>1650</v>
      </c>
      <c r="R18" s="10">
        <v>200</v>
      </c>
      <c r="S18" s="5">
        <v>10</v>
      </c>
      <c r="T18" s="8">
        <v>0</v>
      </c>
      <c r="U18" s="6">
        <v>140</v>
      </c>
      <c r="V18" s="8">
        <v>0</v>
      </c>
      <c r="W18" s="6">
        <v>0</v>
      </c>
      <c r="X18" s="8">
        <v>0</v>
      </c>
      <c r="Y18" s="6">
        <v>20</v>
      </c>
      <c r="Z18" s="8">
        <v>0</v>
      </c>
      <c r="AA18" s="6">
        <v>10</v>
      </c>
      <c r="AB18" s="8">
        <v>0</v>
      </c>
      <c r="AC18" s="6">
        <v>0</v>
      </c>
      <c r="AD18" s="8">
        <v>0</v>
      </c>
      <c r="AE18" s="6">
        <v>20</v>
      </c>
      <c r="AF18" s="8">
        <v>0</v>
      </c>
      <c r="AG18" s="9">
        <v>10</v>
      </c>
      <c r="AH18" s="6">
        <v>0</v>
      </c>
      <c r="AI18" s="6">
        <v>20</v>
      </c>
      <c r="AJ18" s="6">
        <v>0</v>
      </c>
      <c r="AK18" s="6">
        <v>20</v>
      </c>
      <c r="AL18" s="6">
        <v>0</v>
      </c>
      <c r="AM18" s="6">
        <v>15</v>
      </c>
      <c r="AN18" s="6">
        <v>0</v>
      </c>
      <c r="AO18" s="6">
        <v>25</v>
      </c>
      <c r="AP18" s="6">
        <v>0</v>
      </c>
      <c r="AQ18" s="6">
        <v>10</v>
      </c>
      <c r="AR18" s="6">
        <v>0</v>
      </c>
      <c r="AS18" s="11"/>
      <c r="AT18" s="12"/>
    </row>
    <row r="19" spans="2:46" x14ac:dyDescent="0.25">
      <c r="B19" s="3">
        <v>10102</v>
      </c>
      <c r="C19" s="238" t="str">
        <f>IF($B19&gt;0,VLOOKUP($B19,'OT-ID'!$B$13:$M$3257,6,FALSE),"")</f>
        <v>WE</v>
      </c>
      <c r="D19" s="238" t="str">
        <f>IF($B19&gt;0,VLOOKUP($B19,'OT-ID'!$B$13:$M$3257,10,FALSE),"")</f>
        <v>Gemeinde A</v>
      </c>
      <c r="E19" s="238" t="str">
        <f>IF($B19&gt;0,VLOOKUP($B19,'OT-ID'!$B$13:$M$3257,12,FALSE),"")</f>
        <v>Y-Dorf</v>
      </c>
      <c r="F19" s="13"/>
      <c r="G19" s="243">
        <f>IF($B19&gt;0,VLOOKUP($B19,'OT-ID'!$B$13:$M$3257,4,FALSE),"")</f>
        <v>11110</v>
      </c>
      <c r="H19" s="238" t="str">
        <f>IF($B19&gt;0,VLOOKUP($B19,'OT-ID'!$B$13:$M$3257,5,FALSE),"")</f>
        <v>großer Fluss</v>
      </c>
      <c r="I19" s="5">
        <v>145</v>
      </c>
      <c r="J19" s="14" t="s">
        <v>52</v>
      </c>
      <c r="K19" s="7">
        <v>0</v>
      </c>
      <c r="L19" s="5">
        <v>0</v>
      </c>
      <c r="M19" s="8">
        <v>0</v>
      </c>
      <c r="N19" s="9">
        <v>0</v>
      </c>
      <c r="O19" s="6">
        <v>0</v>
      </c>
      <c r="P19" s="241" t="str">
        <f>IF(AND(N19&gt;0,SUMIFS('Anlage 2'!W$18:W$1001,'Anlage 2'!B$18:B$1001,'Anlage 1'!B19,'Anlage 2'!C$18:C$1001,"&lt;2033")+SUMIF(B$18:B$1003,B19,L$18:L$1003)=SUMIF(B$18:B$1003,B19,N$18:N$1003)),"Übereinstimmung E",IF(AND(N19&gt;0,SUMIFS('Anlage 2'!W$18:W$1001,'Anlage 2'!B$18:B$1001,'Anlage 1'!B19,'Anlage 2'!C$18:C$1001,"&lt;2033")+SUMIF(B$18:B$1003,B19,L$18:L$1003)&lt;&gt;SUMIF(B$18:B$1003,B19,N$18:N$1003)),"Kontrolle E erf.",""))</f>
        <v/>
      </c>
      <c r="Q19" s="6">
        <v>0</v>
      </c>
      <c r="R19" s="10">
        <v>0</v>
      </c>
      <c r="S19" s="5">
        <v>0</v>
      </c>
      <c r="T19" s="8">
        <v>0</v>
      </c>
      <c r="U19" s="6">
        <v>0</v>
      </c>
      <c r="V19" s="8">
        <v>0</v>
      </c>
      <c r="W19" s="6">
        <v>0</v>
      </c>
      <c r="X19" s="8">
        <v>0</v>
      </c>
      <c r="Y19" s="6">
        <v>40</v>
      </c>
      <c r="Z19" s="8">
        <v>0</v>
      </c>
      <c r="AA19" s="6">
        <v>100</v>
      </c>
      <c r="AB19" s="8">
        <v>0</v>
      </c>
      <c r="AC19" s="6">
        <v>0</v>
      </c>
      <c r="AD19" s="8">
        <v>0</v>
      </c>
      <c r="AE19" s="6">
        <v>5</v>
      </c>
      <c r="AF19" s="8">
        <v>0</v>
      </c>
      <c r="AG19" s="9">
        <v>0</v>
      </c>
      <c r="AH19" s="6">
        <v>0</v>
      </c>
      <c r="AI19" s="6">
        <v>140</v>
      </c>
      <c r="AJ19" s="6">
        <v>0</v>
      </c>
      <c r="AK19" s="6">
        <v>5</v>
      </c>
      <c r="AL19" s="6">
        <v>0</v>
      </c>
      <c r="AM19" s="6">
        <v>0</v>
      </c>
      <c r="AN19" s="6">
        <v>0</v>
      </c>
      <c r="AO19" s="6">
        <v>140</v>
      </c>
      <c r="AP19" s="6">
        <v>0</v>
      </c>
      <c r="AQ19" s="6">
        <v>5</v>
      </c>
      <c r="AR19" s="6">
        <v>0</v>
      </c>
      <c r="AS19" s="11"/>
      <c r="AT19" s="12"/>
    </row>
    <row r="20" spans="2:46" x14ac:dyDescent="0.25">
      <c r="B20" s="3">
        <v>10103</v>
      </c>
      <c r="C20" s="238" t="str">
        <f>IF($B20&gt;0,VLOOKUP($B20,'OT-ID'!$B$13:$M$3257,6,FALSE),"")</f>
        <v>WE</v>
      </c>
      <c r="D20" s="238" t="str">
        <f>IF($B20&gt;0,VLOOKUP($B20,'OT-ID'!$B$13:$M$3257,10,FALSE),"")</f>
        <v>Gemeinde A</v>
      </c>
      <c r="E20" s="238" t="str">
        <f>IF($B20&gt;0,VLOOKUP($B20,'OT-ID'!$B$13:$M$3257,12,FALSE),"")</f>
        <v>Z-Dorf</v>
      </c>
      <c r="F20" s="13"/>
      <c r="G20" s="243">
        <f>IF($B20&gt;0,VLOOKUP($B20,'OT-ID'!$B$13:$M$3257,4,FALSE),"")</f>
        <v>11110</v>
      </c>
      <c r="H20" s="238" t="str">
        <f>IF($B20&gt;0,VLOOKUP($B20,'OT-ID'!$B$13:$M$3257,5,FALSE),"")</f>
        <v>großer Fluss</v>
      </c>
      <c r="I20" s="5">
        <v>650</v>
      </c>
      <c r="J20" s="6"/>
      <c r="K20" s="7">
        <v>10</v>
      </c>
      <c r="L20" s="5">
        <v>0</v>
      </c>
      <c r="M20" s="8">
        <v>0</v>
      </c>
      <c r="N20" s="9">
        <v>350</v>
      </c>
      <c r="O20" s="6">
        <v>0</v>
      </c>
      <c r="P20" s="241" t="str">
        <f>IF(AND(N20&gt;0,SUMIFS('Anlage 2'!W$18:W$1001,'Anlage 2'!B$18:B$1001,'Anlage 1'!B20,'Anlage 2'!C$18:C$1001,"&lt;2033")+SUMIF(B$18:B$1003,B20,L$18:L$1003)=SUMIF(B$18:B$1003,B20,N$18:N$1003)),"Übereinstimmung E",IF(AND(N20&gt;0,SUMIFS('Anlage 2'!W$18:W$1001,'Anlage 2'!B$18:B$1001,'Anlage 1'!B20,'Anlage 2'!C$18:C$1001,"&lt;2033")+SUMIF(B$18:B$1003,B20,L$18:L$1003)&lt;&gt;SUMIF(B$18:B$1003,B20,N$18:N$1003)),"Kontrolle E erf.",""))</f>
        <v>Übereinstimmung E</v>
      </c>
      <c r="Q20" s="6">
        <v>620</v>
      </c>
      <c r="R20" s="10">
        <v>10</v>
      </c>
      <c r="S20" s="5">
        <v>12</v>
      </c>
      <c r="T20" s="8">
        <v>0</v>
      </c>
      <c r="U20" s="6">
        <v>150</v>
      </c>
      <c r="V20" s="8">
        <v>10</v>
      </c>
      <c r="W20" s="6">
        <v>0</v>
      </c>
      <c r="X20" s="8">
        <v>0</v>
      </c>
      <c r="Y20" s="6">
        <v>5</v>
      </c>
      <c r="Z20" s="8">
        <v>0</v>
      </c>
      <c r="AA20" s="6">
        <v>90</v>
      </c>
      <c r="AB20" s="8">
        <v>0</v>
      </c>
      <c r="AC20" s="6">
        <v>15</v>
      </c>
      <c r="AD20" s="8">
        <v>0</v>
      </c>
      <c r="AE20" s="6">
        <v>28</v>
      </c>
      <c r="AF20" s="8">
        <v>0</v>
      </c>
      <c r="AG20" s="9">
        <v>8</v>
      </c>
      <c r="AH20" s="6">
        <v>0</v>
      </c>
      <c r="AI20" s="6">
        <v>15</v>
      </c>
      <c r="AJ20" s="6">
        <v>0</v>
      </c>
      <c r="AK20" s="6">
        <v>1</v>
      </c>
      <c r="AL20" s="6">
        <v>0</v>
      </c>
      <c r="AM20" s="6">
        <v>4</v>
      </c>
      <c r="AN20" s="6">
        <v>0</v>
      </c>
      <c r="AO20" s="6">
        <v>25</v>
      </c>
      <c r="AP20" s="6">
        <v>0</v>
      </c>
      <c r="AQ20" s="6">
        <v>1</v>
      </c>
      <c r="AR20" s="6">
        <v>0</v>
      </c>
      <c r="AS20" s="11"/>
      <c r="AT20" s="12"/>
    </row>
    <row r="21" spans="2:46" x14ac:dyDescent="0.25">
      <c r="B21" s="3"/>
      <c r="C21" s="238" t="str">
        <f>IF($B21&gt;0,VLOOKUP($B21,'OT-ID'!$B$13:$M$3257,6,FALSE),"")</f>
        <v/>
      </c>
      <c r="D21" s="238" t="str">
        <f>IF($B21&gt;0,VLOOKUP($B21,'OT-ID'!$B$13:$M$3257,10,FALSE),"")</f>
        <v/>
      </c>
      <c r="E21" s="238" t="str">
        <f>IF($B21&gt;0,VLOOKUP($B21,'OT-ID'!$B$13:$M$3257,12,FALSE),"")</f>
        <v/>
      </c>
      <c r="F21" s="13"/>
      <c r="G21" s="243" t="str">
        <f>IF($B21&gt;0,VLOOKUP($B21,'OT-ID'!$B$13:$M$3257,4,FALSE),"")</f>
        <v/>
      </c>
      <c r="H21" s="238" t="str">
        <f>IF($B21&gt;0,VLOOKUP($B21,'OT-ID'!$B$13:$M$3257,5,FALSE),"")</f>
        <v/>
      </c>
      <c r="I21" s="5"/>
      <c r="J21" s="6"/>
      <c r="K21" s="7"/>
      <c r="L21" s="5"/>
      <c r="M21" s="8"/>
      <c r="N21" s="9"/>
      <c r="O21" s="6"/>
      <c r="P21" s="241" t="str">
        <f>IF(AND(N21&gt;0,SUMIFS('Anlage 2'!W$18:W$1001,'Anlage 2'!B$18:B$1001,'Anlage 1'!B21,'Anlage 2'!C$18:C$1001,"&lt;2033")+SUMIF(B$18:B$1003,B21,L$18:L$1003)=SUMIF(B$18:B$1003,B21,N$18:N$1003)),"Übereinstimmung E",IF(AND(N21&gt;0,SUMIFS('Anlage 2'!W$18:W$1001,'Anlage 2'!B$18:B$1001,'Anlage 1'!B21,'Anlage 2'!C$18:C$1001,"&lt;2033")+SUMIF(B$18:B$1003,B21,L$18:L$1003)&lt;&gt;SUMIF(B$18:B$1003,B21,N$18:N$1003)),"Kontrolle E erf.",""))</f>
        <v/>
      </c>
      <c r="Q21" s="6"/>
      <c r="R21" s="10"/>
      <c r="S21" s="5"/>
      <c r="T21" s="8"/>
      <c r="U21" s="6"/>
      <c r="V21" s="8"/>
      <c r="W21" s="6"/>
      <c r="X21" s="8"/>
      <c r="Y21" s="6"/>
      <c r="Z21" s="8"/>
      <c r="AA21" s="6"/>
      <c r="AB21" s="8"/>
      <c r="AC21" s="6"/>
      <c r="AD21" s="8"/>
      <c r="AE21" s="6"/>
      <c r="AF21" s="8"/>
      <c r="AG21" s="9"/>
      <c r="AH21" s="6"/>
      <c r="AI21" s="6"/>
      <c r="AJ21" s="6"/>
      <c r="AK21" s="6"/>
      <c r="AL21" s="6"/>
      <c r="AM21" s="6"/>
      <c r="AN21" s="6"/>
      <c r="AO21" s="6"/>
      <c r="AP21" s="6"/>
      <c r="AQ21" s="6"/>
      <c r="AR21" s="6"/>
      <c r="AS21" s="11"/>
      <c r="AT21" s="12"/>
    </row>
    <row r="22" spans="2:46" x14ac:dyDescent="0.25">
      <c r="B22" s="3">
        <v>20101</v>
      </c>
      <c r="C22" s="238" t="str">
        <f>IF($B22&gt;0,VLOOKUP($B22,'OT-ID'!$B$13:$M$3257,6,FALSE),"")</f>
        <v>AP</v>
      </c>
      <c r="D22" s="238" t="str">
        <f>IF($B22&gt;0,VLOOKUP($B22,'OT-ID'!$B$13:$M$3257,10,FALSE),"")</f>
        <v>Gemeinde B</v>
      </c>
      <c r="E22" s="238" t="str">
        <f>IF($B22&gt;0,VLOOKUP($B22,'OT-ID'!$B$13:$M$3257,12,FALSE),"")</f>
        <v>W-Dorf</v>
      </c>
      <c r="F22" s="13" t="s">
        <v>53</v>
      </c>
      <c r="G22" s="243">
        <f>IF($B22&gt;0,VLOOKUP($B22,'OT-ID'!$B$13:$M$3257,4,FALSE),"")</f>
        <v>11111</v>
      </c>
      <c r="H22" s="238" t="str">
        <f>IF($B22&gt;0,VLOOKUP($B22,'OT-ID'!$B$13:$M$3257,5,FALSE),"")</f>
        <v>kleiner Bach</v>
      </c>
      <c r="I22" s="5">
        <v>534</v>
      </c>
      <c r="J22" s="6"/>
      <c r="K22" s="7">
        <v>36</v>
      </c>
      <c r="L22" s="5">
        <v>450</v>
      </c>
      <c r="M22" s="8">
        <v>14</v>
      </c>
      <c r="N22" s="9">
        <v>450</v>
      </c>
      <c r="O22" s="6">
        <v>14</v>
      </c>
      <c r="P22" s="241" t="str">
        <f>IF(AND(N22&gt;0,SUMIFS('Anlage 2'!W$18:W$1001,'Anlage 2'!B$18:B$1001,'Anlage 1'!B22,'Anlage 2'!C$18:C$1001,"&lt;2033")+SUMIF(B$18:B$1003,B22,L$18:L$1003)=SUMIF(B$18:B$1003,B22,N$18:N$1003)),"Übereinstimmung E",IF(AND(N22&gt;0,SUMIFS('Anlage 2'!W$18:W$1001,'Anlage 2'!B$18:B$1001,'Anlage 1'!B22,'Anlage 2'!C$18:C$1001,"&lt;2033")+SUMIF(B$18:B$1003,B22,L$18:L$1003)&lt;&gt;SUMIF(B$18:B$1003,B22,N$18:N$1003)),"Kontrolle E erf.",""))</f>
        <v>Übereinstimmung E</v>
      </c>
      <c r="Q22" s="6">
        <v>530</v>
      </c>
      <c r="R22" s="10">
        <v>36</v>
      </c>
      <c r="S22" s="5">
        <v>0</v>
      </c>
      <c r="T22" s="8">
        <v>0</v>
      </c>
      <c r="U22" s="6">
        <v>44</v>
      </c>
      <c r="V22" s="8">
        <v>22</v>
      </c>
      <c r="W22" s="6">
        <v>0</v>
      </c>
      <c r="X22" s="8">
        <v>0</v>
      </c>
      <c r="Y22" s="6">
        <v>0</v>
      </c>
      <c r="Z22" s="8">
        <v>0</v>
      </c>
      <c r="AA22" s="6">
        <v>40</v>
      </c>
      <c r="AB22" s="8">
        <v>0</v>
      </c>
      <c r="AC22" s="6">
        <v>0</v>
      </c>
      <c r="AD22" s="8">
        <v>0</v>
      </c>
      <c r="AE22" s="6">
        <v>0</v>
      </c>
      <c r="AF22" s="8">
        <v>0</v>
      </c>
      <c r="AG22" s="9">
        <v>0</v>
      </c>
      <c r="AH22" s="6">
        <v>0</v>
      </c>
      <c r="AI22" s="6">
        <v>4</v>
      </c>
      <c r="AJ22" s="6">
        <v>0</v>
      </c>
      <c r="AK22" s="6">
        <v>0</v>
      </c>
      <c r="AL22" s="6">
        <v>0</v>
      </c>
      <c r="AM22" s="6">
        <v>0</v>
      </c>
      <c r="AN22" s="6">
        <v>0</v>
      </c>
      <c r="AO22" s="6">
        <v>4</v>
      </c>
      <c r="AP22" s="6">
        <v>0</v>
      </c>
      <c r="AQ22" s="6">
        <v>0</v>
      </c>
      <c r="AR22" s="6">
        <v>0</v>
      </c>
      <c r="AS22" s="11"/>
      <c r="AT22" s="12"/>
    </row>
    <row r="23" spans="2:46" x14ac:dyDescent="0.25">
      <c r="B23" s="3">
        <v>20101</v>
      </c>
      <c r="C23" s="238" t="str">
        <f>IF($B23&gt;0,VLOOKUP($B23,'OT-ID'!$B$13:$M$3257,6,FALSE),"")</f>
        <v>AP</v>
      </c>
      <c r="D23" s="238" t="str">
        <f>IF($B23&gt;0,VLOOKUP($B23,'OT-ID'!$B$13:$M$3257,10,FALSE),"")</f>
        <v>Gemeinde B</v>
      </c>
      <c r="E23" s="238" t="str">
        <f>IF($B23&gt;0,VLOOKUP($B23,'OT-ID'!$B$13:$M$3257,12,FALSE),"")</f>
        <v>W-Dorf</v>
      </c>
      <c r="F23" s="13" t="s">
        <v>54</v>
      </c>
      <c r="G23" s="243">
        <f>IF($B23&gt;0,VLOOKUP($B23,'OT-ID'!$B$13:$M$3257,4,FALSE),"")</f>
        <v>11111</v>
      </c>
      <c r="H23" s="238" t="str">
        <f>IF($B23&gt;0,VLOOKUP($B23,'OT-ID'!$B$13:$M$3257,5,FALSE),"")</f>
        <v>kleiner Bach</v>
      </c>
      <c r="I23" s="5">
        <v>25</v>
      </c>
      <c r="J23" s="6" t="s">
        <v>52</v>
      </c>
      <c r="K23" s="7">
        <v>0</v>
      </c>
      <c r="L23" s="5">
        <v>0</v>
      </c>
      <c r="M23" s="8">
        <v>0</v>
      </c>
      <c r="N23" s="9">
        <v>20</v>
      </c>
      <c r="O23" s="6">
        <v>0</v>
      </c>
      <c r="P23" s="241" t="str">
        <f>IF(AND(N23&gt;0,SUMIFS('Anlage 2'!W$18:W$1001,'Anlage 2'!B$18:B$1001,'Anlage 1'!B23,'Anlage 2'!C$18:C$1001,"&lt;2033")+SUMIF(B$18:B$1003,B23,L$18:L$1003)=SUMIF(B$18:B$1003,B23,N$18:N$1003)),"Übereinstimmung E",IF(AND(N23&gt;0,SUMIFS('Anlage 2'!W$18:W$1001,'Anlage 2'!B$18:B$1001,'Anlage 1'!B23,'Anlage 2'!C$18:C$1001,"&lt;2033")+SUMIF(B$18:B$1003,B23,L$18:L$1003)&lt;&gt;SUMIF(B$18:B$1003,B23,N$18:N$1003)),"Kontrolle E erf.",""))</f>
        <v>Übereinstimmung E</v>
      </c>
      <c r="Q23" s="6">
        <v>20</v>
      </c>
      <c r="R23" s="10">
        <v>0</v>
      </c>
      <c r="S23" s="5">
        <v>10</v>
      </c>
      <c r="T23" s="8">
        <v>0</v>
      </c>
      <c r="U23" s="6">
        <v>15</v>
      </c>
      <c r="V23" s="8">
        <v>0</v>
      </c>
      <c r="W23" s="6">
        <v>0</v>
      </c>
      <c r="X23" s="8">
        <v>0</v>
      </c>
      <c r="Y23" s="6">
        <v>0</v>
      </c>
      <c r="Z23" s="8">
        <v>0</v>
      </c>
      <c r="AA23" s="6">
        <v>0</v>
      </c>
      <c r="AB23" s="8">
        <v>0</v>
      </c>
      <c r="AC23" s="6">
        <v>0</v>
      </c>
      <c r="AD23" s="8">
        <v>0</v>
      </c>
      <c r="AE23" s="6">
        <v>0</v>
      </c>
      <c r="AF23" s="8">
        <v>0</v>
      </c>
      <c r="AG23" s="9">
        <v>5</v>
      </c>
      <c r="AH23" s="6">
        <v>0</v>
      </c>
      <c r="AI23" s="6">
        <v>0</v>
      </c>
      <c r="AJ23" s="6">
        <v>0</v>
      </c>
      <c r="AK23" s="6">
        <v>0</v>
      </c>
      <c r="AL23" s="6">
        <v>0</v>
      </c>
      <c r="AM23" s="6">
        <v>5</v>
      </c>
      <c r="AN23" s="6">
        <v>0</v>
      </c>
      <c r="AO23" s="6">
        <v>0</v>
      </c>
      <c r="AP23" s="6">
        <v>0</v>
      </c>
      <c r="AQ23" s="6">
        <v>0</v>
      </c>
      <c r="AR23" s="6">
        <v>0</v>
      </c>
      <c r="AS23" s="11"/>
      <c r="AT23" s="12"/>
    </row>
    <row r="24" spans="2:46" x14ac:dyDescent="0.25">
      <c r="B24" s="3">
        <v>20102</v>
      </c>
      <c r="C24" s="238" t="str">
        <f>IF($B24&gt;0,VLOOKUP($B24,'OT-ID'!$B$13:$M$3257,6,FALSE),"")</f>
        <v>AP</v>
      </c>
      <c r="D24" s="238" t="str">
        <f>IF($B24&gt;0,VLOOKUP($B24,'OT-ID'!$B$13:$M$3257,10,FALSE),"")</f>
        <v>Gemeinde B</v>
      </c>
      <c r="E24" s="238" t="str">
        <f>IF($B24&gt;0,VLOOKUP($B24,'OT-ID'!$B$13:$M$3257,12,FALSE),"")</f>
        <v>V-Dorf</v>
      </c>
      <c r="F24" s="13"/>
      <c r="G24" s="243">
        <f>IF($B24&gt;0,VLOOKUP($B24,'OT-ID'!$B$13:$M$3257,4,FALSE),"")</f>
        <v>11111</v>
      </c>
      <c r="H24" s="238" t="str">
        <f>IF($B24&gt;0,VLOOKUP($B24,'OT-ID'!$B$13:$M$3257,5,FALSE),"")</f>
        <v>kleiner Bach</v>
      </c>
      <c r="I24" s="5">
        <v>210</v>
      </c>
      <c r="J24" s="6"/>
      <c r="K24" s="7">
        <v>10</v>
      </c>
      <c r="L24" s="5">
        <v>210</v>
      </c>
      <c r="M24" s="8">
        <v>10</v>
      </c>
      <c r="N24" s="9">
        <v>210</v>
      </c>
      <c r="O24" s="6">
        <v>10</v>
      </c>
      <c r="P24" s="241" t="str">
        <f>IF(AND(N24&gt;0,SUMIFS('Anlage 2'!W$18:W$1001,'Anlage 2'!B$18:B$1001,'Anlage 1'!B24,'Anlage 2'!C$18:C$1001,"&lt;2033")+SUMIF(B$18:B$1003,B24,L$18:L$1003)=SUMIF(B$18:B$1003,B24,N$18:N$1003)),"Übereinstimmung E",IF(AND(N24&gt;0,SUMIFS('Anlage 2'!W$18:W$1001,'Anlage 2'!B$18:B$1001,'Anlage 1'!B24,'Anlage 2'!C$18:C$1001,"&lt;2033")+SUMIF(B$18:B$1003,B24,L$18:L$1003)&lt;&gt;SUMIF(B$18:B$1003,B24,N$18:N$1003)),"Kontrolle E erf.",""))</f>
        <v>Übereinstimmung E</v>
      </c>
      <c r="Q24" s="6">
        <v>210</v>
      </c>
      <c r="R24" s="10">
        <v>10</v>
      </c>
      <c r="S24" s="5">
        <v>0</v>
      </c>
      <c r="T24" s="8">
        <v>0</v>
      </c>
      <c r="U24" s="6">
        <v>0</v>
      </c>
      <c r="V24" s="8">
        <v>0</v>
      </c>
      <c r="W24" s="6">
        <v>0</v>
      </c>
      <c r="X24" s="8">
        <v>0</v>
      </c>
      <c r="Y24" s="6">
        <v>0</v>
      </c>
      <c r="Z24" s="8">
        <v>0</v>
      </c>
      <c r="AA24" s="6">
        <v>0</v>
      </c>
      <c r="AB24" s="8">
        <v>0</v>
      </c>
      <c r="AC24" s="6">
        <v>0</v>
      </c>
      <c r="AD24" s="8">
        <v>0</v>
      </c>
      <c r="AE24" s="6">
        <v>0</v>
      </c>
      <c r="AF24" s="8">
        <v>0</v>
      </c>
      <c r="AG24" s="9">
        <v>0</v>
      </c>
      <c r="AH24" s="6">
        <v>0</v>
      </c>
      <c r="AI24" s="6">
        <v>0</v>
      </c>
      <c r="AJ24" s="6">
        <v>0</v>
      </c>
      <c r="AK24" s="6">
        <v>0</v>
      </c>
      <c r="AL24" s="6">
        <v>0</v>
      </c>
      <c r="AM24" s="6">
        <v>0</v>
      </c>
      <c r="AN24" s="6">
        <v>0</v>
      </c>
      <c r="AO24" s="6">
        <v>0</v>
      </c>
      <c r="AP24" s="6">
        <v>0</v>
      </c>
      <c r="AQ24" s="6">
        <v>0</v>
      </c>
      <c r="AR24" s="6">
        <v>0</v>
      </c>
      <c r="AS24" s="11"/>
      <c r="AT24" s="12"/>
    </row>
    <row r="25" spans="2:46" x14ac:dyDescent="0.25">
      <c r="B25" s="3"/>
      <c r="C25" s="238" t="str">
        <f>IF($B25&gt;0,VLOOKUP($B25,'OT-ID'!$B$13:$M$3257,6,FALSE),"")</f>
        <v/>
      </c>
      <c r="D25" s="238" t="str">
        <f>IF($B25&gt;0,VLOOKUP($B25,'OT-ID'!$B$13:$M$3257,10,FALSE),"")</f>
        <v/>
      </c>
      <c r="E25" s="238" t="str">
        <f>IF($B25&gt;0,VLOOKUP($B25,'OT-ID'!$B$13:$M$3257,12,FALSE),"")</f>
        <v/>
      </c>
      <c r="F25" s="13"/>
      <c r="G25" s="243" t="str">
        <f>IF($B25&gt;0,VLOOKUP($B25,'OT-ID'!$B$13:$M$3257,4,FALSE),"")</f>
        <v/>
      </c>
      <c r="H25" s="238" t="str">
        <f>IF($B25&gt;0,VLOOKUP($B25,'OT-ID'!$B$13:$M$3257,5,FALSE),"")</f>
        <v/>
      </c>
      <c r="I25" s="5"/>
      <c r="J25" s="6"/>
      <c r="K25" s="7"/>
      <c r="L25" s="5"/>
      <c r="M25" s="8"/>
      <c r="N25" s="9"/>
      <c r="O25" s="6"/>
      <c r="P25" s="241" t="str">
        <f>IF(AND(N25&gt;0,SUMIFS('Anlage 2'!W$18:W$1001,'Anlage 2'!B$18:B$1001,'Anlage 1'!B25,'Anlage 2'!C$18:C$1001,"&lt;2033")+SUMIF(B$18:B$1003,B25,L$18:L$1003)=SUMIF(B$18:B$1003,B25,N$18:N$1003)),"Übereinstimmung E",IF(AND(N25&gt;0,SUMIFS('Anlage 2'!W$18:W$1001,'Anlage 2'!B$18:B$1001,'Anlage 1'!B25,'Anlage 2'!C$18:C$1001,"&lt;2033")+SUMIF(B$18:B$1003,B25,L$18:L$1003)&lt;&gt;SUMIF(B$18:B$1003,B25,N$18:N$1003)),"Kontrolle E erf.",""))</f>
        <v/>
      </c>
      <c r="Q25" s="6"/>
      <c r="R25" s="10"/>
      <c r="S25" s="5"/>
      <c r="T25" s="8"/>
      <c r="U25" s="6"/>
      <c r="V25" s="8"/>
      <c r="W25" s="6"/>
      <c r="X25" s="8"/>
      <c r="Y25" s="6"/>
      <c r="Z25" s="8"/>
      <c r="AA25" s="6"/>
      <c r="AB25" s="8"/>
      <c r="AC25" s="6"/>
      <c r="AD25" s="8"/>
      <c r="AE25" s="6"/>
      <c r="AF25" s="8"/>
      <c r="AG25" s="9"/>
      <c r="AH25" s="6"/>
      <c r="AI25" s="6"/>
      <c r="AJ25" s="6"/>
      <c r="AK25" s="6"/>
      <c r="AL25" s="6"/>
      <c r="AM25" s="6"/>
      <c r="AN25" s="6"/>
      <c r="AO25" s="6"/>
      <c r="AP25" s="6"/>
      <c r="AQ25" s="6"/>
      <c r="AR25" s="6"/>
      <c r="AS25" s="11"/>
      <c r="AT25" s="12"/>
    </row>
    <row r="26" spans="2:46" x14ac:dyDescent="0.25">
      <c r="B26" s="3"/>
      <c r="C26" s="238" t="str">
        <f>IF($B26&gt;0,VLOOKUP($B26,'OT-ID'!$B$13:$M$3257,6,FALSE),"")</f>
        <v/>
      </c>
      <c r="D26" s="238" t="str">
        <f>IF($B26&gt;0,VLOOKUP($B26,'OT-ID'!$B$13:$M$3257,10,FALSE),"")</f>
        <v/>
      </c>
      <c r="E26" s="238" t="str">
        <f>IF($B26&gt;0,VLOOKUP($B26,'OT-ID'!$B$13:$M$3257,12,FALSE),"")</f>
        <v/>
      </c>
      <c r="F26" s="13"/>
      <c r="G26" s="243" t="str">
        <f>IF($B26&gt;0,VLOOKUP($B26,'OT-ID'!$B$13:$M$3257,4,FALSE),"")</f>
        <v/>
      </c>
      <c r="H26" s="238" t="str">
        <f>IF($B26&gt;0,VLOOKUP($B26,'OT-ID'!$B$13:$M$3257,5,FALSE),"")</f>
        <v/>
      </c>
      <c r="I26" s="5"/>
      <c r="J26" s="6"/>
      <c r="K26" s="7"/>
      <c r="L26" s="5"/>
      <c r="M26" s="8"/>
      <c r="N26" s="9"/>
      <c r="O26" s="6"/>
      <c r="P26" s="241" t="str">
        <f>IF(AND(N26&gt;0,SUMIFS('Anlage 2'!W$18:W$1001,'Anlage 2'!B$18:B$1001,'Anlage 1'!B26,'Anlage 2'!C$18:C$1001,"&lt;2033")+SUMIF(B$18:B$1003,B26,L$18:L$1003)=SUMIF(B$18:B$1003,B26,N$18:N$1003)),"Übereinstimmung E",IF(AND(N26&gt;0,SUMIFS('Anlage 2'!W$18:W$1001,'Anlage 2'!B$18:B$1001,'Anlage 1'!B26,'Anlage 2'!C$18:C$1001,"&lt;2033")+SUMIF(B$18:B$1003,B26,L$18:L$1003)&lt;&gt;SUMIF(B$18:B$1003,B26,N$18:N$1003)),"Kontrolle E erf.",""))</f>
        <v/>
      </c>
      <c r="Q26" s="6"/>
      <c r="R26" s="10"/>
      <c r="S26" s="5"/>
      <c r="T26" s="8"/>
      <c r="U26" s="6"/>
      <c r="V26" s="8"/>
      <c r="W26" s="6"/>
      <c r="X26" s="8"/>
      <c r="Y26" s="6"/>
      <c r="Z26" s="8"/>
      <c r="AA26" s="6"/>
      <c r="AB26" s="8"/>
      <c r="AC26" s="6"/>
      <c r="AD26" s="8"/>
      <c r="AE26" s="6"/>
      <c r="AF26" s="8"/>
      <c r="AG26" s="9"/>
      <c r="AH26" s="6"/>
      <c r="AI26" s="6"/>
      <c r="AJ26" s="6"/>
      <c r="AK26" s="6"/>
      <c r="AL26" s="6"/>
      <c r="AM26" s="6"/>
      <c r="AN26" s="6"/>
      <c r="AO26" s="6"/>
      <c r="AP26" s="6"/>
      <c r="AQ26" s="6"/>
      <c r="AR26" s="6"/>
      <c r="AS26" s="11"/>
      <c r="AT26" s="12"/>
    </row>
    <row r="27" spans="2:46" x14ac:dyDescent="0.25">
      <c r="B27" s="3"/>
      <c r="C27" s="238" t="str">
        <f>IF($B27&gt;0,VLOOKUP($B27,'OT-ID'!$B$13:$M$3257,6,FALSE),"")</f>
        <v/>
      </c>
      <c r="D27" s="238" t="str">
        <f>IF($B27&gt;0,VLOOKUP($B27,'OT-ID'!$B$13:$M$3257,10,FALSE),"")</f>
        <v/>
      </c>
      <c r="E27" s="238" t="str">
        <f>IF($B27&gt;0,VLOOKUP($B27,'OT-ID'!$B$13:$M$3257,12,FALSE),"")</f>
        <v/>
      </c>
      <c r="F27" s="13"/>
      <c r="G27" s="243" t="str">
        <f>IF($B27&gt;0,VLOOKUP($B27,'OT-ID'!$B$13:$M$3257,4,FALSE),"")</f>
        <v/>
      </c>
      <c r="H27" s="238" t="str">
        <f>IF($B27&gt;0,VLOOKUP($B27,'OT-ID'!$B$13:$M$3257,5,FALSE),"")</f>
        <v/>
      </c>
      <c r="I27" s="5"/>
      <c r="J27" s="6"/>
      <c r="K27" s="7"/>
      <c r="L27" s="5"/>
      <c r="M27" s="8"/>
      <c r="N27" s="9"/>
      <c r="O27" s="6"/>
      <c r="P27" s="241" t="str">
        <f>IF(AND(N27&gt;0,SUMIFS('Anlage 2'!W$18:W$1001,'Anlage 2'!B$18:B$1001,'Anlage 1'!B27,'Anlage 2'!C$18:C$1001,"&lt;2033")+SUMIF(B$18:B$1003,B27,L$18:L$1003)=SUMIF(B$18:B$1003,B27,N$18:N$1003)),"Übereinstimmung E",IF(AND(N27&gt;0,SUMIFS('Anlage 2'!W$18:W$1001,'Anlage 2'!B$18:B$1001,'Anlage 1'!B27,'Anlage 2'!C$18:C$1001,"&lt;2033")+SUMIF(B$18:B$1003,B27,L$18:L$1003)&lt;&gt;SUMIF(B$18:B$1003,B27,N$18:N$1003)),"Kontrolle E erf.",""))</f>
        <v/>
      </c>
      <c r="Q27" s="6"/>
      <c r="R27" s="10"/>
      <c r="S27" s="5"/>
      <c r="T27" s="8"/>
      <c r="U27" s="6"/>
      <c r="V27" s="8"/>
      <c r="W27" s="6"/>
      <c r="X27" s="8"/>
      <c r="Y27" s="6"/>
      <c r="Z27" s="8"/>
      <c r="AA27" s="6"/>
      <c r="AB27" s="8"/>
      <c r="AC27" s="6"/>
      <c r="AD27" s="8"/>
      <c r="AE27" s="6"/>
      <c r="AF27" s="8"/>
      <c r="AG27" s="9"/>
      <c r="AH27" s="6"/>
      <c r="AI27" s="6"/>
      <c r="AJ27" s="6"/>
      <c r="AK27" s="6"/>
      <c r="AL27" s="6"/>
      <c r="AM27" s="6"/>
      <c r="AN27" s="6"/>
      <c r="AO27" s="6"/>
      <c r="AP27" s="6"/>
      <c r="AQ27" s="6"/>
      <c r="AR27" s="6"/>
      <c r="AS27" s="11"/>
      <c r="AT27" s="12"/>
    </row>
    <row r="28" spans="2:46" x14ac:dyDescent="0.25">
      <c r="B28" s="3"/>
      <c r="C28" s="238" t="str">
        <f>IF($B28&gt;0,VLOOKUP($B28,'OT-ID'!$B$13:$M$3257,6,FALSE),"")</f>
        <v/>
      </c>
      <c r="D28" s="238" t="str">
        <f>IF($B28&gt;0,VLOOKUP($B28,'OT-ID'!$B$13:$M$3257,10,FALSE),"")</f>
        <v/>
      </c>
      <c r="E28" s="238" t="str">
        <f>IF($B28&gt;0,VLOOKUP($B28,'OT-ID'!$B$13:$M$3257,12,FALSE),"")</f>
        <v/>
      </c>
      <c r="F28" s="13"/>
      <c r="G28" s="243" t="str">
        <f>IF($B28&gt;0,VLOOKUP($B28,'OT-ID'!$B$13:$M$3257,4,FALSE),"")</f>
        <v/>
      </c>
      <c r="H28" s="238" t="str">
        <f>IF($B28&gt;0,VLOOKUP($B28,'OT-ID'!$B$13:$M$3257,5,FALSE),"")</f>
        <v/>
      </c>
      <c r="I28" s="5"/>
      <c r="J28" s="6"/>
      <c r="K28" s="7"/>
      <c r="L28" s="5"/>
      <c r="M28" s="8"/>
      <c r="N28" s="9"/>
      <c r="O28" s="6"/>
      <c r="P28" s="241" t="str">
        <f>IF(AND(N28&gt;0,SUMIFS('Anlage 2'!W$18:W$1001,'Anlage 2'!B$18:B$1001,'Anlage 1'!B28,'Anlage 2'!C$18:C$1001,"&lt;2033")+SUMIF(B$18:B$1003,B28,L$18:L$1003)=SUMIF(B$18:B$1003,B28,N$18:N$1003)),"Übereinstimmung E",IF(AND(N28&gt;0,SUMIFS('Anlage 2'!W$18:W$1001,'Anlage 2'!B$18:B$1001,'Anlage 1'!B28,'Anlage 2'!C$18:C$1001,"&lt;2033")+SUMIF(B$18:B$1003,B28,L$18:L$1003)&lt;&gt;SUMIF(B$18:B$1003,B28,N$18:N$1003)),"Kontrolle E erf.",""))</f>
        <v/>
      </c>
      <c r="Q28" s="6"/>
      <c r="R28" s="10"/>
      <c r="S28" s="5"/>
      <c r="T28" s="8"/>
      <c r="U28" s="6"/>
      <c r="V28" s="8"/>
      <c r="W28" s="6"/>
      <c r="X28" s="8"/>
      <c r="Y28" s="6"/>
      <c r="Z28" s="8"/>
      <c r="AA28" s="6"/>
      <c r="AB28" s="8"/>
      <c r="AC28" s="6"/>
      <c r="AD28" s="8"/>
      <c r="AE28" s="6"/>
      <c r="AF28" s="8"/>
      <c r="AG28" s="9"/>
      <c r="AH28" s="6"/>
      <c r="AI28" s="6"/>
      <c r="AJ28" s="6"/>
      <c r="AK28" s="6"/>
      <c r="AL28" s="6"/>
      <c r="AM28" s="6"/>
      <c r="AN28" s="6"/>
      <c r="AO28" s="6"/>
      <c r="AP28" s="6"/>
      <c r="AQ28" s="6"/>
      <c r="AR28" s="6"/>
      <c r="AS28" s="11"/>
      <c r="AT28" s="12"/>
    </row>
    <row r="29" spans="2:46" x14ac:dyDescent="0.25">
      <c r="B29" s="3"/>
      <c r="C29" s="238" t="str">
        <f>IF($B29&gt;0,VLOOKUP($B29,'OT-ID'!$B$13:$M$3257,6,FALSE),"")</f>
        <v/>
      </c>
      <c r="D29" s="238" t="str">
        <f>IF($B29&gt;0,VLOOKUP($B29,'OT-ID'!$B$13:$M$3257,10,FALSE),"")</f>
        <v/>
      </c>
      <c r="E29" s="238" t="str">
        <f>IF($B29&gt;0,VLOOKUP($B29,'OT-ID'!$B$13:$M$3257,12,FALSE),"")</f>
        <v/>
      </c>
      <c r="F29" s="13"/>
      <c r="G29" s="243" t="str">
        <f>IF($B29&gt;0,VLOOKUP($B29,'OT-ID'!$B$13:$M$3257,4,FALSE),"")</f>
        <v/>
      </c>
      <c r="H29" s="238" t="str">
        <f>IF($B29&gt;0,VLOOKUP($B29,'OT-ID'!$B$13:$M$3257,5,FALSE),"")</f>
        <v/>
      </c>
      <c r="I29" s="5"/>
      <c r="J29" s="6"/>
      <c r="K29" s="7"/>
      <c r="L29" s="5"/>
      <c r="M29" s="8"/>
      <c r="N29" s="9"/>
      <c r="O29" s="6"/>
      <c r="P29" s="241" t="str">
        <f>IF(AND(N29&gt;0,SUMIFS('Anlage 2'!W$18:W$1001,'Anlage 2'!B$18:B$1001,'Anlage 1'!B29,'Anlage 2'!C$18:C$1001,"&lt;2033")+SUMIF(B$18:B$1003,B29,L$18:L$1003)=SUMIF(B$18:B$1003,B29,N$18:N$1003)),"Übereinstimmung E",IF(AND(N29&gt;0,SUMIFS('Anlage 2'!W$18:W$1001,'Anlage 2'!B$18:B$1001,'Anlage 1'!B29,'Anlage 2'!C$18:C$1001,"&lt;2033")+SUMIF(B$18:B$1003,B29,L$18:L$1003)&lt;&gt;SUMIF(B$18:B$1003,B29,N$18:N$1003)),"Kontrolle E erf.",""))</f>
        <v/>
      </c>
      <c r="Q29" s="6"/>
      <c r="R29" s="10"/>
      <c r="S29" s="5"/>
      <c r="T29" s="8"/>
      <c r="U29" s="6"/>
      <c r="V29" s="8"/>
      <c r="W29" s="6"/>
      <c r="X29" s="8"/>
      <c r="Y29" s="6"/>
      <c r="Z29" s="8"/>
      <c r="AA29" s="6"/>
      <c r="AB29" s="8"/>
      <c r="AC29" s="6"/>
      <c r="AD29" s="8"/>
      <c r="AE29" s="6"/>
      <c r="AF29" s="8"/>
      <c r="AG29" s="9"/>
      <c r="AH29" s="6"/>
      <c r="AI29" s="6"/>
      <c r="AJ29" s="6"/>
      <c r="AK29" s="6"/>
      <c r="AL29" s="6"/>
      <c r="AM29" s="6"/>
      <c r="AN29" s="6"/>
      <c r="AO29" s="6"/>
      <c r="AP29" s="6"/>
      <c r="AQ29" s="6"/>
      <c r="AR29" s="6"/>
      <c r="AS29" s="11"/>
      <c r="AT29" s="12"/>
    </row>
    <row r="30" spans="2:46" x14ac:dyDescent="0.25">
      <c r="B30" s="3"/>
      <c r="C30" s="238" t="str">
        <f>IF($B30&gt;0,VLOOKUP($B30,'OT-ID'!$B$13:$M$3257,6,FALSE),"")</f>
        <v/>
      </c>
      <c r="D30" s="238" t="str">
        <f>IF($B30&gt;0,VLOOKUP($B30,'OT-ID'!$B$13:$M$3257,10,FALSE),"")</f>
        <v/>
      </c>
      <c r="E30" s="238" t="str">
        <f>IF($B30&gt;0,VLOOKUP($B30,'OT-ID'!$B$13:$M$3257,12,FALSE),"")</f>
        <v/>
      </c>
      <c r="F30" s="13"/>
      <c r="G30" s="243" t="str">
        <f>IF($B30&gt;0,VLOOKUP($B30,'OT-ID'!$B$13:$M$3257,4,FALSE),"")</f>
        <v/>
      </c>
      <c r="H30" s="238" t="str">
        <f>IF($B30&gt;0,VLOOKUP($B30,'OT-ID'!$B$13:$M$3257,5,FALSE),"")</f>
        <v/>
      </c>
      <c r="I30" s="5"/>
      <c r="J30" s="6"/>
      <c r="K30" s="7"/>
      <c r="L30" s="5"/>
      <c r="M30" s="8"/>
      <c r="N30" s="9"/>
      <c r="O30" s="6"/>
      <c r="P30" s="241" t="str">
        <f>IF(AND(N30&gt;0,SUMIFS('Anlage 2'!W$18:W$1001,'Anlage 2'!B$18:B$1001,'Anlage 1'!B30,'Anlage 2'!C$18:C$1001,"&lt;2033")+SUMIF(B$18:B$1003,B30,L$18:L$1003)=SUMIF(B$18:B$1003,B30,N$18:N$1003)),"Übereinstimmung E",IF(AND(N30&gt;0,SUMIFS('Anlage 2'!W$18:W$1001,'Anlage 2'!B$18:B$1001,'Anlage 1'!B30,'Anlage 2'!C$18:C$1001,"&lt;2033")+SUMIF(B$18:B$1003,B30,L$18:L$1003)&lt;&gt;SUMIF(B$18:B$1003,B30,N$18:N$1003)),"Kontrolle E erf.",""))</f>
        <v/>
      </c>
      <c r="Q30" s="6"/>
      <c r="R30" s="10"/>
      <c r="S30" s="5"/>
      <c r="T30" s="8"/>
      <c r="U30" s="6"/>
      <c r="V30" s="8"/>
      <c r="W30" s="6"/>
      <c r="X30" s="8"/>
      <c r="Y30" s="6"/>
      <c r="Z30" s="8"/>
      <c r="AA30" s="6"/>
      <c r="AB30" s="8"/>
      <c r="AC30" s="6"/>
      <c r="AD30" s="8"/>
      <c r="AE30" s="6"/>
      <c r="AF30" s="8"/>
      <c r="AG30" s="9"/>
      <c r="AH30" s="6"/>
      <c r="AI30" s="6"/>
      <c r="AJ30" s="6"/>
      <c r="AK30" s="6"/>
      <c r="AL30" s="6"/>
      <c r="AM30" s="6"/>
      <c r="AN30" s="6"/>
      <c r="AO30" s="6"/>
      <c r="AP30" s="6"/>
      <c r="AQ30" s="6"/>
      <c r="AR30" s="6"/>
      <c r="AS30" s="11"/>
      <c r="AT30" s="12"/>
    </row>
    <row r="31" spans="2:46" x14ac:dyDescent="0.25">
      <c r="B31" s="3"/>
      <c r="C31" s="238" t="str">
        <f>IF($B31&gt;0,VLOOKUP($B31,'OT-ID'!$B$13:$M$3257,6,FALSE),"")</f>
        <v/>
      </c>
      <c r="D31" s="238" t="str">
        <f>IF($B31&gt;0,VLOOKUP($B31,'OT-ID'!$B$13:$M$3257,10,FALSE),"")</f>
        <v/>
      </c>
      <c r="E31" s="238" t="str">
        <f>IF($B31&gt;0,VLOOKUP($B31,'OT-ID'!$B$13:$M$3257,12,FALSE),"")</f>
        <v/>
      </c>
      <c r="F31" s="13"/>
      <c r="G31" s="243" t="str">
        <f>IF($B31&gt;0,VLOOKUP($B31,'OT-ID'!$B$13:$M$3257,4,FALSE),"")</f>
        <v/>
      </c>
      <c r="H31" s="238" t="str">
        <f>IF($B31&gt;0,VLOOKUP($B31,'OT-ID'!$B$13:$M$3257,5,FALSE),"")</f>
        <v/>
      </c>
      <c r="I31" s="5"/>
      <c r="J31" s="6"/>
      <c r="K31" s="7"/>
      <c r="L31" s="5"/>
      <c r="M31" s="8"/>
      <c r="N31" s="9"/>
      <c r="O31" s="6"/>
      <c r="P31" s="241" t="str">
        <f>IF(AND(N31&gt;0,SUMIFS('Anlage 2'!W$18:W$1001,'Anlage 2'!B$18:B$1001,'Anlage 1'!B31,'Anlage 2'!C$18:C$1001,"&lt;2033")+SUMIF(B$18:B$1003,B31,L$18:L$1003)=SUMIF(B$18:B$1003,B31,N$18:N$1003)),"Übereinstimmung E",IF(AND(N31&gt;0,SUMIFS('Anlage 2'!W$18:W$1001,'Anlage 2'!B$18:B$1001,'Anlage 1'!B31,'Anlage 2'!C$18:C$1001,"&lt;2033")+SUMIF(B$18:B$1003,B31,L$18:L$1003)&lt;&gt;SUMIF(B$18:B$1003,B31,N$18:N$1003)),"Kontrolle E erf.",""))</f>
        <v/>
      </c>
      <c r="Q31" s="6"/>
      <c r="R31" s="10"/>
      <c r="S31" s="5"/>
      <c r="T31" s="8"/>
      <c r="U31" s="6"/>
      <c r="V31" s="8"/>
      <c r="W31" s="6"/>
      <c r="X31" s="8"/>
      <c r="Y31" s="6"/>
      <c r="Z31" s="8"/>
      <c r="AA31" s="6"/>
      <c r="AB31" s="8"/>
      <c r="AC31" s="6"/>
      <c r="AD31" s="8"/>
      <c r="AE31" s="6"/>
      <c r="AF31" s="8"/>
      <c r="AG31" s="9"/>
      <c r="AH31" s="6"/>
      <c r="AI31" s="6"/>
      <c r="AJ31" s="6"/>
      <c r="AK31" s="6"/>
      <c r="AL31" s="6"/>
      <c r="AM31" s="6"/>
      <c r="AN31" s="6"/>
      <c r="AO31" s="6"/>
      <c r="AP31" s="6"/>
      <c r="AQ31" s="6"/>
      <c r="AR31" s="6"/>
      <c r="AS31" s="11"/>
      <c r="AT31" s="12"/>
    </row>
    <row r="32" spans="2:46" x14ac:dyDescent="0.25">
      <c r="B32" s="3"/>
      <c r="C32" s="238" t="str">
        <f>IF($B32&gt;0,VLOOKUP($B32,'OT-ID'!$B$13:$M$3257,6,FALSE),"")</f>
        <v/>
      </c>
      <c r="D32" s="238" t="str">
        <f>IF($B32&gt;0,VLOOKUP($B32,'OT-ID'!$B$13:$M$3257,10,FALSE),"")</f>
        <v/>
      </c>
      <c r="E32" s="238" t="str">
        <f>IF($B32&gt;0,VLOOKUP($B32,'OT-ID'!$B$13:$M$3257,12,FALSE),"")</f>
        <v/>
      </c>
      <c r="F32" s="13"/>
      <c r="G32" s="243" t="str">
        <f>IF($B32&gt;0,VLOOKUP($B32,'OT-ID'!$B$13:$M$3257,4,FALSE),"")</f>
        <v/>
      </c>
      <c r="H32" s="238" t="str">
        <f>IF($B32&gt;0,VLOOKUP($B32,'OT-ID'!$B$13:$M$3257,5,FALSE),"")</f>
        <v/>
      </c>
      <c r="I32" s="5"/>
      <c r="J32" s="6"/>
      <c r="K32" s="7"/>
      <c r="L32" s="5"/>
      <c r="M32" s="8"/>
      <c r="N32" s="9"/>
      <c r="O32" s="6"/>
      <c r="P32" s="241" t="str">
        <f>IF(AND(N32&gt;0,SUMIFS('Anlage 2'!W$18:W$1001,'Anlage 2'!B$18:B$1001,'Anlage 1'!B32,'Anlage 2'!C$18:C$1001,"&lt;2033")+SUMIF(B$18:B$1003,B32,L$18:L$1003)=SUMIF(B$18:B$1003,B32,N$18:N$1003)),"Übereinstimmung E",IF(AND(N32&gt;0,SUMIFS('Anlage 2'!W$18:W$1001,'Anlage 2'!B$18:B$1001,'Anlage 1'!B32,'Anlage 2'!C$18:C$1001,"&lt;2033")+SUMIF(B$18:B$1003,B32,L$18:L$1003)&lt;&gt;SUMIF(B$18:B$1003,B32,N$18:N$1003)),"Kontrolle E erf.",""))</f>
        <v/>
      </c>
      <c r="Q32" s="6"/>
      <c r="R32" s="10"/>
      <c r="S32" s="5"/>
      <c r="T32" s="8"/>
      <c r="U32" s="6"/>
      <c r="V32" s="8"/>
      <c r="W32" s="6"/>
      <c r="X32" s="8"/>
      <c r="Y32" s="6"/>
      <c r="Z32" s="8"/>
      <c r="AA32" s="6"/>
      <c r="AB32" s="8"/>
      <c r="AC32" s="6"/>
      <c r="AD32" s="8"/>
      <c r="AE32" s="6"/>
      <c r="AF32" s="8"/>
      <c r="AG32" s="9"/>
      <c r="AH32" s="6"/>
      <c r="AI32" s="6"/>
      <c r="AJ32" s="6"/>
      <c r="AK32" s="6"/>
      <c r="AL32" s="6"/>
      <c r="AM32" s="6"/>
      <c r="AN32" s="6"/>
      <c r="AO32" s="6"/>
      <c r="AP32" s="6"/>
      <c r="AQ32" s="6"/>
      <c r="AR32" s="6"/>
      <c r="AS32" s="11"/>
      <c r="AT32" s="12"/>
    </row>
    <row r="33" spans="2:46" x14ac:dyDescent="0.25">
      <c r="B33" s="3"/>
      <c r="C33" s="238" t="str">
        <f>IF($B33&gt;0,VLOOKUP($B33,'OT-ID'!$B$13:$M$3257,6,FALSE),"")</f>
        <v/>
      </c>
      <c r="D33" s="238" t="str">
        <f>IF($B33&gt;0,VLOOKUP($B33,'OT-ID'!$B$13:$M$3257,10,FALSE),"")</f>
        <v/>
      </c>
      <c r="E33" s="238" t="str">
        <f>IF($B33&gt;0,VLOOKUP($B33,'OT-ID'!$B$13:$M$3257,12,FALSE),"")</f>
        <v/>
      </c>
      <c r="F33" s="13"/>
      <c r="G33" s="243" t="str">
        <f>IF($B33&gt;0,VLOOKUP($B33,'OT-ID'!$B$13:$M$3257,4,FALSE),"")</f>
        <v/>
      </c>
      <c r="H33" s="238" t="str">
        <f>IF($B33&gt;0,VLOOKUP($B33,'OT-ID'!$B$13:$M$3257,5,FALSE),"")</f>
        <v/>
      </c>
      <c r="I33" s="5"/>
      <c r="J33" s="6"/>
      <c r="K33" s="7"/>
      <c r="L33" s="5"/>
      <c r="M33" s="8"/>
      <c r="N33" s="9"/>
      <c r="O33" s="6"/>
      <c r="P33" s="241" t="str">
        <f>IF(AND(N33&gt;0,SUMIFS('Anlage 2'!W$18:W$1001,'Anlage 2'!B$18:B$1001,'Anlage 1'!B33,'Anlage 2'!C$18:C$1001,"&lt;2033")+SUMIF(B$18:B$1003,B33,L$18:L$1003)=SUMIF(B$18:B$1003,B33,N$18:N$1003)),"Übereinstimmung E",IF(AND(N33&gt;0,SUMIFS('Anlage 2'!W$18:W$1001,'Anlage 2'!B$18:B$1001,'Anlage 1'!B33,'Anlage 2'!C$18:C$1001,"&lt;2033")+SUMIF(B$18:B$1003,B33,L$18:L$1003)&lt;&gt;SUMIF(B$18:B$1003,B33,N$18:N$1003)),"Kontrolle E erf.",""))</f>
        <v/>
      </c>
      <c r="Q33" s="6"/>
      <c r="R33" s="10"/>
      <c r="S33" s="5"/>
      <c r="T33" s="8"/>
      <c r="U33" s="6"/>
      <c r="V33" s="8"/>
      <c r="W33" s="6"/>
      <c r="X33" s="8"/>
      <c r="Y33" s="6"/>
      <c r="Z33" s="8"/>
      <c r="AA33" s="6"/>
      <c r="AB33" s="8"/>
      <c r="AC33" s="6"/>
      <c r="AD33" s="8"/>
      <c r="AE33" s="6"/>
      <c r="AF33" s="8"/>
      <c r="AG33" s="9"/>
      <c r="AH33" s="6"/>
      <c r="AI33" s="6"/>
      <c r="AJ33" s="6"/>
      <c r="AK33" s="6"/>
      <c r="AL33" s="6"/>
      <c r="AM33" s="6"/>
      <c r="AN33" s="6"/>
      <c r="AO33" s="6"/>
      <c r="AP33" s="6"/>
      <c r="AQ33" s="6"/>
      <c r="AR33" s="6"/>
      <c r="AS33" s="11"/>
      <c r="AT33" s="12"/>
    </row>
    <row r="34" spans="2:46" x14ac:dyDescent="0.25">
      <c r="B34" s="3"/>
      <c r="C34" s="238" t="str">
        <f>IF($B34&gt;0,VLOOKUP($B34,'OT-ID'!$B$13:$M$3257,6,FALSE),"")</f>
        <v/>
      </c>
      <c r="D34" s="238" t="str">
        <f>IF($B34&gt;0,VLOOKUP($B34,'OT-ID'!$B$13:$M$3257,10,FALSE),"")</f>
        <v/>
      </c>
      <c r="E34" s="238" t="str">
        <f>IF($B34&gt;0,VLOOKUP($B34,'OT-ID'!$B$13:$M$3257,12,FALSE),"")</f>
        <v/>
      </c>
      <c r="F34" s="13"/>
      <c r="G34" s="243" t="str">
        <f>IF($B34&gt;0,VLOOKUP($B34,'OT-ID'!$B$13:$M$3257,4,FALSE),"")</f>
        <v/>
      </c>
      <c r="H34" s="238" t="str">
        <f>IF($B34&gt;0,VLOOKUP($B34,'OT-ID'!$B$13:$M$3257,5,FALSE),"")</f>
        <v/>
      </c>
      <c r="I34" s="5"/>
      <c r="J34" s="6"/>
      <c r="K34" s="7"/>
      <c r="L34" s="5"/>
      <c r="M34" s="8"/>
      <c r="N34" s="9"/>
      <c r="O34" s="6"/>
      <c r="P34" s="241" t="str">
        <f>IF(AND(N34&gt;0,SUMIFS('Anlage 2'!W$18:W$1001,'Anlage 2'!B$18:B$1001,'Anlage 1'!B34,'Anlage 2'!C$18:C$1001,"&lt;2033")+SUMIF(B$18:B$1003,B34,L$18:L$1003)=SUMIF(B$18:B$1003,B34,N$18:N$1003)),"Übereinstimmung E",IF(AND(N34&gt;0,SUMIFS('Anlage 2'!W$18:W$1001,'Anlage 2'!B$18:B$1001,'Anlage 1'!B34,'Anlage 2'!C$18:C$1001,"&lt;2033")+SUMIF(B$18:B$1003,B34,L$18:L$1003)&lt;&gt;SUMIF(B$18:B$1003,B34,N$18:N$1003)),"Kontrolle E erf.",""))</f>
        <v/>
      </c>
      <c r="Q34" s="6"/>
      <c r="R34" s="10"/>
      <c r="S34" s="5"/>
      <c r="T34" s="8"/>
      <c r="U34" s="6"/>
      <c r="V34" s="8"/>
      <c r="W34" s="6"/>
      <c r="X34" s="8"/>
      <c r="Y34" s="6"/>
      <c r="Z34" s="8"/>
      <c r="AA34" s="6"/>
      <c r="AB34" s="8"/>
      <c r="AC34" s="6"/>
      <c r="AD34" s="8"/>
      <c r="AE34" s="6"/>
      <c r="AF34" s="8"/>
      <c r="AG34" s="9"/>
      <c r="AH34" s="6"/>
      <c r="AI34" s="6"/>
      <c r="AJ34" s="6"/>
      <c r="AK34" s="6"/>
      <c r="AL34" s="6"/>
      <c r="AM34" s="6"/>
      <c r="AN34" s="6"/>
      <c r="AO34" s="6"/>
      <c r="AP34" s="6"/>
      <c r="AQ34" s="6"/>
      <c r="AR34" s="6"/>
      <c r="AS34" s="11"/>
      <c r="AT34" s="12"/>
    </row>
    <row r="35" spans="2:46" x14ac:dyDescent="0.25">
      <c r="B35" s="3"/>
      <c r="C35" s="238" t="str">
        <f>IF($B35&gt;0,VLOOKUP($B35,'OT-ID'!$B$13:$M$3257,6,FALSE),"")</f>
        <v/>
      </c>
      <c r="D35" s="238" t="str">
        <f>IF($B35&gt;0,VLOOKUP($B35,'OT-ID'!$B$13:$M$3257,10,FALSE),"")</f>
        <v/>
      </c>
      <c r="E35" s="238" t="str">
        <f>IF($B35&gt;0,VLOOKUP($B35,'OT-ID'!$B$13:$M$3257,12,FALSE),"")</f>
        <v/>
      </c>
      <c r="F35" s="13"/>
      <c r="G35" s="243" t="str">
        <f>IF($B35&gt;0,VLOOKUP($B35,'OT-ID'!$B$13:$M$3257,4,FALSE),"")</f>
        <v/>
      </c>
      <c r="H35" s="238" t="str">
        <f>IF($B35&gt;0,VLOOKUP($B35,'OT-ID'!$B$13:$M$3257,5,FALSE),"")</f>
        <v/>
      </c>
      <c r="I35" s="5"/>
      <c r="J35" s="6"/>
      <c r="K35" s="7"/>
      <c r="L35" s="5"/>
      <c r="M35" s="8"/>
      <c r="N35" s="9"/>
      <c r="O35" s="6"/>
      <c r="P35" s="241" t="str">
        <f>IF(AND(N35&gt;0,SUMIFS('Anlage 2'!W$18:W$1001,'Anlage 2'!B$18:B$1001,'Anlage 1'!B35,'Anlage 2'!C$18:C$1001,"&lt;2033")+SUMIF(B$18:B$1003,B35,L$18:L$1003)=SUMIF(B$18:B$1003,B35,N$18:N$1003)),"Übereinstimmung E",IF(AND(N35&gt;0,SUMIFS('Anlage 2'!W$18:W$1001,'Anlage 2'!B$18:B$1001,'Anlage 1'!B35,'Anlage 2'!C$18:C$1001,"&lt;2033")+SUMIF(B$18:B$1003,B35,L$18:L$1003)&lt;&gt;SUMIF(B$18:B$1003,B35,N$18:N$1003)),"Kontrolle E erf.",""))</f>
        <v/>
      </c>
      <c r="Q35" s="6"/>
      <c r="R35" s="10"/>
      <c r="S35" s="5"/>
      <c r="T35" s="8"/>
      <c r="U35" s="6"/>
      <c r="V35" s="8"/>
      <c r="W35" s="6"/>
      <c r="X35" s="8"/>
      <c r="Y35" s="6"/>
      <c r="Z35" s="8"/>
      <c r="AA35" s="6"/>
      <c r="AB35" s="8"/>
      <c r="AC35" s="6"/>
      <c r="AD35" s="8"/>
      <c r="AE35" s="6"/>
      <c r="AF35" s="8"/>
      <c r="AG35" s="9"/>
      <c r="AH35" s="6"/>
      <c r="AI35" s="6"/>
      <c r="AJ35" s="6"/>
      <c r="AK35" s="6"/>
      <c r="AL35" s="6"/>
      <c r="AM35" s="6"/>
      <c r="AN35" s="6"/>
      <c r="AO35" s="6"/>
      <c r="AP35" s="6"/>
      <c r="AQ35" s="6"/>
      <c r="AR35" s="6"/>
      <c r="AS35" s="11"/>
      <c r="AT35" s="12"/>
    </row>
    <row r="36" spans="2:46" x14ac:dyDescent="0.25">
      <c r="B36" s="3"/>
      <c r="C36" s="238" t="str">
        <f>IF($B36&gt;0,VLOOKUP($B36,'OT-ID'!$B$13:$M$3257,6,FALSE),"")</f>
        <v/>
      </c>
      <c r="D36" s="238" t="str">
        <f>IF($B36&gt;0,VLOOKUP($B36,'OT-ID'!$B$13:$M$3257,10,FALSE),"")</f>
        <v/>
      </c>
      <c r="E36" s="238" t="str">
        <f>IF($B36&gt;0,VLOOKUP($B36,'OT-ID'!$B$13:$M$3257,12,FALSE),"")</f>
        <v/>
      </c>
      <c r="F36" s="13"/>
      <c r="G36" s="243" t="str">
        <f>IF($B36&gt;0,VLOOKUP($B36,'OT-ID'!$B$13:$M$3257,4,FALSE),"")</f>
        <v/>
      </c>
      <c r="H36" s="238" t="str">
        <f>IF($B36&gt;0,VLOOKUP($B36,'OT-ID'!$B$13:$M$3257,5,FALSE),"")</f>
        <v/>
      </c>
      <c r="I36" s="5"/>
      <c r="J36" s="6"/>
      <c r="K36" s="7"/>
      <c r="L36" s="5"/>
      <c r="M36" s="8"/>
      <c r="N36" s="9"/>
      <c r="O36" s="6"/>
      <c r="P36" s="241" t="str">
        <f>IF(AND(N36&gt;0,SUMIFS('Anlage 2'!W$18:W$1001,'Anlage 2'!B$18:B$1001,'Anlage 1'!B36,'Anlage 2'!C$18:C$1001,"&lt;2033")+SUMIF(B$18:B$1003,B36,L$18:L$1003)=SUMIF(B$18:B$1003,B36,N$18:N$1003)),"Übereinstimmung E",IF(AND(N36&gt;0,SUMIFS('Anlage 2'!W$18:W$1001,'Anlage 2'!B$18:B$1001,'Anlage 1'!B36,'Anlage 2'!C$18:C$1001,"&lt;2033")+SUMIF(B$18:B$1003,B36,L$18:L$1003)&lt;&gt;SUMIF(B$18:B$1003,B36,N$18:N$1003)),"Kontrolle E erf.",""))</f>
        <v/>
      </c>
      <c r="Q36" s="6"/>
      <c r="R36" s="10"/>
      <c r="S36" s="5"/>
      <c r="T36" s="8"/>
      <c r="U36" s="6"/>
      <c r="V36" s="8"/>
      <c r="W36" s="6"/>
      <c r="X36" s="8"/>
      <c r="Y36" s="6"/>
      <c r="Z36" s="8"/>
      <c r="AA36" s="6"/>
      <c r="AB36" s="8"/>
      <c r="AC36" s="6"/>
      <c r="AD36" s="8"/>
      <c r="AE36" s="6"/>
      <c r="AF36" s="8"/>
      <c r="AG36" s="9"/>
      <c r="AH36" s="6"/>
      <c r="AI36" s="6"/>
      <c r="AJ36" s="6"/>
      <c r="AK36" s="6"/>
      <c r="AL36" s="6"/>
      <c r="AM36" s="6"/>
      <c r="AN36" s="6"/>
      <c r="AO36" s="6"/>
      <c r="AP36" s="6"/>
      <c r="AQ36" s="6"/>
      <c r="AR36" s="6"/>
      <c r="AS36" s="11"/>
      <c r="AT36" s="12"/>
    </row>
    <row r="37" spans="2:46" x14ac:dyDescent="0.25">
      <c r="B37" s="3"/>
      <c r="C37" s="238" t="str">
        <f>IF($B37&gt;0,VLOOKUP($B37,'OT-ID'!$B$13:$M$3257,6,FALSE),"")</f>
        <v/>
      </c>
      <c r="D37" s="238" t="str">
        <f>IF($B37&gt;0,VLOOKUP($B37,'OT-ID'!$B$13:$M$3257,10,FALSE),"")</f>
        <v/>
      </c>
      <c r="E37" s="238" t="str">
        <f>IF($B37&gt;0,VLOOKUP($B37,'OT-ID'!$B$13:$M$3257,12,FALSE),"")</f>
        <v/>
      </c>
      <c r="F37" s="13"/>
      <c r="G37" s="243" t="str">
        <f>IF($B37&gt;0,VLOOKUP($B37,'OT-ID'!$B$13:$M$3257,4,FALSE),"")</f>
        <v/>
      </c>
      <c r="H37" s="238" t="str">
        <f>IF($B37&gt;0,VLOOKUP($B37,'OT-ID'!$B$13:$M$3257,5,FALSE),"")</f>
        <v/>
      </c>
      <c r="I37" s="5"/>
      <c r="J37" s="6"/>
      <c r="K37" s="7"/>
      <c r="L37" s="5"/>
      <c r="M37" s="8"/>
      <c r="N37" s="9"/>
      <c r="O37" s="6"/>
      <c r="P37" s="241" t="str">
        <f>IF(AND(N37&gt;0,SUMIFS('Anlage 2'!W$18:W$1001,'Anlage 2'!B$18:B$1001,'Anlage 1'!B37,'Anlage 2'!C$18:C$1001,"&lt;2033")+SUMIF(B$18:B$1003,B37,L$18:L$1003)=SUMIF(B$18:B$1003,B37,N$18:N$1003)),"Übereinstimmung E",IF(AND(N37&gt;0,SUMIFS('Anlage 2'!W$18:W$1001,'Anlage 2'!B$18:B$1001,'Anlage 1'!B37,'Anlage 2'!C$18:C$1001,"&lt;2033")+SUMIF(B$18:B$1003,B37,L$18:L$1003)&lt;&gt;SUMIF(B$18:B$1003,B37,N$18:N$1003)),"Kontrolle E erf.",""))</f>
        <v/>
      </c>
      <c r="Q37" s="6"/>
      <c r="R37" s="10"/>
      <c r="S37" s="5"/>
      <c r="T37" s="8"/>
      <c r="U37" s="6"/>
      <c r="V37" s="8"/>
      <c r="W37" s="6"/>
      <c r="X37" s="8"/>
      <c r="Y37" s="6"/>
      <c r="Z37" s="8"/>
      <c r="AA37" s="6"/>
      <c r="AB37" s="8"/>
      <c r="AC37" s="6"/>
      <c r="AD37" s="8"/>
      <c r="AE37" s="6"/>
      <c r="AF37" s="8"/>
      <c r="AG37" s="9"/>
      <c r="AH37" s="6"/>
      <c r="AI37" s="6"/>
      <c r="AJ37" s="6"/>
      <c r="AK37" s="6"/>
      <c r="AL37" s="6"/>
      <c r="AM37" s="6"/>
      <c r="AN37" s="6"/>
      <c r="AO37" s="6"/>
      <c r="AP37" s="6"/>
      <c r="AQ37" s="6"/>
      <c r="AR37" s="6"/>
      <c r="AS37" s="11"/>
      <c r="AT37" s="12"/>
    </row>
    <row r="38" spans="2:46" x14ac:dyDescent="0.25">
      <c r="B38" s="3"/>
      <c r="C38" s="238" t="str">
        <f>IF($B38&gt;0,VLOOKUP($B38,'OT-ID'!$B$13:$M$3257,6,FALSE),"")</f>
        <v/>
      </c>
      <c r="D38" s="238" t="str">
        <f>IF($B38&gt;0,VLOOKUP($B38,'OT-ID'!$B$13:$M$3257,10,FALSE),"")</f>
        <v/>
      </c>
      <c r="E38" s="238" t="str">
        <f>IF($B38&gt;0,VLOOKUP($B38,'OT-ID'!$B$13:$M$3257,12,FALSE),"")</f>
        <v/>
      </c>
      <c r="F38" s="13"/>
      <c r="G38" s="243" t="str">
        <f>IF($B38&gt;0,VLOOKUP($B38,'OT-ID'!$B$13:$M$3257,4,FALSE),"")</f>
        <v/>
      </c>
      <c r="H38" s="238" t="str">
        <f>IF($B38&gt;0,VLOOKUP($B38,'OT-ID'!$B$13:$M$3257,5,FALSE),"")</f>
        <v/>
      </c>
      <c r="I38" s="5"/>
      <c r="J38" s="6"/>
      <c r="K38" s="7"/>
      <c r="L38" s="5"/>
      <c r="M38" s="8"/>
      <c r="N38" s="9"/>
      <c r="O38" s="6"/>
      <c r="P38" s="241" t="str">
        <f>IF(AND(N38&gt;0,SUMIFS('Anlage 2'!W$18:W$1001,'Anlage 2'!B$18:B$1001,'Anlage 1'!B38,'Anlage 2'!C$18:C$1001,"&lt;2033")+SUMIF(B$18:B$1003,B38,L$18:L$1003)=SUMIF(B$18:B$1003,B38,N$18:N$1003)),"Übereinstimmung E",IF(AND(N38&gt;0,SUMIFS('Anlage 2'!W$18:W$1001,'Anlage 2'!B$18:B$1001,'Anlage 1'!B38,'Anlage 2'!C$18:C$1001,"&lt;2033")+SUMIF(B$18:B$1003,B38,L$18:L$1003)&lt;&gt;SUMIF(B$18:B$1003,B38,N$18:N$1003)),"Kontrolle E erf.",""))</f>
        <v/>
      </c>
      <c r="Q38" s="6"/>
      <c r="R38" s="10"/>
      <c r="S38" s="5"/>
      <c r="T38" s="8"/>
      <c r="U38" s="6"/>
      <c r="V38" s="8"/>
      <c r="W38" s="6"/>
      <c r="X38" s="8"/>
      <c r="Y38" s="6"/>
      <c r="Z38" s="8"/>
      <c r="AA38" s="6"/>
      <c r="AB38" s="8"/>
      <c r="AC38" s="6"/>
      <c r="AD38" s="8"/>
      <c r="AE38" s="6"/>
      <c r="AF38" s="8"/>
      <c r="AG38" s="9"/>
      <c r="AH38" s="6"/>
      <c r="AI38" s="6"/>
      <c r="AJ38" s="6"/>
      <c r="AK38" s="6"/>
      <c r="AL38" s="6"/>
      <c r="AM38" s="6"/>
      <c r="AN38" s="6"/>
      <c r="AO38" s="6"/>
      <c r="AP38" s="6"/>
      <c r="AQ38" s="6"/>
      <c r="AR38" s="6"/>
      <c r="AS38" s="11"/>
      <c r="AT38" s="12"/>
    </row>
    <row r="39" spans="2:46" x14ac:dyDescent="0.25">
      <c r="B39" s="3"/>
      <c r="C39" s="238" t="str">
        <f>IF($B39&gt;0,VLOOKUP($B39,'OT-ID'!$B$13:$M$3257,6,FALSE),"")</f>
        <v/>
      </c>
      <c r="D39" s="238" t="str">
        <f>IF($B39&gt;0,VLOOKUP($B39,'OT-ID'!$B$13:$M$3257,10,FALSE),"")</f>
        <v/>
      </c>
      <c r="E39" s="238" t="str">
        <f>IF($B39&gt;0,VLOOKUP($B39,'OT-ID'!$B$13:$M$3257,12,FALSE),"")</f>
        <v/>
      </c>
      <c r="F39" s="13"/>
      <c r="G39" s="243" t="str">
        <f>IF($B39&gt;0,VLOOKUP($B39,'OT-ID'!$B$13:$M$3257,4,FALSE),"")</f>
        <v/>
      </c>
      <c r="H39" s="238" t="str">
        <f>IF($B39&gt;0,VLOOKUP($B39,'OT-ID'!$B$13:$M$3257,5,FALSE),"")</f>
        <v/>
      </c>
      <c r="I39" s="5"/>
      <c r="J39" s="6"/>
      <c r="K39" s="7"/>
      <c r="L39" s="5"/>
      <c r="M39" s="8"/>
      <c r="N39" s="9"/>
      <c r="O39" s="6"/>
      <c r="P39" s="241" t="str">
        <f>IF(AND(N39&gt;0,SUMIFS('Anlage 2'!W$18:W$1001,'Anlage 2'!B$18:B$1001,'Anlage 1'!B39,'Anlage 2'!C$18:C$1001,"&lt;2033")+SUMIF(B$18:B$1003,B39,L$18:L$1003)=SUMIF(B$18:B$1003,B39,N$18:N$1003)),"Übereinstimmung E",IF(AND(N39&gt;0,SUMIFS('Anlage 2'!W$18:W$1001,'Anlage 2'!B$18:B$1001,'Anlage 1'!B39,'Anlage 2'!C$18:C$1001,"&lt;2033")+SUMIF(B$18:B$1003,B39,L$18:L$1003)&lt;&gt;SUMIF(B$18:B$1003,B39,N$18:N$1003)),"Kontrolle E erf.",""))</f>
        <v/>
      </c>
      <c r="Q39" s="6"/>
      <c r="R39" s="10"/>
      <c r="S39" s="5"/>
      <c r="T39" s="8"/>
      <c r="U39" s="6"/>
      <c r="V39" s="8"/>
      <c r="W39" s="6"/>
      <c r="X39" s="8"/>
      <c r="Y39" s="6"/>
      <c r="Z39" s="8"/>
      <c r="AA39" s="6"/>
      <c r="AB39" s="8"/>
      <c r="AC39" s="6"/>
      <c r="AD39" s="8"/>
      <c r="AE39" s="6"/>
      <c r="AF39" s="8"/>
      <c r="AG39" s="9"/>
      <c r="AH39" s="6"/>
      <c r="AI39" s="6"/>
      <c r="AJ39" s="6"/>
      <c r="AK39" s="6"/>
      <c r="AL39" s="6"/>
      <c r="AM39" s="6"/>
      <c r="AN39" s="6"/>
      <c r="AO39" s="6"/>
      <c r="AP39" s="6"/>
      <c r="AQ39" s="6"/>
      <c r="AR39" s="6"/>
      <c r="AS39" s="11"/>
      <c r="AT39" s="12"/>
    </row>
    <row r="40" spans="2:46" x14ac:dyDescent="0.25">
      <c r="B40" s="3"/>
      <c r="C40" s="238" t="str">
        <f>IF($B40&gt;0,VLOOKUP($B40,'OT-ID'!$B$13:$M$3257,6,FALSE),"")</f>
        <v/>
      </c>
      <c r="D40" s="238" t="str">
        <f>IF($B40&gt;0,VLOOKUP($B40,'OT-ID'!$B$13:$M$3257,10,FALSE),"")</f>
        <v/>
      </c>
      <c r="E40" s="238" t="str">
        <f>IF($B40&gt;0,VLOOKUP($B40,'OT-ID'!$B$13:$M$3257,12,FALSE),"")</f>
        <v/>
      </c>
      <c r="F40" s="13"/>
      <c r="G40" s="243" t="str">
        <f>IF($B40&gt;0,VLOOKUP($B40,'OT-ID'!$B$13:$M$3257,4,FALSE),"")</f>
        <v/>
      </c>
      <c r="H40" s="238" t="str">
        <f>IF($B40&gt;0,VLOOKUP($B40,'OT-ID'!$B$13:$M$3257,5,FALSE),"")</f>
        <v/>
      </c>
      <c r="I40" s="5"/>
      <c r="J40" s="6"/>
      <c r="K40" s="7"/>
      <c r="L40" s="5"/>
      <c r="M40" s="8"/>
      <c r="N40" s="9"/>
      <c r="O40" s="6"/>
      <c r="P40" s="241" t="str">
        <f>IF(AND(N40&gt;0,SUMIFS('Anlage 2'!W$18:W$1001,'Anlage 2'!B$18:B$1001,'Anlage 1'!B40,'Anlage 2'!C$18:C$1001,"&lt;2033")+SUMIF(B$18:B$1003,B40,L$18:L$1003)=SUMIF(B$18:B$1003,B40,N$18:N$1003)),"Übereinstimmung E",IF(AND(N40&gt;0,SUMIFS('Anlage 2'!W$18:W$1001,'Anlage 2'!B$18:B$1001,'Anlage 1'!B40,'Anlage 2'!C$18:C$1001,"&lt;2033")+SUMIF(B$18:B$1003,B40,L$18:L$1003)&lt;&gt;SUMIF(B$18:B$1003,B40,N$18:N$1003)),"Kontrolle E erf.",""))</f>
        <v/>
      </c>
      <c r="Q40" s="6"/>
      <c r="R40" s="10"/>
      <c r="S40" s="5"/>
      <c r="T40" s="8"/>
      <c r="U40" s="6"/>
      <c r="V40" s="8"/>
      <c r="W40" s="6"/>
      <c r="X40" s="8"/>
      <c r="Y40" s="6"/>
      <c r="Z40" s="8"/>
      <c r="AA40" s="6"/>
      <c r="AB40" s="8"/>
      <c r="AC40" s="6"/>
      <c r="AD40" s="8"/>
      <c r="AE40" s="6"/>
      <c r="AF40" s="8"/>
      <c r="AG40" s="9"/>
      <c r="AH40" s="6"/>
      <c r="AI40" s="6"/>
      <c r="AJ40" s="6"/>
      <c r="AK40" s="6"/>
      <c r="AL40" s="6"/>
      <c r="AM40" s="6"/>
      <c r="AN40" s="6"/>
      <c r="AO40" s="6"/>
      <c r="AP40" s="6"/>
      <c r="AQ40" s="6"/>
      <c r="AR40" s="6"/>
      <c r="AS40" s="11"/>
      <c r="AT40" s="12"/>
    </row>
    <row r="41" spans="2:46" x14ac:dyDescent="0.25">
      <c r="B41" s="3"/>
      <c r="C41" s="238" t="str">
        <f>IF($B41&gt;0,VLOOKUP($B41,'OT-ID'!$B$13:$M$3257,6,FALSE),"")</f>
        <v/>
      </c>
      <c r="D41" s="238" t="str">
        <f>IF($B41&gt;0,VLOOKUP($B41,'OT-ID'!$B$13:$M$3257,10,FALSE),"")</f>
        <v/>
      </c>
      <c r="E41" s="238" t="str">
        <f>IF($B41&gt;0,VLOOKUP($B41,'OT-ID'!$B$13:$M$3257,12,FALSE),"")</f>
        <v/>
      </c>
      <c r="F41" s="13"/>
      <c r="G41" s="243" t="str">
        <f>IF($B41&gt;0,VLOOKUP($B41,'OT-ID'!$B$13:$M$3257,4,FALSE),"")</f>
        <v/>
      </c>
      <c r="H41" s="238" t="str">
        <f>IF($B41&gt;0,VLOOKUP($B41,'OT-ID'!$B$13:$M$3257,5,FALSE),"")</f>
        <v/>
      </c>
      <c r="I41" s="5"/>
      <c r="J41" s="6"/>
      <c r="K41" s="7"/>
      <c r="L41" s="5"/>
      <c r="M41" s="8"/>
      <c r="N41" s="9"/>
      <c r="O41" s="6"/>
      <c r="P41" s="241" t="str">
        <f>IF(AND(N41&gt;0,SUMIFS('Anlage 2'!W$18:W$1001,'Anlage 2'!B$18:B$1001,'Anlage 1'!B41,'Anlage 2'!C$18:C$1001,"&lt;2033")+SUMIF(B$18:B$1003,B41,L$18:L$1003)=SUMIF(B$18:B$1003,B41,N$18:N$1003)),"Übereinstimmung E",IF(AND(N41&gt;0,SUMIFS('Anlage 2'!W$18:W$1001,'Anlage 2'!B$18:B$1001,'Anlage 1'!B41,'Anlage 2'!C$18:C$1001,"&lt;2033")+SUMIF(B$18:B$1003,B41,L$18:L$1003)&lt;&gt;SUMIF(B$18:B$1003,B41,N$18:N$1003)),"Kontrolle E erf.",""))</f>
        <v/>
      </c>
      <c r="Q41" s="6"/>
      <c r="R41" s="10"/>
      <c r="S41" s="5"/>
      <c r="T41" s="8"/>
      <c r="U41" s="6"/>
      <c r="V41" s="8"/>
      <c r="W41" s="6"/>
      <c r="X41" s="8"/>
      <c r="Y41" s="6"/>
      <c r="Z41" s="8"/>
      <c r="AA41" s="6"/>
      <c r="AB41" s="8"/>
      <c r="AC41" s="6"/>
      <c r="AD41" s="8"/>
      <c r="AE41" s="6"/>
      <c r="AF41" s="8"/>
      <c r="AG41" s="9"/>
      <c r="AH41" s="6"/>
      <c r="AI41" s="6"/>
      <c r="AJ41" s="6"/>
      <c r="AK41" s="6"/>
      <c r="AL41" s="6"/>
      <c r="AM41" s="6"/>
      <c r="AN41" s="6"/>
      <c r="AO41" s="6"/>
      <c r="AP41" s="6"/>
      <c r="AQ41" s="6"/>
      <c r="AR41" s="6"/>
      <c r="AS41" s="11"/>
      <c r="AT41" s="12"/>
    </row>
    <row r="42" spans="2:46" x14ac:dyDescent="0.25">
      <c r="B42" s="3"/>
      <c r="C42" s="238" t="str">
        <f>IF($B42&gt;0,VLOOKUP($B42,'OT-ID'!$B$13:$M$3257,6,FALSE),"")</f>
        <v/>
      </c>
      <c r="D42" s="238" t="str">
        <f>IF($B42&gt;0,VLOOKUP($B42,'OT-ID'!$B$13:$M$3257,10,FALSE),"")</f>
        <v/>
      </c>
      <c r="E42" s="238" t="str">
        <f>IF($B42&gt;0,VLOOKUP($B42,'OT-ID'!$B$13:$M$3257,12,FALSE),"")</f>
        <v/>
      </c>
      <c r="F42" s="13"/>
      <c r="G42" s="243" t="str">
        <f>IF($B42&gt;0,VLOOKUP($B42,'OT-ID'!$B$13:$M$3257,4,FALSE),"")</f>
        <v/>
      </c>
      <c r="H42" s="238" t="str">
        <f>IF($B42&gt;0,VLOOKUP($B42,'OT-ID'!$B$13:$M$3257,5,FALSE),"")</f>
        <v/>
      </c>
      <c r="I42" s="5"/>
      <c r="J42" s="6"/>
      <c r="K42" s="7"/>
      <c r="L42" s="5"/>
      <c r="M42" s="8"/>
      <c r="N42" s="9"/>
      <c r="O42" s="6"/>
      <c r="P42" s="241" t="str">
        <f>IF(AND(N42&gt;0,SUMIFS('Anlage 2'!W$18:W$1001,'Anlage 2'!B$18:B$1001,'Anlage 1'!B42,'Anlage 2'!C$18:C$1001,"&lt;2033")+SUMIF(B$18:B$1003,B42,L$18:L$1003)=SUMIF(B$18:B$1003,B42,N$18:N$1003)),"Übereinstimmung E",IF(AND(N42&gt;0,SUMIFS('Anlage 2'!W$18:W$1001,'Anlage 2'!B$18:B$1001,'Anlage 1'!B42,'Anlage 2'!C$18:C$1001,"&lt;2033")+SUMIF(B$18:B$1003,B42,L$18:L$1003)&lt;&gt;SUMIF(B$18:B$1003,B42,N$18:N$1003)),"Kontrolle E erf.",""))</f>
        <v/>
      </c>
      <c r="Q42" s="6"/>
      <c r="R42" s="10"/>
      <c r="S42" s="5"/>
      <c r="T42" s="8"/>
      <c r="U42" s="6"/>
      <c r="V42" s="8"/>
      <c r="W42" s="6"/>
      <c r="X42" s="8"/>
      <c r="Y42" s="6"/>
      <c r="Z42" s="8"/>
      <c r="AA42" s="6"/>
      <c r="AB42" s="8"/>
      <c r="AC42" s="6"/>
      <c r="AD42" s="8"/>
      <c r="AE42" s="6"/>
      <c r="AF42" s="8"/>
      <c r="AG42" s="9"/>
      <c r="AH42" s="6"/>
      <c r="AI42" s="6"/>
      <c r="AJ42" s="6"/>
      <c r="AK42" s="6"/>
      <c r="AL42" s="6"/>
      <c r="AM42" s="6"/>
      <c r="AN42" s="6"/>
      <c r="AO42" s="6"/>
      <c r="AP42" s="6"/>
      <c r="AQ42" s="6"/>
      <c r="AR42" s="6"/>
      <c r="AS42" s="11"/>
      <c r="AT42" s="12"/>
    </row>
    <row r="43" spans="2:46" x14ac:dyDescent="0.25">
      <c r="B43" s="3"/>
      <c r="C43" s="238" t="str">
        <f>IF($B43&gt;0,VLOOKUP($B43,'OT-ID'!$B$13:$M$3257,6,FALSE),"")</f>
        <v/>
      </c>
      <c r="D43" s="238" t="str">
        <f>IF($B43&gt;0,VLOOKUP($B43,'OT-ID'!$B$13:$M$3257,10,FALSE),"")</f>
        <v/>
      </c>
      <c r="E43" s="238" t="str">
        <f>IF($B43&gt;0,VLOOKUP($B43,'OT-ID'!$B$13:$M$3257,12,FALSE),"")</f>
        <v/>
      </c>
      <c r="F43" s="13"/>
      <c r="G43" s="243" t="str">
        <f>IF($B43&gt;0,VLOOKUP($B43,'OT-ID'!$B$13:$M$3257,4,FALSE),"")</f>
        <v/>
      </c>
      <c r="H43" s="238" t="str">
        <f>IF($B43&gt;0,VLOOKUP($B43,'OT-ID'!$B$13:$M$3257,5,FALSE),"")</f>
        <v/>
      </c>
      <c r="I43" s="5"/>
      <c r="J43" s="6"/>
      <c r="K43" s="7"/>
      <c r="L43" s="5"/>
      <c r="M43" s="8"/>
      <c r="N43" s="9"/>
      <c r="O43" s="6"/>
      <c r="P43" s="241" t="str">
        <f>IF(AND(N43&gt;0,SUMIFS('Anlage 2'!W$18:W$1001,'Anlage 2'!B$18:B$1001,'Anlage 1'!B43,'Anlage 2'!C$18:C$1001,"&lt;2033")+SUMIF(B$18:B$1003,B43,L$18:L$1003)=SUMIF(B$18:B$1003,B43,N$18:N$1003)),"Übereinstimmung E",IF(AND(N43&gt;0,SUMIFS('Anlage 2'!W$18:W$1001,'Anlage 2'!B$18:B$1001,'Anlage 1'!B43,'Anlage 2'!C$18:C$1001,"&lt;2033")+SUMIF(B$18:B$1003,B43,L$18:L$1003)&lt;&gt;SUMIF(B$18:B$1003,B43,N$18:N$1003)),"Kontrolle E erf.",""))</f>
        <v/>
      </c>
      <c r="Q43" s="6"/>
      <c r="R43" s="10"/>
      <c r="S43" s="5"/>
      <c r="T43" s="8"/>
      <c r="U43" s="6"/>
      <c r="V43" s="8"/>
      <c r="W43" s="6"/>
      <c r="X43" s="8"/>
      <c r="Y43" s="6"/>
      <c r="Z43" s="8"/>
      <c r="AA43" s="6"/>
      <c r="AB43" s="8"/>
      <c r="AC43" s="6"/>
      <c r="AD43" s="8"/>
      <c r="AE43" s="6"/>
      <c r="AF43" s="8"/>
      <c r="AG43" s="9"/>
      <c r="AH43" s="6"/>
      <c r="AI43" s="6"/>
      <c r="AJ43" s="6"/>
      <c r="AK43" s="6"/>
      <c r="AL43" s="6"/>
      <c r="AM43" s="6"/>
      <c r="AN43" s="6"/>
      <c r="AO43" s="6"/>
      <c r="AP43" s="6"/>
      <c r="AQ43" s="6"/>
      <c r="AR43" s="6"/>
      <c r="AS43" s="11"/>
      <c r="AT43" s="12"/>
    </row>
    <row r="44" spans="2:46" x14ac:dyDescent="0.25">
      <c r="B44" s="3"/>
      <c r="C44" s="238" t="str">
        <f>IF($B44&gt;0,VLOOKUP($B44,'OT-ID'!$B$13:$M$3257,6,FALSE),"")</f>
        <v/>
      </c>
      <c r="D44" s="238" t="str">
        <f>IF($B44&gt;0,VLOOKUP($B44,'OT-ID'!$B$13:$M$3257,10,FALSE),"")</f>
        <v/>
      </c>
      <c r="E44" s="238" t="str">
        <f>IF($B44&gt;0,VLOOKUP($B44,'OT-ID'!$B$13:$M$3257,12,FALSE),"")</f>
        <v/>
      </c>
      <c r="F44" s="13"/>
      <c r="G44" s="243" t="str">
        <f>IF($B44&gt;0,VLOOKUP($B44,'OT-ID'!$B$13:$M$3257,4,FALSE),"")</f>
        <v/>
      </c>
      <c r="H44" s="238" t="str">
        <f>IF($B44&gt;0,VLOOKUP($B44,'OT-ID'!$B$13:$M$3257,5,FALSE),"")</f>
        <v/>
      </c>
      <c r="I44" s="5"/>
      <c r="J44" s="6"/>
      <c r="K44" s="7"/>
      <c r="L44" s="5"/>
      <c r="M44" s="8"/>
      <c r="N44" s="9"/>
      <c r="O44" s="6"/>
      <c r="P44" s="241" t="str">
        <f>IF(AND(N44&gt;0,SUMIFS('Anlage 2'!W$18:W$1001,'Anlage 2'!B$18:B$1001,'Anlage 1'!B44,'Anlage 2'!C$18:C$1001,"&lt;2033")+SUMIF(B$18:B$1003,B44,L$18:L$1003)=SUMIF(B$18:B$1003,B44,N$18:N$1003)),"Übereinstimmung E",IF(AND(N44&gt;0,SUMIFS('Anlage 2'!W$18:W$1001,'Anlage 2'!B$18:B$1001,'Anlage 1'!B44,'Anlage 2'!C$18:C$1001,"&lt;2033")+SUMIF(B$18:B$1003,B44,L$18:L$1003)&lt;&gt;SUMIF(B$18:B$1003,B44,N$18:N$1003)),"Kontrolle E erf.",""))</f>
        <v/>
      </c>
      <c r="Q44" s="6"/>
      <c r="R44" s="10"/>
      <c r="S44" s="5"/>
      <c r="T44" s="8"/>
      <c r="U44" s="6"/>
      <c r="V44" s="8"/>
      <c r="W44" s="6"/>
      <c r="X44" s="8"/>
      <c r="Y44" s="6"/>
      <c r="Z44" s="8"/>
      <c r="AA44" s="6"/>
      <c r="AB44" s="8"/>
      <c r="AC44" s="6"/>
      <c r="AD44" s="8"/>
      <c r="AE44" s="6"/>
      <c r="AF44" s="8"/>
      <c r="AG44" s="9"/>
      <c r="AH44" s="6"/>
      <c r="AI44" s="6"/>
      <c r="AJ44" s="6"/>
      <c r="AK44" s="6"/>
      <c r="AL44" s="6"/>
      <c r="AM44" s="6"/>
      <c r="AN44" s="6"/>
      <c r="AO44" s="6"/>
      <c r="AP44" s="6"/>
      <c r="AQ44" s="6"/>
      <c r="AR44" s="6"/>
      <c r="AS44" s="11"/>
      <c r="AT44" s="12"/>
    </row>
    <row r="45" spans="2:46" x14ac:dyDescent="0.25">
      <c r="B45" s="3"/>
      <c r="C45" s="238" t="str">
        <f>IF($B45&gt;0,VLOOKUP($B45,'OT-ID'!$B$13:$M$3257,6,FALSE),"")</f>
        <v/>
      </c>
      <c r="D45" s="238" t="str">
        <f>IF($B45&gt;0,VLOOKUP($B45,'OT-ID'!$B$13:$M$3257,10,FALSE),"")</f>
        <v/>
      </c>
      <c r="E45" s="238" t="str">
        <f>IF($B45&gt;0,VLOOKUP($B45,'OT-ID'!$B$13:$M$3257,12,FALSE),"")</f>
        <v/>
      </c>
      <c r="F45" s="13"/>
      <c r="G45" s="243" t="str">
        <f>IF($B45&gt;0,VLOOKUP($B45,'OT-ID'!$B$13:$M$3257,4,FALSE),"")</f>
        <v/>
      </c>
      <c r="H45" s="238" t="str">
        <f>IF($B45&gt;0,VLOOKUP($B45,'OT-ID'!$B$13:$M$3257,5,FALSE),"")</f>
        <v/>
      </c>
      <c r="I45" s="5"/>
      <c r="J45" s="6"/>
      <c r="K45" s="7"/>
      <c r="L45" s="5"/>
      <c r="M45" s="8"/>
      <c r="N45" s="9"/>
      <c r="O45" s="6"/>
      <c r="P45" s="241" t="str">
        <f>IF(AND(N45&gt;0,SUMIFS('Anlage 2'!W$18:W$1001,'Anlage 2'!B$18:B$1001,'Anlage 1'!B45,'Anlage 2'!C$18:C$1001,"&lt;2033")+SUMIF(B$18:B$1003,B45,L$18:L$1003)=SUMIF(B$18:B$1003,B45,N$18:N$1003)),"Übereinstimmung E",IF(AND(N45&gt;0,SUMIFS('Anlage 2'!W$18:W$1001,'Anlage 2'!B$18:B$1001,'Anlage 1'!B45,'Anlage 2'!C$18:C$1001,"&lt;2033")+SUMIF(B$18:B$1003,B45,L$18:L$1003)&lt;&gt;SUMIF(B$18:B$1003,B45,N$18:N$1003)),"Kontrolle E erf.",""))</f>
        <v/>
      </c>
      <c r="Q45" s="6"/>
      <c r="R45" s="10"/>
      <c r="S45" s="5"/>
      <c r="T45" s="8"/>
      <c r="U45" s="6"/>
      <c r="V45" s="8"/>
      <c r="W45" s="6"/>
      <c r="X45" s="8"/>
      <c r="Y45" s="6"/>
      <c r="Z45" s="8"/>
      <c r="AA45" s="6"/>
      <c r="AB45" s="8"/>
      <c r="AC45" s="6"/>
      <c r="AD45" s="8"/>
      <c r="AE45" s="6"/>
      <c r="AF45" s="8"/>
      <c r="AG45" s="9"/>
      <c r="AH45" s="6"/>
      <c r="AI45" s="6"/>
      <c r="AJ45" s="6"/>
      <c r="AK45" s="6"/>
      <c r="AL45" s="6"/>
      <c r="AM45" s="6"/>
      <c r="AN45" s="6"/>
      <c r="AO45" s="6"/>
      <c r="AP45" s="6"/>
      <c r="AQ45" s="6"/>
      <c r="AR45" s="6"/>
      <c r="AS45" s="11"/>
      <c r="AT45" s="12"/>
    </row>
    <row r="46" spans="2:46" x14ac:dyDescent="0.25">
      <c r="B46" s="3"/>
      <c r="C46" s="238" t="str">
        <f>IF($B46&gt;0,VLOOKUP($B46,'OT-ID'!$B$13:$M$3257,6,FALSE),"")</f>
        <v/>
      </c>
      <c r="D46" s="238" t="str">
        <f>IF($B46&gt;0,VLOOKUP($B46,'OT-ID'!$B$13:$M$3257,10,FALSE),"")</f>
        <v/>
      </c>
      <c r="E46" s="238" t="str">
        <f>IF($B46&gt;0,VLOOKUP($B46,'OT-ID'!$B$13:$M$3257,12,FALSE),"")</f>
        <v/>
      </c>
      <c r="F46" s="13"/>
      <c r="G46" s="243" t="str">
        <f>IF($B46&gt;0,VLOOKUP($B46,'OT-ID'!$B$13:$M$3257,4,FALSE),"")</f>
        <v/>
      </c>
      <c r="H46" s="238" t="str">
        <f>IF($B46&gt;0,VLOOKUP($B46,'OT-ID'!$B$13:$M$3257,5,FALSE),"")</f>
        <v/>
      </c>
      <c r="I46" s="5"/>
      <c r="J46" s="6"/>
      <c r="K46" s="7"/>
      <c r="L46" s="5"/>
      <c r="M46" s="8"/>
      <c r="N46" s="9"/>
      <c r="O46" s="6"/>
      <c r="P46" s="241" t="str">
        <f>IF(AND(N46&gt;0,SUMIFS('Anlage 2'!W$18:W$1001,'Anlage 2'!B$18:B$1001,'Anlage 1'!B46,'Anlage 2'!C$18:C$1001,"&lt;2033")+SUMIF(B$18:B$1003,B46,L$18:L$1003)=SUMIF(B$18:B$1003,B46,N$18:N$1003)),"Übereinstimmung E",IF(AND(N46&gt;0,SUMIFS('Anlage 2'!W$18:W$1001,'Anlage 2'!B$18:B$1001,'Anlage 1'!B46,'Anlage 2'!C$18:C$1001,"&lt;2033")+SUMIF(B$18:B$1003,B46,L$18:L$1003)&lt;&gt;SUMIF(B$18:B$1003,B46,N$18:N$1003)),"Kontrolle E erf.",""))</f>
        <v/>
      </c>
      <c r="Q46" s="6"/>
      <c r="R46" s="10"/>
      <c r="S46" s="5"/>
      <c r="T46" s="8"/>
      <c r="U46" s="6"/>
      <c r="V46" s="8"/>
      <c r="W46" s="6"/>
      <c r="X46" s="8"/>
      <c r="Y46" s="6"/>
      <c r="Z46" s="8"/>
      <c r="AA46" s="6"/>
      <c r="AB46" s="8"/>
      <c r="AC46" s="6"/>
      <c r="AD46" s="8"/>
      <c r="AE46" s="6"/>
      <c r="AF46" s="8"/>
      <c r="AG46" s="9"/>
      <c r="AH46" s="6"/>
      <c r="AI46" s="6"/>
      <c r="AJ46" s="6"/>
      <c r="AK46" s="6"/>
      <c r="AL46" s="6"/>
      <c r="AM46" s="6"/>
      <c r="AN46" s="6"/>
      <c r="AO46" s="6"/>
      <c r="AP46" s="6"/>
      <c r="AQ46" s="6"/>
      <c r="AR46" s="6"/>
      <c r="AS46" s="11"/>
      <c r="AT46" s="12"/>
    </row>
    <row r="47" spans="2:46" x14ac:dyDescent="0.25">
      <c r="B47" s="3"/>
      <c r="C47" s="238" t="str">
        <f>IF($B47&gt;0,VLOOKUP($B47,'OT-ID'!$B$13:$M$3257,6,FALSE),"")</f>
        <v/>
      </c>
      <c r="D47" s="238" t="str">
        <f>IF($B47&gt;0,VLOOKUP($B47,'OT-ID'!$B$13:$M$3257,10,FALSE),"")</f>
        <v/>
      </c>
      <c r="E47" s="238" t="str">
        <f>IF($B47&gt;0,VLOOKUP($B47,'OT-ID'!$B$13:$M$3257,12,FALSE),"")</f>
        <v/>
      </c>
      <c r="F47" s="13"/>
      <c r="G47" s="243" t="str">
        <f>IF($B47&gt;0,VLOOKUP($B47,'OT-ID'!$B$13:$M$3257,4,FALSE),"")</f>
        <v/>
      </c>
      <c r="H47" s="238" t="str">
        <f>IF($B47&gt;0,VLOOKUP($B47,'OT-ID'!$B$13:$M$3257,5,FALSE),"")</f>
        <v/>
      </c>
      <c r="I47" s="5"/>
      <c r="J47" s="6"/>
      <c r="K47" s="7"/>
      <c r="L47" s="5"/>
      <c r="M47" s="8"/>
      <c r="N47" s="9"/>
      <c r="O47" s="6"/>
      <c r="P47" s="241" t="str">
        <f>IF(AND(N47&gt;0,SUMIFS('Anlage 2'!W$18:W$1001,'Anlage 2'!B$18:B$1001,'Anlage 1'!B47,'Anlage 2'!C$18:C$1001,"&lt;2033")+SUMIF(B$18:B$1003,B47,L$18:L$1003)=SUMIF(B$18:B$1003,B47,N$18:N$1003)),"Übereinstimmung E",IF(AND(N47&gt;0,SUMIFS('Anlage 2'!W$18:W$1001,'Anlage 2'!B$18:B$1001,'Anlage 1'!B47,'Anlage 2'!C$18:C$1001,"&lt;2033")+SUMIF(B$18:B$1003,B47,L$18:L$1003)&lt;&gt;SUMIF(B$18:B$1003,B47,N$18:N$1003)),"Kontrolle E erf.",""))</f>
        <v/>
      </c>
      <c r="Q47" s="6"/>
      <c r="R47" s="10"/>
      <c r="S47" s="5"/>
      <c r="T47" s="8"/>
      <c r="U47" s="6"/>
      <c r="V47" s="8"/>
      <c r="W47" s="6"/>
      <c r="X47" s="8"/>
      <c r="Y47" s="6"/>
      <c r="Z47" s="8"/>
      <c r="AA47" s="6"/>
      <c r="AB47" s="8"/>
      <c r="AC47" s="6"/>
      <c r="AD47" s="8"/>
      <c r="AE47" s="6"/>
      <c r="AF47" s="8"/>
      <c r="AG47" s="9"/>
      <c r="AH47" s="6"/>
      <c r="AI47" s="6"/>
      <c r="AJ47" s="6"/>
      <c r="AK47" s="6"/>
      <c r="AL47" s="6"/>
      <c r="AM47" s="6"/>
      <c r="AN47" s="6"/>
      <c r="AO47" s="6"/>
      <c r="AP47" s="6"/>
      <c r="AQ47" s="6"/>
      <c r="AR47" s="6"/>
      <c r="AS47" s="11"/>
      <c r="AT47" s="12"/>
    </row>
    <row r="48" spans="2:46" x14ac:dyDescent="0.25">
      <c r="B48" s="3"/>
      <c r="C48" s="238" t="str">
        <f>IF($B48&gt;0,VLOOKUP($B48,'OT-ID'!$B$13:$M$3257,6,FALSE),"")</f>
        <v/>
      </c>
      <c r="D48" s="238" t="str">
        <f>IF($B48&gt;0,VLOOKUP($B48,'OT-ID'!$B$13:$M$3257,10,FALSE),"")</f>
        <v/>
      </c>
      <c r="E48" s="238" t="str">
        <f>IF($B48&gt;0,VLOOKUP($B48,'OT-ID'!$B$13:$M$3257,12,FALSE),"")</f>
        <v/>
      </c>
      <c r="F48" s="13"/>
      <c r="G48" s="243" t="str">
        <f>IF($B48&gt;0,VLOOKUP($B48,'OT-ID'!$B$13:$M$3257,4,FALSE),"")</f>
        <v/>
      </c>
      <c r="H48" s="238" t="str">
        <f>IF($B48&gt;0,VLOOKUP($B48,'OT-ID'!$B$13:$M$3257,5,FALSE),"")</f>
        <v/>
      </c>
      <c r="I48" s="5"/>
      <c r="J48" s="6"/>
      <c r="K48" s="7"/>
      <c r="L48" s="5"/>
      <c r="M48" s="8"/>
      <c r="N48" s="9"/>
      <c r="O48" s="6"/>
      <c r="P48" s="241" t="str">
        <f>IF(AND(N48&gt;0,SUMIFS('Anlage 2'!W$18:W$1001,'Anlage 2'!B$18:B$1001,'Anlage 1'!B48,'Anlage 2'!C$18:C$1001,"&lt;2033")+SUMIF(B$18:B$1003,B48,L$18:L$1003)=SUMIF(B$18:B$1003,B48,N$18:N$1003)),"Übereinstimmung E",IF(AND(N48&gt;0,SUMIFS('Anlage 2'!W$18:W$1001,'Anlage 2'!B$18:B$1001,'Anlage 1'!B48,'Anlage 2'!C$18:C$1001,"&lt;2033")+SUMIF(B$18:B$1003,B48,L$18:L$1003)&lt;&gt;SUMIF(B$18:B$1003,B48,N$18:N$1003)),"Kontrolle E erf.",""))</f>
        <v/>
      </c>
      <c r="Q48" s="6"/>
      <c r="R48" s="10"/>
      <c r="S48" s="5"/>
      <c r="T48" s="8"/>
      <c r="U48" s="6"/>
      <c r="V48" s="8"/>
      <c r="W48" s="6"/>
      <c r="X48" s="8"/>
      <c r="Y48" s="6"/>
      <c r="Z48" s="8"/>
      <c r="AA48" s="6"/>
      <c r="AB48" s="8"/>
      <c r="AC48" s="6"/>
      <c r="AD48" s="8"/>
      <c r="AE48" s="6"/>
      <c r="AF48" s="8"/>
      <c r="AG48" s="9"/>
      <c r="AH48" s="6"/>
      <c r="AI48" s="6"/>
      <c r="AJ48" s="6"/>
      <c r="AK48" s="6"/>
      <c r="AL48" s="6"/>
      <c r="AM48" s="6"/>
      <c r="AN48" s="6"/>
      <c r="AO48" s="6"/>
      <c r="AP48" s="6"/>
      <c r="AQ48" s="6"/>
      <c r="AR48" s="6"/>
      <c r="AS48" s="11"/>
      <c r="AT48" s="12"/>
    </row>
    <row r="49" spans="2:46" x14ac:dyDescent="0.25">
      <c r="B49" s="3"/>
      <c r="C49" s="238" t="str">
        <f>IF($B49&gt;0,VLOOKUP($B49,'OT-ID'!$B$13:$M$3257,6,FALSE),"")</f>
        <v/>
      </c>
      <c r="D49" s="238" t="str">
        <f>IF($B49&gt;0,VLOOKUP($B49,'OT-ID'!$B$13:$M$3257,10,FALSE),"")</f>
        <v/>
      </c>
      <c r="E49" s="238" t="str">
        <f>IF($B49&gt;0,VLOOKUP($B49,'OT-ID'!$B$13:$M$3257,12,FALSE),"")</f>
        <v/>
      </c>
      <c r="F49" s="13"/>
      <c r="G49" s="243" t="str">
        <f>IF($B49&gt;0,VLOOKUP($B49,'OT-ID'!$B$13:$M$3257,4,FALSE),"")</f>
        <v/>
      </c>
      <c r="H49" s="238" t="str">
        <f>IF($B49&gt;0,VLOOKUP($B49,'OT-ID'!$B$13:$M$3257,5,FALSE),"")</f>
        <v/>
      </c>
      <c r="I49" s="5"/>
      <c r="J49" s="6"/>
      <c r="K49" s="7"/>
      <c r="L49" s="5"/>
      <c r="M49" s="8"/>
      <c r="N49" s="9"/>
      <c r="O49" s="6"/>
      <c r="P49" s="241" t="str">
        <f>IF(AND(N49&gt;0,SUMIFS('Anlage 2'!W$18:W$1001,'Anlage 2'!B$18:B$1001,'Anlage 1'!B49,'Anlage 2'!C$18:C$1001,"&lt;2033")+SUMIF(B$18:B$1003,B49,L$18:L$1003)=SUMIF(B$18:B$1003,B49,N$18:N$1003)),"Übereinstimmung E",IF(AND(N49&gt;0,SUMIFS('Anlage 2'!W$18:W$1001,'Anlage 2'!B$18:B$1001,'Anlage 1'!B49,'Anlage 2'!C$18:C$1001,"&lt;2033")+SUMIF(B$18:B$1003,B49,L$18:L$1003)&lt;&gt;SUMIF(B$18:B$1003,B49,N$18:N$1003)),"Kontrolle E erf.",""))</f>
        <v/>
      </c>
      <c r="Q49" s="6"/>
      <c r="R49" s="10"/>
      <c r="S49" s="5"/>
      <c r="T49" s="8"/>
      <c r="U49" s="6"/>
      <c r="V49" s="8"/>
      <c r="W49" s="6"/>
      <c r="X49" s="8"/>
      <c r="Y49" s="6"/>
      <c r="Z49" s="8"/>
      <c r="AA49" s="6"/>
      <c r="AB49" s="8"/>
      <c r="AC49" s="6"/>
      <c r="AD49" s="8"/>
      <c r="AE49" s="6"/>
      <c r="AF49" s="8"/>
      <c r="AG49" s="9"/>
      <c r="AH49" s="6"/>
      <c r="AI49" s="6"/>
      <c r="AJ49" s="6"/>
      <c r="AK49" s="6"/>
      <c r="AL49" s="6"/>
      <c r="AM49" s="6"/>
      <c r="AN49" s="6"/>
      <c r="AO49" s="6"/>
      <c r="AP49" s="6"/>
      <c r="AQ49" s="6"/>
      <c r="AR49" s="6"/>
      <c r="AS49" s="11"/>
      <c r="AT49" s="12"/>
    </row>
    <row r="50" spans="2:46" x14ac:dyDescent="0.25">
      <c r="B50" s="3"/>
      <c r="C50" s="238" t="str">
        <f>IF($B50&gt;0,VLOOKUP($B50,'OT-ID'!$B$13:$M$3257,6,FALSE),"")</f>
        <v/>
      </c>
      <c r="D50" s="238" t="str">
        <f>IF($B50&gt;0,VLOOKUP($B50,'OT-ID'!$B$13:$M$3257,10,FALSE),"")</f>
        <v/>
      </c>
      <c r="E50" s="238" t="str">
        <f>IF($B50&gt;0,VLOOKUP($B50,'OT-ID'!$B$13:$M$3257,12,FALSE),"")</f>
        <v/>
      </c>
      <c r="F50" s="13"/>
      <c r="G50" s="243" t="str">
        <f>IF($B50&gt;0,VLOOKUP($B50,'OT-ID'!$B$13:$M$3257,4,FALSE),"")</f>
        <v/>
      </c>
      <c r="H50" s="238" t="str">
        <f>IF($B50&gt;0,VLOOKUP($B50,'OT-ID'!$B$13:$M$3257,5,FALSE),"")</f>
        <v/>
      </c>
      <c r="I50" s="5"/>
      <c r="J50" s="6"/>
      <c r="K50" s="7"/>
      <c r="L50" s="5"/>
      <c r="M50" s="8"/>
      <c r="N50" s="9"/>
      <c r="O50" s="6"/>
      <c r="P50" s="241" t="str">
        <f>IF(AND(N50&gt;0,SUMIFS('Anlage 2'!W$18:W$1001,'Anlage 2'!B$18:B$1001,'Anlage 1'!B50,'Anlage 2'!C$18:C$1001,"&lt;2033")+SUMIF(B$18:B$1003,B50,L$18:L$1003)=SUMIF(B$18:B$1003,B50,N$18:N$1003)),"Übereinstimmung E",IF(AND(N50&gt;0,SUMIFS('Anlage 2'!W$18:W$1001,'Anlage 2'!B$18:B$1001,'Anlage 1'!B50,'Anlage 2'!C$18:C$1001,"&lt;2033")+SUMIF(B$18:B$1003,B50,L$18:L$1003)&lt;&gt;SUMIF(B$18:B$1003,B50,N$18:N$1003)),"Kontrolle E erf.",""))</f>
        <v/>
      </c>
      <c r="Q50" s="6"/>
      <c r="R50" s="10"/>
      <c r="S50" s="5"/>
      <c r="T50" s="8"/>
      <c r="U50" s="6"/>
      <c r="V50" s="8"/>
      <c r="W50" s="6"/>
      <c r="X50" s="8"/>
      <c r="Y50" s="6"/>
      <c r="Z50" s="8"/>
      <c r="AA50" s="6"/>
      <c r="AB50" s="8"/>
      <c r="AC50" s="6"/>
      <c r="AD50" s="8"/>
      <c r="AE50" s="6"/>
      <c r="AF50" s="8"/>
      <c r="AG50" s="9"/>
      <c r="AH50" s="6"/>
      <c r="AI50" s="6"/>
      <c r="AJ50" s="6"/>
      <c r="AK50" s="6"/>
      <c r="AL50" s="6"/>
      <c r="AM50" s="6"/>
      <c r="AN50" s="6"/>
      <c r="AO50" s="6"/>
      <c r="AP50" s="6"/>
      <c r="AQ50" s="6"/>
      <c r="AR50" s="6"/>
      <c r="AS50" s="11"/>
      <c r="AT50" s="12"/>
    </row>
    <row r="51" spans="2:46" x14ac:dyDescent="0.25">
      <c r="B51" s="3"/>
      <c r="C51" s="238" t="str">
        <f>IF($B51&gt;0,VLOOKUP($B51,'OT-ID'!$B$13:$M$3257,6,FALSE),"")</f>
        <v/>
      </c>
      <c r="D51" s="238" t="str">
        <f>IF($B51&gt;0,VLOOKUP($B51,'OT-ID'!$B$13:$M$3257,10,FALSE),"")</f>
        <v/>
      </c>
      <c r="E51" s="238" t="str">
        <f>IF($B51&gt;0,VLOOKUP($B51,'OT-ID'!$B$13:$M$3257,12,FALSE),"")</f>
        <v/>
      </c>
      <c r="F51" s="13"/>
      <c r="G51" s="243" t="str">
        <f>IF($B51&gt;0,VLOOKUP($B51,'OT-ID'!$B$13:$M$3257,4,FALSE),"")</f>
        <v/>
      </c>
      <c r="H51" s="238" t="str">
        <f>IF($B51&gt;0,VLOOKUP($B51,'OT-ID'!$B$13:$M$3257,5,FALSE),"")</f>
        <v/>
      </c>
      <c r="I51" s="5"/>
      <c r="J51" s="6"/>
      <c r="K51" s="7"/>
      <c r="L51" s="5"/>
      <c r="M51" s="8"/>
      <c r="N51" s="9"/>
      <c r="O51" s="6"/>
      <c r="P51" s="241" t="str">
        <f>IF(AND(N51&gt;0,SUMIFS('Anlage 2'!W$18:W$1001,'Anlage 2'!B$18:B$1001,'Anlage 1'!B51,'Anlage 2'!C$18:C$1001,"&lt;2033")+SUMIF(B$18:B$1003,B51,L$18:L$1003)=SUMIF(B$18:B$1003,B51,N$18:N$1003)),"Übereinstimmung E",IF(AND(N51&gt;0,SUMIFS('Anlage 2'!W$18:W$1001,'Anlage 2'!B$18:B$1001,'Anlage 1'!B51,'Anlage 2'!C$18:C$1001,"&lt;2033")+SUMIF(B$18:B$1003,B51,L$18:L$1003)&lt;&gt;SUMIF(B$18:B$1003,B51,N$18:N$1003)),"Kontrolle E erf.",""))</f>
        <v/>
      </c>
      <c r="Q51" s="6"/>
      <c r="R51" s="10"/>
      <c r="S51" s="5"/>
      <c r="T51" s="8"/>
      <c r="U51" s="6"/>
      <c r="V51" s="8"/>
      <c r="W51" s="6"/>
      <c r="X51" s="8"/>
      <c r="Y51" s="6"/>
      <c r="Z51" s="8"/>
      <c r="AA51" s="6"/>
      <c r="AB51" s="8"/>
      <c r="AC51" s="6"/>
      <c r="AD51" s="8"/>
      <c r="AE51" s="6"/>
      <c r="AF51" s="8"/>
      <c r="AG51" s="9"/>
      <c r="AH51" s="6"/>
      <c r="AI51" s="6"/>
      <c r="AJ51" s="6"/>
      <c r="AK51" s="6"/>
      <c r="AL51" s="6"/>
      <c r="AM51" s="6"/>
      <c r="AN51" s="6"/>
      <c r="AO51" s="6"/>
      <c r="AP51" s="6"/>
      <c r="AQ51" s="6"/>
      <c r="AR51" s="6"/>
      <c r="AS51" s="11"/>
      <c r="AT51" s="12"/>
    </row>
    <row r="52" spans="2:46" x14ac:dyDescent="0.25">
      <c r="B52" s="3"/>
      <c r="C52" s="238" t="str">
        <f>IF($B52&gt;0,VLOOKUP($B52,'OT-ID'!$B$13:$M$3257,6,FALSE),"")</f>
        <v/>
      </c>
      <c r="D52" s="238" t="str">
        <f>IF($B52&gt;0,VLOOKUP($B52,'OT-ID'!$B$13:$M$3257,10,FALSE),"")</f>
        <v/>
      </c>
      <c r="E52" s="238" t="str">
        <f>IF($B52&gt;0,VLOOKUP($B52,'OT-ID'!$B$13:$M$3257,12,FALSE),"")</f>
        <v/>
      </c>
      <c r="F52" s="13"/>
      <c r="G52" s="243" t="str">
        <f>IF($B52&gt;0,VLOOKUP($B52,'OT-ID'!$B$13:$M$3257,4,FALSE),"")</f>
        <v/>
      </c>
      <c r="H52" s="238" t="str">
        <f>IF($B52&gt;0,VLOOKUP($B52,'OT-ID'!$B$13:$M$3257,5,FALSE),"")</f>
        <v/>
      </c>
      <c r="I52" s="5"/>
      <c r="J52" s="6"/>
      <c r="K52" s="7"/>
      <c r="L52" s="5"/>
      <c r="M52" s="8"/>
      <c r="N52" s="9"/>
      <c r="O52" s="6"/>
      <c r="P52" s="241" t="str">
        <f>IF(AND(N52&gt;0,SUMIFS('Anlage 2'!W$18:W$1001,'Anlage 2'!B$18:B$1001,'Anlage 1'!B52,'Anlage 2'!C$18:C$1001,"&lt;2033")+SUMIF(B$18:B$1003,B52,L$18:L$1003)=SUMIF(B$18:B$1003,B52,N$18:N$1003)),"Übereinstimmung E",IF(AND(N52&gt;0,SUMIFS('Anlage 2'!W$18:W$1001,'Anlage 2'!B$18:B$1001,'Anlage 1'!B52,'Anlage 2'!C$18:C$1001,"&lt;2033")+SUMIF(B$18:B$1003,B52,L$18:L$1003)&lt;&gt;SUMIF(B$18:B$1003,B52,N$18:N$1003)),"Kontrolle E erf.",""))</f>
        <v/>
      </c>
      <c r="Q52" s="6"/>
      <c r="R52" s="10"/>
      <c r="S52" s="5"/>
      <c r="T52" s="8"/>
      <c r="U52" s="6"/>
      <c r="V52" s="8"/>
      <c r="W52" s="6"/>
      <c r="X52" s="8"/>
      <c r="Y52" s="6"/>
      <c r="Z52" s="8"/>
      <c r="AA52" s="6"/>
      <c r="AB52" s="8"/>
      <c r="AC52" s="6"/>
      <c r="AD52" s="8"/>
      <c r="AE52" s="6"/>
      <c r="AF52" s="8"/>
      <c r="AG52" s="9"/>
      <c r="AH52" s="6"/>
      <c r="AI52" s="6"/>
      <c r="AJ52" s="6"/>
      <c r="AK52" s="6"/>
      <c r="AL52" s="6"/>
      <c r="AM52" s="6"/>
      <c r="AN52" s="6"/>
      <c r="AO52" s="6"/>
      <c r="AP52" s="6"/>
      <c r="AQ52" s="6"/>
      <c r="AR52" s="6"/>
      <c r="AS52" s="11"/>
      <c r="AT52" s="12"/>
    </row>
    <row r="53" spans="2:46" x14ac:dyDescent="0.25">
      <c r="B53" s="3"/>
      <c r="C53" s="238" t="str">
        <f>IF($B53&gt;0,VLOOKUP($B53,'OT-ID'!$B$13:$M$3257,6,FALSE),"")</f>
        <v/>
      </c>
      <c r="D53" s="238" t="str">
        <f>IF($B53&gt;0,VLOOKUP($B53,'OT-ID'!$B$13:$M$3257,10,FALSE),"")</f>
        <v/>
      </c>
      <c r="E53" s="238" t="str">
        <f>IF($B53&gt;0,VLOOKUP($B53,'OT-ID'!$B$13:$M$3257,12,FALSE),"")</f>
        <v/>
      </c>
      <c r="F53" s="13"/>
      <c r="G53" s="243" t="str">
        <f>IF($B53&gt;0,VLOOKUP($B53,'OT-ID'!$B$13:$M$3257,4,FALSE),"")</f>
        <v/>
      </c>
      <c r="H53" s="238" t="str">
        <f>IF($B53&gt;0,VLOOKUP($B53,'OT-ID'!$B$13:$M$3257,5,FALSE),"")</f>
        <v/>
      </c>
      <c r="I53" s="5"/>
      <c r="J53" s="6"/>
      <c r="K53" s="7"/>
      <c r="L53" s="5"/>
      <c r="M53" s="8"/>
      <c r="N53" s="9"/>
      <c r="O53" s="6"/>
      <c r="P53" s="241" t="str">
        <f>IF(AND(N53&gt;0,SUMIFS('Anlage 2'!W$18:W$1001,'Anlage 2'!B$18:B$1001,'Anlage 1'!B53,'Anlage 2'!C$18:C$1001,"&lt;2033")+SUMIF(B$18:B$1003,B53,L$18:L$1003)=SUMIF(B$18:B$1003,B53,N$18:N$1003)),"Übereinstimmung E",IF(AND(N53&gt;0,SUMIFS('Anlage 2'!W$18:W$1001,'Anlage 2'!B$18:B$1001,'Anlage 1'!B53,'Anlage 2'!C$18:C$1001,"&lt;2033")+SUMIF(B$18:B$1003,B53,L$18:L$1003)&lt;&gt;SUMIF(B$18:B$1003,B53,N$18:N$1003)),"Kontrolle E erf.",""))</f>
        <v/>
      </c>
      <c r="Q53" s="6"/>
      <c r="R53" s="10"/>
      <c r="S53" s="5"/>
      <c r="T53" s="8"/>
      <c r="U53" s="6"/>
      <c r="V53" s="8"/>
      <c r="W53" s="6"/>
      <c r="X53" s="8"/>
      <c r="Y53" s="6"/>
      <c r="Z53" s="8"/>
      <c r="AA53" s="6"/>
      <c r="AB53" s="8"/>
      <c r="AC53" s="6"/>
      <c r="AD53" s="8"/>
      <c r="AE53" s="6"/>
      <c r="AF53" s="8"/>
      <c r="AG53" s="9"/>
      <c r="AH53" s="6"/>
      <c r="AI53" s="6"/>
      <c r="AJ53" s="6"/>
      <c r="AK53" s="6"/>
      <c r="AL53" s="6"/>
      <c r="AM53" s="6"/>
      <c r="AN53" s="6"/>
      <c r="AO53" s="6"/>
      <c r="AP53" s="6"/>
      <c r="AQ53" s="6"/>
      <c r="AR53" s="6"/>
      <c r="AS53" s="11"/>
      <c r="AT53" s="12"/>
    </row>
    <row r="54" spans="2:46" x14ac:dyDescent="0.25">
      <c r="B54" s="3"/>
      <c r="C54" s="238" t="str">
        <f>IF($B54&gt;0,VLOOKUP($B54,'OT-ID'!$B$13:$M$3257,6,FALSE),"")</f>
        <v/>
      </c>
      <c r="D54" s="238" t="str">
        <f>IF($B54&gt;0,VLOOKUP($B54,'OT-ID'!$B$13:$M$3257,10,FALSE),"")</f>
        <v/>
      </c>
      <c r="E54" s="238" t="str">
        <f>IF($B54&gt;0,VLOOKUP($B54,'OT-ID'!$B$13:$M$3257,12,FALSE),"")</f>
        <v/>
      </c>
      <c r="F54" s="13"/>
      <c r="G54" s="243" t="str">
        <f>IF($B54&gt;0,VLOOKUP($B54,'OT-ID'!$B$13:$M$3257,4,FALSE),"")</f>
        <v/>
      </c>
      <c r="H54" s="238" t="str">
        <f>IF($B54&gt;0,VLOOKUP($B54,'OT-ID'!$B$13:$M$3257,5,FALSE),"")</f>
        <v/>
      </c>
      <c r="I54" s="5"/>
      <c r="J54" s="6"/>
      <c r="K54" s="7"/>
      <c r="L54" s="5"/>
      <c r="M54" s="8"/>
      <c r="N54" s="9"/>
      <c r="O54" s="6"/>
      <c r="P54" s="241" t="str">
        <f>IF(AND(N54&gt;0,SUMIFS('Anlage 2'!W$18:W$1001,'Anlage 2'!B$18:B$1001,'Anlage 1'!B54,'Anlage 2'!C$18:C$1001,"&lt;2033")+SUMIF(B$18:B$1003,B54,L$18:L$1003)=SUMIF(B$18:B$1003,B54,N$18:N$1003)),"Übereinstimmung E",IF(AND(N54&gt;0,SUMIFS('Anlage 2'!W$18:W$1001,'Anlage 2'!B$18:B$1001,'Anlage 1'!B54,'Anlage 2'!C$18:C$1001,"&lt;2033")+SUMIF(B$18:B$1003,B54,L$18:L$1003)&lt;&gt;SUMIF(B$18:B$1003,B54,N$18:N$1003)),"Kontrolle E erf.",""))</f>
        <v/>
      </c>
      <c r="Q54" s="6"/>
      <c r="R54" s="10"/>
      <c r="S54" s="5"/>
      <c r="T54" s="8"/>
      <c r="U54" s="6"/>
      <c r="V54" s="8"/>
      <c r="W54" s="6"/>
      <c r="X54" s="8"/>
      <c r="Y54" s="6"/>
      <c r="Z54" s="8"/>
      <c r="AA54" s="6"/>
      <c r="AB54" s="8"/>
      <c r="AC54" s="6"/>
      <c r="AD54" s="8"/>
      <c r="AE54" s="6"/>
      <c r="AF54" s="8"/>
      <c r="AG54" s="9"/>
      <c r="AH54" s="6"/>
      <c r="AI54" s="6"/>
      <c r="AJ54" s="6"/>
      <c r="AK54" s="6"/>
      <c r="AL54" s="6"/>
      <c r="AM54" s="6"/>
      <c r="AN54" s="6"/>
      <c r="AO54" s="6"/>
      <c r="AP54" s="6"/>
      <c r="AQ54" s="6"/>
      <c r="AR54" s="6"/>
      <c r="AS54" s="11"/>
      <c r="AT54" s="12"/>
    </row>
    <row r="55" spans="2:46" x14ac:dyDescent="0.25">
      <c r="B55" s="3"/>
      <c r="C55" s="238" t="str">
        <f>IF($B55&gt;0,VLOOKUP($B55,'OT-ID'!$B$13:$M$3257,6,FALSE),"")</f>
        <v/>
      </c>
      <c r="D55" s="238" t="str">
        <f>IF($B55&gt;0,VLOOKUP($B55,'OT-ID'!$B$13:$M$3257,10,FALSE),"")</f>
        <v/>
      </c>
      <c r="E55" s="238" t="str">
        <f>IF($B55&gt;0,VLOOKUP($B55,'OT-ID'!$B$13:$M$3257,12,FALSE),"")</f>
        <v/>
      </c>
      <c r="F55" s="13"/>
      <c r="G55" s="243" t="str">
        <f>IF($B55&gt;0,VLOOKUP($B55,'OT-ID'!$B$13:$M$3257,4,FALSE),"")</f>
        <v/>
      </c>
      <c r="H55" s="238" t="str">
        <f>IF($B55&gt;0,VLOOKUP($B55,'OT-ID'!$B$13:$M$3257,5,FALSE),"")</f>
        <v/>
      </c>
      <c r="I55" s="5"/>
      <c r="J55" s="6"/>
      <c r="K55" s="7"/>
      <c r="L55" s="5"/>
      <c r="M55" s="8"/>
      <c r="N55" s="9"/>
      <c r="O55" s="6"/>
      <c r="P55" s="241" t="str">
        <f>IF(AND(N55&gt;0,SUMIFS('Anlage 2'!W$18:W$1001,'Anlage 2'!B$18:B$1001,'Anlage 1'!B55,'Anlage 2'!C$18:C$1001,"&lt;2033")+SUMIF(B$18:B$1003,B55,L$18:L$1003)=SUMIF(B$18:B$1003,B55,N$18:N$1003)),"Übereinstimmung E",IF(AND(N55&gt;0,SUMIFS('Anlage 2'!W$18:W$1001,'Anlage 2'!B$18:B$1001,'Anlage 1'!B55,'Anlage 2'!C$18:C$1001,"&lt;2033")+SUMIF(B$18:B$1003,B55,L$18:L$1003)&lt;&gt;SUMIF(B$18:B$1003,B55,N$18:N$1003)),"Kontrolle E erf.",""))</f>
        <v/>
      </c>
      <c r="Q55" s="6"/>
      <c r="R55" s="10"/>
      <c r="S55" s="5"/>
      <c r="T55" s="8"/>
      <c r="U55" s="6"/>
      <c r="V55" s="8"/>
      <c r="W55" s="6"/>
      <c r="X55" s="8"/>
      <c r="Y55" s="6"/>
      <c r="Z55" s="8"/>
      <c r="AA55" s="6"/>
      <c r="AB55" s="8"/>
      <c r="AC55" s="6"/>
      <c r="AD55" s="8"/>
      <c r="AE55" s="6"/>
      <c r="AF55" s="8"/>
      <c r="AG55" s="9"/>
      <c r="AH55" s="6"/>
      <c r="AI55" s="6"/>
      <c r="AJ55" s="6"/>
      <c r="AK55" s="6"/>
      <c r="AL55" s="6"/>
      <c r="AM55" s="6"/>
      <c r="AN55" s="6"/>
      <c r="AO55" s="6"/>
      <c r="AP55" s="6"/>
      <c r="AQ55" s="6"/>
      <c r="AR55" s="6"/>
      <c r="AS55" s="11"/>
      <c r="AT55" s="12"/>
    </row>
    <row r="56" spans="2:46" x14ac:dyDescent="0.25">
      <c r="B56" s="3"/>
      <c r="C56" s="238" t="str">
        <f>IF($B56&gt;0,VLOOKUP($B56,'OT-ID'!$B$13:$M$3257,6,FALSE),"")</f>
        <v/>
      </c>
      <c r="D56" s="238" t="str">
        <f>IF($B56&gt;0,VLOOKUP($B56,'OT-ID'!$B$13:$M$3257,10,FALSE),"")</f>
        <v/>
      </c>
      <c r="E56" s="238" t="str">
        <f>IF($B56&gt;0,VLOOKUP($B56,'OT-ID'!$B$13:$M$3257,12,FALSE),"")</f>
        <v/>
      </c>
      <c r="F56" s="13"/>
      <c r="G56" s="243" t="str">
        <f>IF($B56&gt;0,VLOOKUP($B56,'OT-ID'!$B$13:$M$3257,4,FALSE),"")</f>
        <v/>
      </c>
      <c r="H56" s="238" t="str">
        <f>IF($B56&gt;0,VLOOKUP($B56,'OT-ID'!$B$13:$M$3257,5,FALSE),"")</f>
        <v/>
      </c>
      <c r="I56" s="5"/>
      <c r="J56" s="6"/>
      <c r="K56" s="7"/>
      <c r="L56" s="5"/>
      <c r="M56" s="8"/>
      <c r="N56" s="9"/>
      <c r="O56" s="6"/>
      <c r="P56" s="241" t="str">
        <f>IF(AND(N56&gt;0,SUMIFS('Anlage 2'!W$18:W$1001,'Anlage 2'!B$18:B$1001,'Anlage 1'!B56,'Anlage 2'!C$18:C$1001,"&lt;2033")+SUMIF(B$18:B$1003,B56,L$18:L$1003)=SUMIF(B$18:B$1003,B56,N$18:N$1003)),"Übereinstimmung E",IF(AND(N56&gt;0,SUMIFS('Anlage 2'!W$18:W$1001,'Anlage 2'!B$18:B$1001,'Anlage 1'!B56,'Anlage 2'!C$18:C$1001,"&lt;2033")+SUMIF(B$18:B$1003,B56,L$18:L$1003)&lt;&gt;SUMIF(B$18:B$1003,B56,N$18:N$1003)),"Kontrolle E erf.",""))</f>
        <v/>
      </c>
      <c r="Q56" s="6"/>
      <c r="R56" s="10"/>
      <c r="S56" s="5"/>
      <c r="T56" s="8"/>
      <c r="U56" s="6"/>
      <c r="V56" s="8"/>
      <c r="W56" s="6"/>
      <c r="X56" s="8"/>
      <c r="Y56" s="6"/>
      <c r="Z56" s="8"/>
      <c r="AA56" s="6"/>
      <c r="AB56" s="8"/>
      <c r="AC56" s="6"/>
      <c r="AD56" s="8"/>
      <c r="AE56" s="6"/>
      <c r="AF56" s="8"/>
      <c r="AG56" s="9"/>
      <c r="AH56" s="6"/>
      <c r="AI56" s="6"/>
      <c r="AJ56" s="6"/>
      <c r="AK56" s="6"/>
      <c r="AL56" s="6"/>
      <c r="AM56" s="6"/>
      <c r="AN56" s="6"/>
      <c r="AO56" s="6"/>
      <c r="AP56" s="6"/>
      <c r="AQ56" s="6"/>
      <c r="AR56" s="6"/>
      <c r="AS56" s="11"/>
      <c r="AT56" s="12"/>
    </row>
    <row r="57" spans="2:46" x14ac:dyDescent="0.25">
      <c r="B57" s="3"/>
      <c r="C57" s="238" t="str">
        <f>IF($B57&gt;0,VLOOKUP($B57,'OT-ID'!$B$13:$M$3257,6,FALSE),"")</f>
        <v/>
      </c>
      <c r="D57" s="238" t="str">
        <f>IF($B57&gt;0,VLOOKUP($B57,'OT-ID'!$B$13:$M$3257,10,FALSE),"")</f>
        <v/>
      </c>
      <c r="E57" s="238" t="str">
        <f>IF($B57&gt;0,VLOOKUP($B57,'OT-ID'!$B$13:$M$3257,12,FALSE),"")</f>
        <v/>
      </c>
      <c r="F57" s="13"/>
      <c r="G57" s="243" t="str">
        <f>IF($B57&gt;0,VLOOKUP($B57,'OT-ID'!$B$13:$M$3257,4,FALSE),"")</f>
        <v/>
      </c>
      <c r="H57" s="238" t="str">
        <f>IF($B57&gt;0,VLOOKUP($B57,'OT-ID'!$B$13:$M$3257,5,FALSE),"")</f>
        <v/>
      </c>
      <c r="I57" s="5"/>
      <c r="J57" s="6"/>
      <c r="K57" s="7"/>
      <c r="L57" s="5"/>
      <c r="M57" s="8"/>
      <c r="N57" s="9"/>
      <c r="O57" s="6"/>
      <c r="P57" s="241" t="str">
        <f>IF(AND(N57&gt;0,SUMIFS('Anlage 2'!W$18:W$1001,'Anlage 2'!B$18:B$1001,'Anlage 1'!B57,'Anlage 2'!C$18:C$1001,"&lt;2033")+SUMIF(B$18:B$1003,B57,L$18:L$1003)=SUMIF(B$18:B$1003,B57,N$18:N$1003)),"Übereinstimmung E",IF(AND(N57&gt;0,SUMIFS('Anlage 2'!W$18:W$1001,'Anlage 2'!B$18:B$1001,'Anlage 1'!B57,'Anlage 2'!C$18:C$1001,"&lt;2033")+SUMIF(B$18:B$1003,B57,L$18:L$1003)&lt;&gt;SUMIF(B$18:B$1003,B57,N$18:N$1003)),"Kontrolle E erf.",""))</f>
        <v/>
      </c>
      <c r="Q57" s="6"/>
      <c r="R57" s="10"/>
      <c r="S57" s="5"/>
      <c r="T57" s="8"/>
      <c r="U57" s="6"/>
      <c r="V57" s="8"/>
      <c r="W57" s="6"/>
      <c r="X57" s="8"/>
      <c r="Y57" s="6"/>
      <c r="Z57" s="8"/>
      <c r="AA57" s="6"/>
      <c r="AB57" s="8"/>
      <c r="AC57" s="6"/>
      <c r="AD57" s="8"/>
      <c r="AE57" s="6"/>
      <c r="AF57" s="8"/>
      <c r="AG57" s="9"/>
      <c r="AH57" s="6"/>
      <c r="AI57" s="6"/>
      <c r="AJ57" s="6"/>
      <c r="AK57" s="6"/>
      <c r="AL57" s="6"/>
      <c r="AM57" s="6"/>
      <c r="AN57" s="6"/>
      <c r="AO57" s="6"/>
      <c r="AP57" s="6"/>
      <c r="AQ57" s="6"/>
      <c r="AR57" s="6"/>
      <c r="AS57" s="11"/>
      <c r="AT57" s="12"/>
    </row>
    <row r="58" spans="2:46" x14ac:dyDescent="0.25">
      <c r="B58" s="3"/>
      <c r="C58" s="238" t="str">
        <f>IF($B58&gt;0,VLOOKUP($B58,'OT-ID'!$B$13:$M$3257,6,FALSE),"")</f>
        <v/>
      </c>
      <c r="D58" s="238" t="str">
        <f>IF($B58&gt;0,VLOOKUP($B58,'OT-ID'!$B$13:$M$3257,10,FALSE),"")</f>
        <v/>
      </c>
      <c r="E58" s="238" t="str">
        <f>IF($B58&gt;0,VLOOKUP($B58,'OT-ID'!$B$13:$M$3257,12,FALSE),"")</f>
        <v/>
      </c>
      <c r="F58" s="13"/>
      <c r="G58" s="243" t="str">
        <f>IF($B58&gt;0,VLOOKUP($B58,'OT-ID'!$B$13:$M$3257,4,FALSE),"")</f>
        <v/>
      </c>
      <c r="H58" s="238" t="str">
        <f>IF($B58&gt;0,VLOOKUP($B58,'OT-ID'!$B$13:$M$3257,5,FALSE),"")</f>
        <v/>
      </c>
      <c r="I58" s="5"/>
      <c r="J58" s="6"/>
      <c r="K58" s="7"/>
      <c r="L58" s="5"/>
      <c r="M58" s="8"/>
      <c r="N58" s="9"/>
      <c r="O58" s="6"/>
      <c r="P58" s="241" t="str">
        <f>IF(AND(N58&gt;0,SUMIFS('Anlage 2'!W$18:W$1001,'Anlage 2'!B$18:B$1001,'Anlage 1'!B58,'Anlage 2'!C$18:C$1001,"&lt;2033")+SUMIF(B$18:B$1003,B58,L$18:L$1003)=SUMIF(B$18:B$1003,B58,N$18:N$1003)),"Übereinstimmung E",IF(AND(N58&gt;0,SUMIFS('Anlage 2'!W$18:W$1001,'Anlage 2'!B$18:B$1001,'Anlage 1'!B58,'Anlage 2'!C$18:C$1001,"&lt;2033")+SUMIF(B$18:B$1003,B58,L$18:L$1003)&lt;&gt;SUMIF(B$18:B$1003,B58,N$18:N$1003)),"Kontrolle E erf.",""))</f>
        <v/>
      </c>
      <c r="Q58" s="6"/>
      <c r="R58" s="10"/>
      <c r="S58" s="5"/>
      <c r="T58" s="8"/>
      <c r="U58" s="6"/>
      <c r="V58" s="8"/>
      <c r="W58" s="6"/>
      <c r="X58" s="8"/>
      <c r="Y58" s="6"/>
      <c r="Z58" s="8"/>
      <c r="AA58" s="6"/>
      <c r="AB58" s="8"/>
      <c r="AC58" s="6"/>
      <c r="AD58" s="8"/>
      <c r="AE58" s="6"/>
      <c r="AF58" s="8"/>
      <c r="AG58" s="9"/>
      <c r="AH58" s="6"/>
      <c r="AI58" s="6"/>
      <c r="AJ58" s="6"/>
      <c r="AK58" s="6"/>
      <c r="AL58" s="6"/>
      <c r="AM58" s="6"/>
      <c r="AN58" s="6"/>
      <c r="AO58" s="6"/>
      <c r="AP58" s="6"/>
      <c r="AQ58" s="6"/>
      <c r="AR58" s="6"/>
      <c r="AS58" s="11"/>
      <c r="AT58" s="12"/>
    </row>
    <row r="59" spans="2:46" x14ac:dyDescent="0.25">
      <c r="B59" s="3"/>
      <c r="C59" s="238" t="str">
        <f>IF($B59&gt;0,VLOOKUP($B59,'OT-ID'!$B$13:$M$3257,6,FALSE),"")</f>
        <v/>
      </c>
      <c r="D59" s="238" t="str">
        <f>IF($B59&gt;0,VLOOKUP($B59,'OT-ID'!$B$13:$M$3257,10,FALSE),"")</f>
        <v/>
      </c>
      <c r="E59" s="238" t="str">
        <f>IF($B59&gt;0,VLOOKUP($B59,'OT-ID'!$B$13:$M$3257,12,FALSE),"")</f>
        <v/>
      </c>
      <c r="F59" s="13"/>
      <c r="G59" s="243" t="str">
        <f>IF($B59&gt;0,VLOOKUP($B59,'OT-ID'!$B$13:$M$3257,4,FALSE),"")</f>
        <v/>
      </c>
      <c r="H59" s="238" t="str">
        <f>IF($B59&gt;0,VLOOKUP($B59,'OT-ID'!$B$13:$M$3257,5,FALSE),"")</f>
        <v/>
      </c>
      <c r="I59" s="5"/>
      <c r="J59" s="6"/>
      <c r="K59" s="7"/>
      <c r="L59" s="5"/>
      <c r="M59" s="8"/>
      <c r="N59" s="9"/>
      <c r="O59" s="6"/>
      <c r="P59" s="241" t="str">
        <f>IF(AND(N59&gt;0,SUMIFS('Anlage 2'!W$18:W$1001,'Anlage 2'!B$18:B$1001,'Anlage 1'!B59,'Anlage 2'!C$18:C$1001,"&lt;2033")+SUMIF(B$18:B$1003,B59,L$18:L$1003)=SUMIF(B$18:B$1003,B59,N$18:N$1003)),"Übereinstimmung E",IF(AND(N59&gt;0,SUMIFS('Anlage 2'!W$18:W$1001,'Anlage 2'!B$18:B$1001,'Anlage 1'!B59,'Anlage 2'!C$18:C$1001,"&lt;2033")+SUMIF(B$18:B$1003,B59,L$18:L$1003)&lt;&gt;SUMIF(B$18:B$1003,B59,N$18:N$1003)),"Kontrolle E erf.",""))</f>
        <v/>
      </c>
      <c r="Q59" s="6"/>
      <c r="R59" s="10"/>
      <c r="S59" s="5"/>
      <c r="T59" s="8"/>
      <c r="U59" s="6"/>
      <c r="V59" s="8"/>
      <c r="W59" s="6"/>
      <c r="X59" s="8"/>
      <c r="Y59" s="6"/>
      <c r="Z59" s="8"/>
      <c r="AA59" s="6"/>
      <c r="AB59" s="8"/>
      <c r="AC59" s="6"/>
      <c r="AD59" s="8"/>
      <c r="AE59" s="6"/>
      <c r="AF59" s="8"/>
      <c r="AG59" s="9"/>
      <c r="AH59" s="6"/>
      <c r="AI59" s="6"/>
      <c r="AJ59" s="6"/>
      <c r="AK59" s="6"/>
      <c r="AL59" s="6"/>
      <c r="AM59" s="6"/>
      <c r="AN59" s="6"/>
      <c r="AO59" s="6"/>
      <c r="AP59" s="6"/>
      <c r="AQ59" s="6"/>
      <c r="AR59" s="6"/>
      <c r="AS59" s="11"/>
      <c r="AT59" s="12"/>
    </row>
    <row r="60" spans="2:46" x14ac:dyDescent="0.25">
      <c r="B60" s="3"/>
      <c r="C60" s="238" t="str">
        <f>IF($B60&gt;0,VLOOKUP($B60,'OT-ID'!$B$13:$M$3257,6,FALSE),"")</f>
        <v/>
      </c>
      <c r="D60" s="238" t="str">
        <f>IF($B60&gt;0,VLOOKUP($B60,'OT-ID'!$B$13:$M$3257,10,FALSE),"")</f>
        <v/>
      </c>
      <c r="E60" s="238" t="str">
        <f>IF($B60&gt;0,VLOOKUP($B60,'OT-ID'!$B$13:$M$3257,12,FALSE),"")</f>
        <v/>
      </c>
      <c r="F60" s="13"/>
      <c r="G60" s="243" t="str">
        <f>IF($B60&gt;0,VLOOKUP($B60,'OT-ID'!$B$13:$M$3257,4,FALSE),"")</f>
        <v/>
      </c>
      <c r="H60" s="238" t="str">
        <f>IF($B60&gt;0,VLOOKUP($B60,'OT-ID'!$B$13:$M$3257,5,FALSE),"")</f>
        <v/>
      </c>
      <c r="I60" s="5"/>
      <c r="J60" s="6"/>
      <c r="K60" s="7"/>
      <c r="L60" s="5"/>
      <c r="M60" s="8"/>
      <c r="N60" s="9"/>
      <c r="O60" s="6"/>
      <c r="P60" s="241" t="str">
        <f>IF(AND(N60&gt;0,SUMIFS('Anlage 2'!W$18:W$1001,'Anlage 2'!B$18:B$1001,'Anlage 1'!B60,'Anlage 2'!C$18:C$1001,"&lt;2033")+SUMIF(B$18:B$1003,B60,L$18:L$1003)=SUMIF(B$18:B$1003,B60,N$18:N$1003)),"Übereinstimmung E",IF(AND(N60&gt;0,SUMIFS('Anlage 2'!W$18:W$1001,'Anlage 2'!B$18:B$1001,'Anlage 1'!B60,'Anlage 2'!C$18:C$1001,"&lt;2033")+SUMIF(B$18:B$1003,B60,L$18:L$1003)&lt;&gt;SUMIF(B$18:B$1003,B60,N$18:N$1003)),"Kontrolle E erf.",""))</f>
        <v/>
      </c>
      <c r="Q60" s="6"/>
      <c r="R60" s="10"/>
      <c r="S60" s="5"/>
      <c r="T60" s="8"/>
      <c r="U60" s="6"/>
      <c r="V60" s="8"/>
      <c r="W60" s="6"/>
      <c r="X60" s="8"/>
      <c r="Y60" s="6"/>
      <c r="Z60" s="8"/>
      <c r="AA60" s="6"/>
      <c r="AB60" s="8"/>
      <c r="AC60" s="6"/>
      <c r="AD60" s="8"/>
      <c r="AE60" s="6"/>
      <c r="AF60" s="8"/>
      <c r="AG60" s="9"/>
      <c r="AH60" s="6"/>
      <c r="AI60" s="6"/>
      <c r="AJ60" s="6"/>
      <c r="AK60" s="6"/>
      <c r="AL60" s="6"/>
      <c r="AM60" s="6"/>
      <c r="AN60" s="6"/>
      <c r="AO60" s="6"/>
      <c r="AP60" s="6"/>
      <c r="AQ60" s="6"/>
      <c r="AR60" s="6"/>
      <c r="AS60" s="11"/>
      <c r="AT60" s="12"/>
    </row>
    <row r="61" spans="2:46" x14ac:dyDescent="0.25">
      <c r="B61" s="3"/>
      <c r="C61" s="238" t="str">
        <f>IF($B61&gt;0,VLOOKUP($B61,'OT-ID'!$B$13:$M$3257,6,FALSE),"")</f>
        <v/>
      </c>
      <c r="D61" s="238" t="str">
        <f>IF($B61&gt;0,VLOOKUP($B61,'OT-ID'!$B$13:$M$3257,10,FALSE),"")</f>
        <v/>
      </c>
      <c r="E61" s="238" t="str">
        <f>IF($B61&gt;0,VLOOKUP($B61,'OT-ID'!$B$13:$M$3257,12,FALSE),"")</f>
        <v/>
      </c>
      <c r="F61" s="13"/>
      <c r="G61" s="243" t="str">
        <f>IF($B61&gt;0,VLOOKUP($B61,'OT-ID'!$B$13:$M$3257,4,FALSE),"")</f>
        <v/>
      </c>
      <c r="H61" s="238" t="str">
        <f>IF($B61&gt;0,VLOOKUP($B61,'OT-ID'!$B$13:$M$3257,5,FALSE),"")</f>
        <v/>
      </c>
      <c r="I61" s="5"/>
      <c r="J61" s="6"/>
      <c r="K61" s="7"/>
      <c r="L61" s="5"/>
      <c r="M61" s="8"/>
      <c r="N61" s="9"/>
      <c r="O61" s="6"/>
      <c r="P61" s="241" t="str">
        <f>IF(AND(N61&gt;0,SUMIFS('Anlage 2'!W$18:W$1001,'Anlage 2'!B$18:B$1001,'Anlage 1'!B61,'Anlage 2'!C$18:C$1001,"&lt;2033")+SUMIF(B$18:B$1003,B61,L$18:L$1003)=SUMIF(B$18:B$1003,B61,N$18:N$1003)),"Übereinstimmung E",IF(AND(N61&gt;0,SUMIFS('Anlage 2'!W$18:W$1001,'Anlage 2'!B$18:B$1001,'Anlage 1'!B61,'Anlage 2'!C$18:C$1001,"&lt;2033")+SUMIF(B$18:B$1003,B61,L$18:L$1003)&lt;&gt;SUMIF(B$18:B$1003,B61,N$18:N$1003)),"Kontrolle E erf.",""))</f>
        <v/>
      </c>
      <c r="Q61" s="6"/>
      <c r="R61" s="10"/>
      <c r="S61" s="5"/>
      <c r="T61" s="8"/>
      <c r="U61" s="6"/>
      <c r="V61" s="8"/>
      <c r="W61" s="6"/>
      <c r="X61" s="8"/>
      <c r="Y61" s="6"/>
      <c r="Z61" s="8"/>
      <c r="AA61" s="6"/>
      <c r="AB61" s="8"/>
      <c r="AC61" s="6"/>
      <c r="AD61" s="8"/>
      <c r="AE61" s="6"/>
      <c r="AF61" s="8"/>
      <c r="AG61" s="9"/>
      <c r="AH61" s="6"/>
      <c r="AI61" s="6"/>
      <c r="AJ61" s="6"/>
      <c r="AK61" s="6"/>
      <c r="AL61" s="6"/>
      <c r="AM61" s="6"/>
      <c r="AN61" s="6"/>
      <c r="AO61" s="6"/>
      <c r="AP61" s="6"/>
      <c r="AQ61" s="6"/>
      <c r="AR61" s="6"/>
      <c r="AS61" s="11"/>
      <c r="AT61" s="12"/>
    </row>
    <row r="62" spans="2:46" x14ac:dyDescent="0.25">
      <c r="B62" s="3"/>
      <c r="C62" s="238" t="str">
        <f>IF($B62&gt;0,VLOOKUP($B62,'OT-ID'!$B$13:$M$3257,6,FALSE),"")</f>
        <v/>
      </c>
      <c r="D62" s="238" t="str">
        <f>IF($B62&gt;0,VLOOKUP($B62,'OT-ID'!$B$13:$M$3257,10,FALSE),"")</f>
        <v/>
      </c>
      <c r="E62" s="238" t="str">
        <f>IF($B62&gt;0,VLOOKUP($B62,'OT-ID'!$B$13:$M$3257,12,FALSE),"")</f>
        <v/>
      </c>
      <c r="F62" s="13"/>
      <c r="G62" s="243" t="str">
        <f>IF($B62&gt;0,VLOOKUP($B62,'OT-ID'!$B$13:$M$3257,4,FALSE),"")</f>
        <v/>
      </c>
      <c r="H62" s="238" t="str">
        <f>IF($B62&gt;0,VLOOKUP($B62,'OT-ID'!$B$13:$M$3257,5,FALSE),"")</f>
        <v/>
      </c>
      <c r="I62" s="5"/>
      <c r="J62" s="6"/>
      <c r="K62" s="7"/>
      <c r="L62" s="5"/>
      <c r="M62" s="8"/>
      <c r="N62" s="9"/>
      <c r="O62" s="6"/>
      <c r="P62" s="241" t="str">
        <f>IF(AND(N62&gt;0,SUMIFS('Anlage 2'!W$18:W$1001,'Anlage 2'!B$18:B$1001,'Anlage 1'!B62,'Anlage 2'!C$18:C$1001,"&lt;2033")+SUMIF(B$18:B$1003,B62,L$18:L$1003)=SUMIF(B$18:B$1003,B62,N$18:N$1003)),"Übereinstimmung E",IF(AND(N62&gt;0,SUMIFS('Anlage 2'!W$18:W$1001,'Anlage 2'!B$18:B$1001,'Anlage 1'!B62,'Anlage 2'!C$18:C$1001,"&lt;2033")+SUMIF(B$18:B$1003,B62,L$18:L$1003)&lt;&gt;SUMIF(B$18:B$1003,B62,N$18:N$1003)),"Kontrolle E erf.",""))</f>
        <v/>
      </c>
      <c r="Q62" s="6"/>
      <c r="R62" s="10"/>
      <c r="S62" s="5"/>
      <c r="T62" s="8"/>
      <c r="U62" s="6"/>
      <c r="V62" s="8"/>
      <c r="W62" s="6"/>
      <c r="X62" s="8"/>
      <c r="Y62" s="6"/>
      <c r="Z62" s="8"/>
      <c r="AA62" s="6"/>
      <c r="AB62" s="8"/>
      <c r="AC62" s="6"/>
      <c r="AD62" s="8"/>
      <c r="AE62" s="6"/>
      <c r="AF62" s="8"/>
      <c r="AG62" s="9"/>
      <c r="AH62" s="6"/>
      <c r="AI62" s="6"/>
      <c r="AJ62" s="6"/>
      <c r="AK62" s="6"/>
      <c r="AL62" s="6"/>
      <c r="AM62" s="6"/>
      <c r="AN62" s="6"/>
      <c r="AO62" s="6"/>
      <c r="AP62" s="6"/>
      <c r="AQ62" s="6"/>
      <c r="AR62" s="6"/>
      <c r="AS62" s="11"/>
      <c r="AT62" s="12"/>
    </row>
    <row r="63" spans="2:46" x14ac:dyDescent="0.25">
      <c r="B63" s="3"/>
      <c r="C63" s="238" t="str">
        <f>IF($B63&gt;0,VLOOKUP($B63,'OT-ID'!$B$13:$M$3257,6,FALSE),"")</f>
        <v/>
      </c>
      <c r="D63" s="238" t="str">
        <f>IF($B63&gt;0,VLOOKUP($B63,'OT-ID'!$B$13:$M$3257,10,FALSE),"")</f>
        <v/>
      </c>
      <c r="E63" s="238" t="str">
        <f>IF($B63&gt;0,VLOOKUP($B63,'OT-ID'!$B$13:$M$3257,12,FALSE),"")</f>
        <v/>
      </c>
      <c r="F63" s="13"/>
      <c r="G63" s="243" t="str">
        <f>IF($B63&gt;0,VLOOKUP($B63,'OT-ID'!$B$13:$M$3257,4,FALSE),"")</f>
        <v/>
      </c>
      <c r="H63" s="238" t="str">
        <f>IF($B63&gt;0,VLOOKUP($B63,'OT-ID'!$B$13:$M$3257,5,FALSE),"")</f>
        <v/>
      </c>
      <c r="I63" s="5"/>
      <c r="J63" s="6"/>
      <c r="K63" s="7"/>
      <c r="L63" s="5"/>
      <c r="M63" s="8"/>
      <c r="N63" s="9"/>
      <c r="O63" s="6"/>
      <c r="P63" s="241" t="str">
        <f>IF(AND(N63&gt;0,SUMIFS('Anlage 2'!W$18:W$1001,'Anlage 2'!B$18:B$1001,'Anlage 1'!B63,'Anlage 2'!C$18:C$1001,"&lt;2033")+SUMIF(B$18:B$1003,B63,L$18:L$1003)=SUMIF(B$18:B$1003,B63,N$18:N$1003)),"Übereinstimmung E",IF(AND(N63&gt;0,SUMIFS('Anlage 2'!W$18:W$1001,'Anlage 2'!B$18:B$1001,'Anlage 1'!B63,'Anlage 2'!C$18:C$1001,"&lt;2033")+SUMIF(B$18:B$1003,B63,L$18:L$1003)&lt;&gt;SUMIF(B$18:B$1003,B63,N$18:N$1003)),"Kontrolle E erf.",""))</f>
        <v/>
      </c>
      <c r="Q63" s="6"/>
      <c r="R63" s="10"/>
      <c r="S63" s="5"/>
      <c r="T63" s="8"/>
      <c r="U63" s="6"/>
      <c r="V63" s="8"/>
      <c r="W63" s="6"/>
      <c r="X63" s="8"/>
      <c r="Y63" s="6"/>
      <c r="Z63" s="8"/>
      <c r="AA63" s="6"/>
      <c r="AB63" s="8"/>
      <c r="AC63" s="6"/>
      <c r="AD63" s="8"/>
      <c r="AE63" s="6"/>
      <c r="AF63" s="8"/>
      <c r="AG63" s="9"/>
      <c r="AH63" s="6"/>
      <c r="AI63" s="6"/>
      <c r="AJ63" s="6"/>
      <c r="AK63" s="6"/>
      <c r="AL63" s="6"/>
      <c r="AM63" s="6"/>
      <c r="AN63" s="6"/>
      <c r="AO63" s="6"/>
      <c r="AP63" s="6"/>
      <c r="AQ63" s="6"/>
      <c r="AR63" s="6"/>
      <c r="AS63" s="11"/>
      <c r="AT63" s="12"/>
    </row>
    <row r="64" spans="2:46" x14ac:dyDescent="0.25">
      <c r="B64" s="3"/>
      <c r="C64" s="238" t="str">
        <f>IF($B64&gt;0,VLOOKUP($B64,'OT-ID'!$B$13:$M$3257,6,FALSE),"")</f>
        <v/>
      </c>
      <c r="D64" s="238" t="str">
        <f>IF($B64&gt;0,VLOOKUP($B64,'OT-ID'!$B$13:$M$3257,10,FALSE),"")</f>
        <v/>
      </c>
      <c r="E64" s="238" t="str">
        <f>IF($B64&gt;0,VLOOKUP($B64,'OT-ID'!$B$13:$M$3257,12,FALSE),"")</f>
        <v/>
      </c>
      <c r="F64" s="13"/>
      <c r="G64" s="243" t="str">
        <f>IF($B64&gt;0,VLOOKUP($B64,'OT-ID'!$B$13:$M$3257,4,FALSE),"")</f>
        <v/>
      </c>
      <c r="H64" s="238" t="str">
        <f>IF($B64&gt;0,VLOOKUP($B64,'OT-ID'!$B$13:$M$3257,5,FALSE),"")</f>
        <v/>
      </c>
      <c r="I64" s="5"/>
      <c r="J64" s="6"/>
      <c r="K64" s="7"/>
      <c r="L64" s="5"/>
      <c r="M64" s="8"/>
      <c r="N64" s="9"/>
      <c r="O64" s="6"/>
      <c r="P64" s="241" t="str">
        <f>IF(AND(N64&gt;0,SUMIFS('Anlage 2'!W$18:W$1001,'Anlage 2'!B$18:B$1001,'Anlage 1'!B64,'Anlage 2'!C$18:C$1001,"&lt;2033")+SUMIF(B$18:B$1003,B64,L$18:L$1003)=SUMIF(B$18:B$1003,B64,N$18:N$1003)),"Übereinstimmung E",IF(AND(N64&gt;0,SUMIFS('Anlage 2'!W$18:W$1001,'Anlage 2'!B$18:B$1001,'Anlage 1'!B64,'Anlage 2'!C$18:C$1001,"&lt;2033")+SUMIF(B$18:B$1003,B64,L$18:L$1003)&lt;&gt;SUMIF(B$18:B$1003,B64,N$18:N$1003)),"Kontrolle E erf.",""))</f>
        <v/>
      </c>
      <c r="Q64" s="6"/>
      <c r="R64" s="10"/>
      <c r="S64" s="5"/>
      <c r="T64" s="8"/>
      <c r="U64" s="6"/>
      <c r="V64" s="8"/>
      <c r="W64" s="6"/>
      <c r="X64" s="8"/>
      <c r="Y64" s="6"/>
      <c r="Z64" s="8"/>
      <c r="AA64" s="6"/>
      <c r="AB64" s="8"/>
      <c r="AC64" s="6"/>
      <c r="AD64" s="8"/>
      <c r="AE64" s="6"/>
      <c r="AF64" s="8"/>
      <c r="AG64" s="9"/>
      <c r="AH64" s="6"/>
      <c r="AI64" s="6"/>
      <c r="AJ64" s="6"/>
      <c r="AK64" s="6"/>
      <c r="AL64" s="6"/>
      <c r="AM64" s="6"/>
      <c r="AN64" s="6"/>
      <c r="AO64" s="6"/>
      <c r="AP64" s="6"/>
      <c r="AQ64" s="6"/>
      <c r="AR64" s="6"/>
      <c r="AS64" s="11"/>
      <c r="AT64" s="12"/>
    </row>
    <row r="65" spans="2:46" x14ac:dyDescent="0.25">
      <c r="B65" s="3"/>
      <c r="C65" s="238" t="str">
        <f>IF($B65&gt;0,VLOOKUP($B65,'OT-ID'!$B$13:$M$3257,6,FALSE),"")</f>
        <v/>
      </c>
      <c r="D65" s="238" t="str">
        <f>IF($B65&gt;0,VLOOKUP($B65,'OT-ID'!$B$13:$M$3257,10,FALSE),"")</f>
        <v/>
      </c>
      <c r="E65" s="238" t="str">
        <f>IF($B65&gt;0,VLOOKUP($B65,'OT-ID'!$B$13:$M$3257,12,FALSE),"")</f>
        <v/>
      </c>
      <c r="F65" s="13"/>
      <c r="G65" s="243" t="str">
        <f>IF($B65&gt;0,VLOOKUP($B65,'OT-ID'!$B$13:$M$3257,4,FALSE),"")</f>
        <v/>
      </c>
      <c r="H65" s="238" t="str">
        <f>IF($B65&gt;0,VLOOKUP($B65,'OT-ID'!$B$13:$M$3257,5,FALSE),"")</f>
        <v/>
      </c>
      <c r="I65" s="5"/>
      <c r="J65" s="6"/>
      <c r="K65" s="7"/>
      <c r="L65" s="5"/>
      <c r="M65" s="8"/>
      <c r="N65" s="9"/>
      <c r="O65" s="6"/>
      <c r="P65" s="241" t="str">
        <f>IF(AND(N65&gt;0,SUMIFS('Anlage 2'!W$18:W$1001,'Anlage 2'!B$18:B$1001,'Anlage 1'!B65,'Anlage 2'!C$18:C$1001,"&lt;2033")+SUMIF(B$18:B$1003,B65,L$18:L$1003)=SUMIF(B$18:B$1003,B65,N$18:N$1003)),"Übereinstimmung E",IF(AND(N65&gt;0,SUMIFS('Anlage 2'!W$18:W$1001,'Anlage 2'!B$18:B$1001,'Anlage 1'!B65,'Anlage 2'!C$18:C$1001,"&lt;2033")+SUMIF(B$18:B$1003,B65,L$18:L$1003)&lt;&gt;SUMIF(B$18:B$1003,B65,N$18:N$1003)),"Kontrolle E erf.",""))</f>
        <v/>
      </c>
      <c r="Q65" s="6"/>
      <c r="R65" s="10"/>
      <c r="S65" s="5"/>
      <c r="T65" s="8"/>
      <c r="U65" s="6"/>
      <c r="V65" s="8"/>
      <c r="W65" s="6"/>
      <c r="X65" s="8"/>
      <c r="Y65" s="6"/>
      <c r="Z65" s="8"/>
      <c r="AA65" s="6"/>
      <c r="AB65" s="8"/>
      <c r="AC65" s="6"/>
      <c r="AD65" s="8"/>
      <c r="AE65" s="6"/>
      <c r="AF65" s="8"/>
      <c r="AG65" s="9"/>
      <c r="AH65" s="6"/>
      <c r="AI65" s="6"/>
      <c r="AJ65" s="6"/>
      <c r="AK65" s="6"/>
      <c r="AL65" s="6"/>
      <c r="AM65" s="6"/>
      <c r="AN65" s="6"/>
      <c r="AO65" s="6"/>
      <c r="AP65" s="6"/>
      <c r="AQ65" s="6"/>
      <c r="AR65" s="6"/>
      <c r="AS65" s="11"/>
      <c r="AT65" s="12"/>
    </row>
    <row r="66" spans="2:46" x14ac:dyDescent="0.25">
      <c r="B66" s="3"/>
      <c r="C66" s="238" t="str">
        <f>IF($B66&gt;0,VLOOKUP($B66,'OT-ID'!$B$13:$M$3257,6,FALSE),"")</f>
        <v/>
      </c>
      <c r="D66" s="238" t="str">
        <f>IF($B66&gt;0,VLOOKUP($B66,'OT-ID'!$B$13:$M$3257,10,FALSE),"")</f>
        <v/>
      </c>
      <c r="E66" s="238" t="str">
        <f>IF($B66&gt;0,VLOOKUP($B66,'OT-ID'!$B$13:$M$3257,12,FALSE),"")</f>
        <v/>
      </c>
      <c r="F66" s="13"/>
      <c r="G66" s="243" t="str">
        <f>IF($B66&gt;0,VLOOKUP($B66,'OT-ID'!$B$13:$M$3257,4,FALSE),"")</f>
        <v/>
      </c>
      <c r="H66" s="238" t="str">
        <f>IF($B66&gt;0,VLOOKUP($B66,'OT-ID'!$B$13:$M$3257,5,FALSE),"")</f>
        <v/>
      </c>
      <c r="I66" s="5"/>
      <c r="J66" s="6"/>
      <c r="K66" s="7"/>
      <c r="L66" s="5"/>
      <c r="M66" s="8"/>
      <c r="N66" s="9"/>
      <c r="O66" s="6"/>
      <c r="P66" s="241" t="str">
        <f>IF(AND(N66&gt;0,SUMIFS('Anlage 2'!W$18:W$1001,'Anlage 2'!B$18:B$1001,'Anlage 1'!B66,'Anlage 2'!C$18:C$1001,"&lt;2033")+SUMIF(B$18:B$1003,B66,L$18:L$1003)=SUMIF(B$18:B$1003,B66,N$18:N$1003)),"Übereinstimmung E",IF(AND(N66&gt;0,SUMIFS('Anlage 2'!W$18:W$1001,'Anlage 2'!B$18:B$1001,'Anlage 1'!B66,'Anlage 2'!C$18:C$1001,"&lt;2033")+SUMIF(B$18:B$1003,B66,L$18:L$1003)&lt;&gt;SUMIF(B$18:B$1003,B66,N$18:N$1003)),"Kontrolle E erf.",""))</f>
        <v/>
      </c>
      <c r="Q66" s="6"/>
      <c r="R66" s="10"/>
      <c r="S66" s="5"/>
      <c r="T66" s="8"/>
      <c r="U66" s="6"/>
      <c r="V66" s="8"/>
      <c r="W66" s="6"/>
      <c r="X66" s="8"/>
      <c r="Y66" s="6"/>
      <c r="Z66" s="8"/>
      <c r="AA66" s="6"/>
      <c r="AB66" s="8"/>
      <c r="AC66" s="6"/>
      <c r="AD66" s="8"/>
      <c r="AE66" s="6"/>
      <c r="AF66" s="8"/>
      <c r="AG66" s="9"/>
      <c r="AH66" s="6"/>
      <c r="AI66" s="6"/>
      <c r="AJ66" s="6"/>
      <c r="AK66" s="6"/>
      <c r="AL66" s="6"/>
      <c r="AM66" s="6"/>
      <c r="AN66" s="6"/>
      <c r="AO66" s="6"/>
      <c r="AP66" s="6"/>
      <c r="AQ66" s="6"/>
      <c r="AR66" s="6"/>
      <c r="AS66" s="11"/>
      <c r="AT66" s="12"/>
    </row>
    <row r="67" spans="2:46" x14ac:dyDescent="0.25">
      <c r="B67" s="3"/>
      <c r="C67" s="238" t="str">
        <f>IF($B67&gt;0,VLOOKUP($B67,'OT-ID'!$B$13:$M$3257,6,FALSE),"")</f>
        <v/>
      </c>
      <c r="D67" s="238" t="str">
        <f>IF($B67&gt;0,VLOOKUP($B67,'OT-ID'!$B$13:$M$3257,10,FALSE),"")</f>
        <v/>
      </c>
      <c r="E67" s="238" t="str">
        <f>IF($B67&gt;0,VLOOKUP($B67,'OT-ID'!$B$13:$M$3257,12,FALSE),"")</f>
        <v/>
      </c>
      <c r="F67" s="13"/>
      <c r="G67" s="243" t="str">
        <f>IF($B67&gt;0,VLOOKUP($B67,'OT-ID'!$B$13:$M$3257,4,FALSE),"")</f>
        <v/>
      </c>
      <c r="H67" s="238" t="str">
        <f>IF($B67&gt;0,VLOOKUP($B67,'OT-ID'!$B$13:$M$3257,5,FALSE),"")</f>
        <v/>
      </c>
      <c r="I67" s="5"/>
      <c r="J67" s="6"/>
      <c r="K67" s="7"/>
      <c r="L67" s="5"/>
      <c r="M67" s="8"/>
      <c r="N67" s="9"/>
      <c r="O67" s="6"/>
      <c r="P67" s="241" t="str">
        <f>IF(AND(N67&gt;0,SUMIFS('Anlage 2'!W$18:W$1001,'Anlage 2'!B$18:B$1001,'Anlage 1'!B67,'Anlage 2'!C$18:C$1001,"&lt;2033")+SUMIF(B$18:B$1003,B67,L$18:L$1003)=SUMIF(B$18:B$1003,B67,N$18:N$1003)),"Übereinstimmung E",IF(AND(N67&gt;0,SUMIFS('Anlage 2'!W$18:W$1001,'Anlage 2'!B$18:B$1001,'Anlage 1'!B67,'Anlage 2'!C$18:C$1001,"&lt;2033")+SUMIF(B$18:B$1003,B67,L$18:L$1003)&lt;&gt;SUMIF(B$18:B$1003,B67,N$18:N$1003)),"Kontrolle E erf.",""))</f>
        <v/>
      </c>
      <c r="Q67" s="6"/>
      <c r="R67" s="10"/>
      <c r="S67" s="5"/>
      <c r="T67" s="8"/>
      <c r="U67" s="6"/>
      <c r="V67" s="8"/>
      <c r="W67" s="6"/>
      <c r="X67" s="8"/>
      <c r="Y67" s="6"/>
      <c r="Z67" s="8"/>
      <c r="AA67" s="6"/>
      <c r="AB67" s="8"/>
      <c r="AC67" s="6"/>
      <c r="AD67" s="8"/>
      <c r="AE67" s="6"/>
      <c r="AF67" s="8"/>
      <c r="AG67" s="9"/>
      <c r="AH67" s="6"/>
      <c r="AI67" s="6"/>
      <c r="AJ67" s="6"/>
      <c r="AK67" s="6"/>
      <c r="AL67" s="6"/>
      <c r="AM67" s="6"/>
      <c r="AN67" s="6"/>
      <c r="AO67" s="6"/>
      <c r="AP67" s="6"/>
      <c r="AQ67" s="6"/>
      <c r="AR67" s="6"/>
      <c r="AS67" s="11"/>
      <c r="AT67" s="12"/>
    </row>
    <row r="68" spans="2:46" x14ac:dyDescent="0.25">
      <c r="B68" s="3"/>
      <c r="C68" s="238" t="str">
        <f>IF($B68&gt;0,VLOOKUP($B68,'OT-ID'!$B$13:$M$3257,6,FALSE),"")</f>
        <v/>
      </c>
      <c r="D68" s="238" t="str">
        <f>IF($B68&gt;0,VLOOKUP($B68,'OT-ID'!$B$13:$M$3257,10,FALSE),"")</f>
        <v/>
      </c>
      <c r="E68" s="238" t="str">
        <f>IF($B68&gt;0,VLOOKUP($B68,'OT-ID'!$B$13:$M$3257,12,FALSE),"")</f>
        <v/>
      </c>
      <c r="F68" s="13"/>
      <c r="G68" s="243" t="str">
        <f>IF($B68&gt;0,VLOOKUP($B68,'OT-ID'!$B$13:$M$3257,4,FALSE),"")</f>
        <v/>
      </c>
      <c r="H68" s="238" t="str">
        <f>IF($B68&gt;0,VLOOKUP($B68,'OT-ID'!$B$13:$M$3257,5,FALSE),"")</f>
        <v/>
      </c>
      <c r="I68" s="5"/>
      <c r="J68" s="6"/>
      <c r="K68" s="7"/>
      <c r="L68" s="5"/>
      <c r="M68" s="8"/>
      <c r="N68" s="9"/>
      <c r="O68" s="6"/>
      <c r="P68" s="241" t="str">
        <f>IF(AND(N68&gt;0,SUMIFS('Anlage 2'!W$18:W$1001,'Anlage 2'!B$18:B$1001,'Anlage 1'!B68,'Anlage 2'!C$18:C$1001,"&lt;2033")+SUMIF(B$18:B$1003,B68,L$18:L$1003)=SUMIF(B$18:B$1003,B68,N$18:N$1003)),"Übereinstimmung E",IF(AND(N68&gt;0,SUMIFS('Anlage 2'!W$18:W$1001,'Anlage 2'!B$18:B$1001,'Anlage 1'!B68,'Anlage 2'!C$18:C$1001,"&lt;2033")+SUMIF(B$18:B$1003,B68,L$18:L$1003)&lt;&gt;SUMIF(B$18:B$1003,B68,N$18:N$1003)),"Kontrolle E erf.",""))</f>
        <v/>
      </c>
      <c r="Q68" s="6"/>
      <c r="R68" s="10"/>
      <c r="S68" s="5"/>
      <c r="T68" s="8"/>
      <c r="U68" s="6"/>
      <c r="V68" s="8"/>
      <c r="W68" s="6"/>
      <c r="X68" s="8"/>
      <c r="Y68" s="6"/>
      <c r="Z68" s="8"/>
      <c r="AA68" s="6"/>
      <c r="AB68" s="8"/>
      <c r="AC68" s="6"/>
      <c r="AD68" s="8"/>
      <c r="AE68" s="6"/>
      <c r="AF68" s="8"/>
      <c r="AG68" s="9"/>
      <c r="AH68" s="6"/>
      <c r="AI68" s="6"/>
      <c r="AJ68" s="6"/>
      <c r="AK68" s="6"/>
      <c r="AL68" s="6"/>
      <c r="AM68" s="6"/>
      <c r="AN68" s="6"/>
      <c r="AO68" s="6"/>
      <c r="AP68" s="6"/>
      <c r="AQ68" s="6"/>
      <c r="AR68" s="6"/>
      <c r="AS68" s="11"/>
      <c r="AT68" s="12"/>
    </row>
    <row r="69" spans="2:46" x14ac:dyDescent="0.25">
      <c r="B69" s="3"/>
      <c r="C69" s="238" t="str">
        <f>IF($B69&gt;0,VLOOKUP($B69,'OT-ID'!$B$13:$M$3257,6,FALSE),"")</f>
        <v/>
      </c>
      <c r="D69" s="238" t="str">
        <f>IF($B69&gt;0,VLOOKUP($B69,'OT-ID'!$B$13:$M$3257,10,FALSE),"")</f>
        <v/>
      </c>
      <c r="E69" s="238" t="str">
        <f>IF($B69&gt;0,VLOOKUP($B69,'OT-ID'!$B$13:$M$3257,12,FALSE),"")</f>
        <v/>
      </c>
      <c r="F69" s="13"/>
      <c r="G69" s="243" t="str">
        <f>IF($B69&gt;0,VLOOKUP($B69,'OT-ID'!$B$13:$M$3257,4,FALSE),"")</f>
        <v/>
      </c>
      <c r="H69" s="238" t="str">
        <f>IF($B69&gt;0,VLOOKUP($B69,'OT-ID'!$B$13:$M$3257,5,FALSE),"")</f>
        <v/>
      </c>
      <c r="I69" s="5"/>
      <c r="J69" s="6"/>
      <c r="K69" s="7"/>
      <c r="L69" s="5"/>
      <c r="M69" s="8"/>
      <c r="N69" s="9"/>
      <c r="O69" s="6"/>
      <c r="P69" s="241" t="str">
        <f>IF(AND(N69&gt;0,SUMIFS('Anlage 2'!W$18:W$1001,'Anlage 2'!B$18:B$1001,'Anlage 1'!B69,'Anlage 2'!C$18:C$1001,"&lt;2033")+SUMIF(B$18:B$1003,B69,L$18:L$1003)=SUMIF(B$18:B$1003,B69,N$18:N$1003)),"Übereinstimmung E",IF(AND(N69&gt;0,SUMIFS('Anlage 2'!W$18:W$1001,'Anlage 2'!B$18:B$1001,'Anlage 1'!B69,'Anlage 2'!C$18:C$1001,"&lt;2033")+SUMIF(B$18:B$1003,B69,L$18:L$1003)&lt;&gt;SUMIF(B$18:B$1003,B69,N$18:N$1003)),"Kontrolle E erf.",""))</f>
        <v/>
      </c>
      <c r="Q69" s="6"/>
      <c r="R69" s="10"/>
      <c r="S69" s="5"/>
      <c r="T69" s="8"/>
      <c r="U69" s="6"/>
      <c r="V69" s="8"/>
      <c r="W69" s="6"/>
      <c r="X69" s="8"/>
      <c r="Y69" s="6"/>
      <c r="Z69" s="8"/>
      <c r="AA69" s="6"/>
      <c r="AB69" s="8"/>
      <c r="AC69" s="6"/>
      <c r="AD69" s="8"/>
      <c r="AE69" s="6"/>
      <c r="AF69" s="8"/>
      <c r="AG69" s="9"/>
      <c r="AH69" s="6"/>
      <c r="AI69" s="6"/>
      <c r="AJ69" s="6"/>
      <c r="AK69" s="6"/>
      <c r="AL69" s="6"/>
      <c r="AM69" s="6"/>
      <c r="AN69" s="6"/>
      <c r="AO69" s="6"/>
      <c r="AP69" s="6"/>
      <c r="AQ69" s="6"/>
      <c r="AR69" s="6"/>
      <c r="AS69" s="11"/>
      <c r="AT69" s="12"/>
    </row>
    <row r="70" spans="2:46" x14ac:dyDescent="0.25">
      <c r="B70" s="3"/>
      <c r="C70" s="238" t="str">
        <f>IF($B70&gt;0,VLOOKUP($B70,'OT-ID'!$B$13:$M$3257,6,FALSE),"")</f>
        <v/>
      </c>
      <c r="D70" s="238" t="str">
        <f>IF($B70&gt;0,VLOOKUP($B70,'OT-ID'!$B$13:$M$3257,10,FALSE),"")</f>
        <v/>
      </c>
      <c r="E70" s="238" t="str">
        <f>IF($B70&gt;0,VLOOKUP($B70,'OT-ID'!$B$13:$M$3257,12,FALSE),"")</f>
        <v/>
      </c>
      <c r="F70" s="13"/>
      <c r="G70" s="243" t="str">
        <f>IF($B70&gt;0,VLOOKUP($B70,'OT-ID'!$B$13:$M$3257,4,FALSE),"")</f>
        <v/>
      </c>
      <c r="H70" s="238" t="str">
        <f>IF($B70&gt;0,VLOOKUP($B70,'OT-ID'!$B$13:$M$3257,5,FALSE),"")</f>
        <v/>
      </c>
      <c r="I70" s="5"/>
      <c r="J70" s="6"/>
      <c r="K70" s="7"/>
      <c r="L70" s="5"/>
      <c r="M70" s="8"/>
      <c r="N70" s="9"/>
      <c r="O70" s="6"/>
      <c r="P70" s="241" t="str">
        <f>IF(AND(N70&gt;0,SUMIFS('Anlage 2'!W$18:W$1001,'Anlage 2'!B$18:B$1001,'Anlage 1'!B70,'Anlage 2'!C$18:C$1001,"&lt;2033")+SUMIF(B$18:B$1003,B70,L$18:L$1003)=SUMIF(B$18:B$1003,B70,N$18:N$1003)),"Übereinstimmung E",IF(AND(N70&gt;0,SUMIFS('Anlage 2'!W$18:W$1001,'Anlage 2'!B$18:B$1001,'Anlage 1'!B70,'Anlage 2'!C$18:C$1001,"&lt;2033")+SUMIF(B$18:B$1003,B70,L$18:L$1003)&lt;&gt;SUMIF(B$18:B$1003,B70,N$18:N$1003)),"Kontrolle E erf.",""))</f>
        <v/>
      </c>
      <c r="Q70" s="6"/>
      <c r="R70" s="10"/>
      <c r="S70" s="5"/>
      <c r="T70" s="8"/>
      <c r="U70" s="6"/>
      <c r="V70" s="8"/>
      <c r="W70" s="6"/>
      <c r="X70" s="8"/>
      <c r="Y70" s="6"/>
      <c r="Z70" s="8"/>
      <c r="AA70" s="6"/>
      <c r="AB70" s="8"/>
      <c r="AC70" s="6"/>
      <c r="AD70" s="8"/>
      <c r="AE70" s="6"/>
      <c r="AF70" s="8"/>
      <c r="AG70" s="9"/>
      <c r="AH70" s="6"/>
      <c r="AI70" s="6"/>
      <c r="AJ70" s="6"/>
      <c r="AK70" s="6"/>
      <c r="AL70" s="6"/>
      <c r="AM70" s="6"/>
      <c r="AN70" s="6"/>
      <c r="AO70" s="6"/>
      <c r="AP70" s="6"/>
      <c r="AQ70" s="6"/>
      <c r="AR70" s="6"/>
      <c r="AS70" s="11"/>
      <c r="AT70" s="12"/>
    </row>
    <row r="71" spans="2:46" x14ac:dyDescent="0.25">
      <c r="B71" s="3"/>
      <c r="C71" s="238" t="str">
        <f>IF($B71&gt;0,VLOOKUP($B71,'OT-ID'!$B$13:$M$3257,6,FALSE),"")</f>
        <v/>
      </c>
      <c r="D71" s="238" t="str">
        <f>IF($B71&gt;0,VLOOKUP($B71,'OT-ID'!$B$13:$M$3257,10,FALSE),"")</f>
        <v/>
      </c>
      <c r="E71" s="238" t="str">
        <f>IF($B71&gt;0,VLOOKUP($B71,'OT-ID'!$B$13:$M$3257,12,FALSE),"")</f>
        <v/>
      </c>
      <c r="F71" s="13"/>
      <c r="G71" s="243" t="str">
        <f>IF($B71&gt;0,VLOOKUP($B71,'OT-ID'!$B$13:$M$3257,4,FALSE),"")</f>
        <v/>
      </c>
      <c r="H71" s="238" t="str">
        <f>IF($B71&gt;0,VLOOKUP($B71,'OT-ID'!$B$13:$M$3257,5,FALSE),"")</f>
        <v/>
      </c>
      <c r="I71" s="5"/>
      <c r="J71" s="6"/>
      <c r="K71" s="7"/>
      <c r="L71" s="5"/>
      <c r="M71" s="8"/>
      <c r="N71" s="9"/>
      <c r="O71" s="6"/>
      <c r="P71" s="241" t="str">
        <f>IF(AND(N71&gt;0,SUMIFS('Anlage 2'!W$18:W$1001,'Anlage 2'!B$18:B$1001,'Anlage 1'!B71,'Anlage 2'!C$18:C$1001,"&lt;2033")+SUMIF(B$18:B$1003,B71,L$18:L$1003)=SUMIF(B$18:B$1003,B71,N$18:N$1003)),"Übereinstimmung E",IF(AND(N71&gt;0,SUMIFS('Anlage 2'!W$18:W$1001,'Anlage 2'!B$18:B$1001,'Anlage 1'!B71,'Anlage 2'!C$18:C$1001,"&lt;2033")+SUMIF(B$18:B$1003,B71,L$18:L$1003)&lt;&gt;SUMIF(B$18:B$1003,B71,N$18:N$1003)),"Kontrolle E erf.",""))</f>
        <v/>
      </c>
      <c r="Q71" s="6"/>
      <c r="R71" s="10"/>
      <c r="S71" s="5"/>
      <c r="T71" s="8"/>
      <c r="U71" s="6"/>
      <c r="V71" s="8"/>
      <c r="W71" s="6"/>
      <c r="X71" s="8"/>
      <c r="Y71" s="6"/>
      <c r="Z71" s="8"/>
      <c r="AA71" s="6"/>
      <c r="AB71" s="8"/>
      <c r="AC71" s="6"/>
      <c r="AD71" s="8"/>
      <c r="AE71" s="6"/>
      <c r="AF71" s="8"/>
      <c r="AG71" s="9"/>
      <c r="AH71" s="6"/>
      <c r="AI71" s="6"/>
      <c r="AJ71" s="6"/>
      <c r="AK71" s="6"/>
      <c r="AL71" s="6"/>
      <c r="AM71" s="6"/>
      <c r="AN71" s="6"/>
      <c r="AO71" s="6"/>
      <c r="AP71" s="6"/>
      <c r="AQ71" s="6"/>
      <c r="AR71" s="6"/>
      <c r="AS71" s="11"/>
      <c r="AT71" s="12"/>
    </row>
    <row r="72" spans="2:46" x14ac:dyDescent="0.25">
      <c r="B72" s="3"/>
      <c r="C72" s="238" t="str">
        <f>IF($B72&gt;0,VLOOKUP($B72,'OT-ID'!$B$13:$M$3257,6,FALSE),"")</f>
        <v/>
      </c>
      <c r="D72" s="238" t="str">
        <f>IF($B72&gt;0,VLOOKUP($B72,'OT-ID'!$B$13:$M$3257,10,FALSE),"")</f>
        <v/>
      </c>
      <c r="E72" s="238" t="str">
        <f>IF($B72&gt;0,VLOOKUP($B72,'OT-ID'!$B$13:$M$3257,12,FALSE),"")</f>
        <v/>
      </c>
      <c r="F72" s="13"/>
      <c r="G72" s="243" t="str">
        <f>IF($B72&gt;0,VLOOKUP($B72,'OT-ID'!$B$13:$M$3257,4,FALSE),"")</f>
        <v/>
      </c>
      <c r="H72" s="238" t="str">
        <f>IF($B72&gt;0,VLOOKUP($B72,'OT-ID'!$B$13:$M$3257,5,FALSE),"")</f>
        <v/>
      </c>
      <c r="I72" s="5"/>
      <c r="J72" s="6"/>
      <c r="K72" s="7"/>
      <c r="L72" s="5"/>
      <c r="M72" s="8"/>
      <c r="N72" s="9"/>
      <c r="O72" s="6"/>
      <c r="P72" s="241" t="str">
        <f>IF(AND(N72&gt;0,SUMIFS('Anlage 2'!W$18:W$1001,'Anlage 2'!B$18:B$1001,'Anlage 1'!B72,'Anlage 2'!C$18:C$1001,"&lt;2033")+SUMIF(B$18:B$1003,B72,L$18:L$1003)=SUMIF(B$18:B$1003,B72,N$18:N$1003)),"Übereinstimmung E",IF(AND(N72&gt;0,SUMIFS('Anlage 2'!W$18:W$1001,'Anlage 2'!B$18:B$1001,'Anlage 1'!B72,'Anlage 2'!C$18:C$1001,"&lt;2033")+SUMIF(B$18:B$1003,B72,L$18:L$1003)&lt;&gt;SUMIF(B$18:B$1003,B72,N$18:N$1003)),"Kontrolle E erf.",""))</f>
        <v/>
      </c>
      <c r="Q72" s="6"/>
      <c r="R72" s="10"/>
      <c r="S72" s="5"/>
      <c r="T72" s="8"/>
      <c r="U72" s="6"/>
      <c r="V72" s="8"/>
      <c r="W72" s="6"/>
      <c r="X72" s="8"/>
      <c r="Y72" s="6"/>
      <c r="Z72" s="8"/>
      <c r="AA72" s="6"/>
      <c r="AB72" s="8"/>
      <c r="AC72" s="6"/>
      <c r="AD72" s="8"/>
      <c r="AE72" s="6"/>
      <c r="AF72" s="8"/>
      <c r="AG72" s="9"/>
      <c r="AH72" s="6"/>
      <c r="AI72" s="6"/>
      <c r="AJ72" s="6"/>
      <c r="AK72" s="6"/>
      <c r="AL72" s="6"/>
      <c r="AM72" s="6"/>
      <c r="AN72" s="6"/>
      <c r="AO72" s="6"/>
      <c r="AP72" s="6"/>
      <c r="AQ72" s="6"/>
      <c r="AR72" s="6"/>
      <c r="AS72" s="11"/>
      <c r="AT72" s="12"/>
    </row>
    <row r="73" spans="2:46" x14ac:dyDescent="0.25">
      <c r="B73" s="3"/>
      <c r="C73" s="238" t="str">
        <f>IF($B73&gt;0,VLOOKUP($B73,'OT-ID'!$B$13:$M$3257,6,FALSE),"")</f>
        <v/>
      </c>
      <c r="D73" s="238" t="str">
        <f>IF($B73&gt;0,VLOOKUP($B73,'OT-ID'!$B$13:$M$3257,10,FALSE),"")</f>
        <v/>
      </c>
      <c r="E73" s="238" t="str">
        <f>IF($B73&gt;0,VLOOKUP($B73,'OT-ID'!$B$13:$M$3257,12,FALSE),"")</f>
        <v/>
      </c>
      <c r="F73" s="13"/>
      <c r="G73" s="243" t="str">
        <f>IF($B73&gt;0,VLOOKUP($B73,'OT-ID'!$B$13:$M$3257,4,FALSE),"")</f>
        <v/>
      </c>
      <c r="H73" s="238" t="str">
        <f>IF($B73&gt;0,VLOOKUP($B73,'OT-ID'!$B$13:$M$3257,5,FALSE),"")</f>
        <v/>
      </c>
      <c r="I73" s="5"/>
      <c r="J73" s="6"/>
      <c r="K73" s="7"/>
      <c r="L73" s="5"/>
      <c r="M73" s="8"/>
      <c r="N73" s="9"/>
      <c r="O73" s="6"/>
      <c r="P73" s="241" t="str">
        <f>IF(AND(N73&gt;0,SUMIFS('Anlage 2'!W$18:W$1001,'Anlage 2'!B$18:B$1001,'Anlage 1'!B73,'Anlage 2'!C$18:C$1001,"&lt;2033")+SUMIF(B$18:B$1003,B73,L$18:L$1003)=SUMIF(B$18:B$1003,B73,N$18:N$1003)),"Übereinstimmung E",IF(AND(N73&gt;0,SUMIFS('Anlage 2'!W$18:W$1001,'Anlage 2'!B$18:B$1001,'Anlage 1'!B73,'Anlage 2'!C$18:C$1001,"&lt;2033")+SUMIF(B$18:B$1003,B73,L$18:L$1003)&lt;&gt;SUMIF(B$18:B$1003,B73,N$18:N$1003)),"Kontrolle E erf.",""))</f>
        <v/>
      </c>
      <c r="Q73" s="6"/>
      <c r="R73" s="10"/>
      <c r="S73" s="5"/>
      <c r="T73" s="8"/>
      <c r="U73" s="6"/>
      <c r="V73" s="8"/>
      <c r="W73" s="6"/>
      <c r="X73" s="8"/>
      <c r="Y73" s="6"/>
      <c r="Z73" s="8"/>
      <c r="AA73" s="6"/>
      <c r="AB73" s="8"/>
      <c r="AC73" s="6"/>
      <c r="AD73" s="8"/>
      <c r="AE73" s="6"/>
      <c r="AF73" s="8"/>
      <c r="AG73" s="9"/>
      <c r="AH73" s="6"/>
      <c r="AI73" s="6"/>
      <c r="AJ73" s="6"/>
      <c r="AK73" s="6"/>
      <c r="AL73" s="6"/>
      <c r="AM73" s="6"/>
      <c r="AN73" s="6"/>
      <c r="AO73" s="6"/>
      <c r="AP73" s="6"/>
      <c r="AQ73" s="6"/>
      <c r="AR73" s="6"/>
      <c r="AS73" s="11"/>
      <c r="AT73" s="12"/>
    </row>
    <row r="74" spans="2:46" x14ac:dyDescent="0.25">
      <c r="B74" s="3"/>
      <c r="C74" s="238" t="str">
        <f>IF($B74&gt;0,VLOOKUP($B74,'OT-ID'!$B$13:$M$3257,6,FALSE),"")</f>
        <v/>
      </c>
      <c r="D74" s="238" t="str">
        <f>IF($B74&gt;0,VLOOKUP($B74,'OT-ID'!$B$13:$M$3257,10,FALSE),"")</f>
        <v/>
      </c>
      <c r="E74" s="238" t="str">
        <f>IF($B74&gt;0,VLOOKUP($B74,'OT-ID'!$B$13:$M$3257,12,FALSE),"")</f>
        <v/>
      </c>
      <c r="F74" s="13"/>
      <c r="G74" s="243" t="str">
        <f>IF($B74&gt;0,VLOOKUP($B74,'OT-ID'!$B$13:$M$3257,4,FALSE),"")</f>
        <v/>
      </c>
      <c r="H74" s="238" t="str">
        <f>IF($B74&gt;0,VLOOKUP($B74,'OT-ID'!$B$13:$M$3257,5,FALSE),"")</f>
        <v/>
      </c>
      <c r="I74" s="5"/>
      <c r="J74" s="6"/>
      <c r="K74" s="7"/>
      <c r="L74" s="5"/>
      <c r="M74" s="8"/>
      <c r="N74" s="9"/>
      <c r="O74" s="6"/>
      <c r="P74" s="241" t="str">
        <f>IF(AND(N74&gt;0,SUMIFS('Anlage 2'!W$18:W$1001,'Anlage 2'!B$18:B$1001,'Anlage 1'!B74,'Anlage 2'!C$18:C$1001,"&lt;2033")+SUMIF(B$18:B$1003,B74,L$18:L$1003)=SUMIF(B$18:B$1003,B74,N$18:N$1003)),"Übereinstimmung E",IF(AND(N74&gt;0,SUMIFS('Anlage 2'!W$18:W$1001,'Anlage 2'!B$18:B$1001,'Anlage 1'!B74,'Anlage 2'!C$18:C$1001,"&lt;2033")+SUMIF(B$18:B$1003,B74,L$18:L$1003)&lt;&gt;SUMIF(B$18:B$1003,B74,N$18:N$1003)),"Kontrolle E erf.",""))</f>
        <v/>
      </c>
      <c r="Q74" s="6"/>
      <c r="R74" s="10"/>
      <c r="S74" s="5"/>
      <c r="T74" s="8"/>
      <c r="U74" s="6"/>
      <c r="V74" s="8"/>
      <c r="W74" s="6"/>
      <c r="X74" s="8"/>
      <c r="Y74" s="6"/>
      <c r="Z74" s="8"/>
      <c r="AA74" s="6"/>
      <c r="AB74" s="8"/>
      <c r="AC74" s="6"/>
      <c r="AD74" s="8"/>
      <c r="AE74" s="6"/>
      <c r="AF74" s="8"/>
      <c r="AG74" s="9"/>
      <c r="AH74" s="6"/>
      <c r="AI74" s="6"/>
      <c r="AJ74" s="6"/>
      <c r="AK74" s="6"/>
      <c r="AL74" s="6"/>
      <c r="AM74" s="6"/>
      <c r="AN74" s="6"/>
      <c r="AO74" s="6"/>
      <c r="AP74" s="6"/>
      <c r="AQ74" s="6"/>
      <c r="AR74" s="6"/>
      <c r="AS74" s="11"/>
      <c r="AT74" s="12"/>
    </row>
    <row r="75" spans="2:46" x14ac:dyDescent="0.25">
      <c r="B75" s="3"/>
      <c r="C75" s="238" t="str">
        <f>IF($B75&gt;0,VLOOKUP($B75,'OT-ID'!$B$13:$M$3257,6,FALSE),"")</f>
        <v/>
      </c>
      <c r="D75" s="238" t="str">
        <f>IF($B75&gt;0,VLOOKUP($B75,'OT-ID'!$B$13:$M$3257,10,FALSE),"")</f>
        <v/>
      </c>
      <c r="E75" s="238" t="str">
        <f>IF($B75&gt;0,VLOOKUP($B75,'OT-ID'!$B$13:$M$3257,12,FALSE),"")</f>
        <v/>
      </c>
      <c r="F75" s="13"/>
      <c r="G75" s="243" t="str">
        <f>IF($B75&gt;0,VLOOKUP($B75,'OT-ID'!$B$13:$M$3257,4,FALSE),"")</f>
        <v/>
      </c>
      <c r="H75" s="238" t="str">
        <f>IF($B75&gt;0,VLOOKUP($B75,'OT-ID'!$B$13:$M$3257,5,FALSE),"")</f>
        <v/>
      </c>
      <c r="I75" s="5"/>
      <c r="J75" s="6"/>
      <c r="K75" s="7"/>
      <c r="L75" s="5"/>
      <c r="M75" s="8"/>
      <c r="N75" s="9"/>
      <c r="O75" s="6"/>
      <c r="P75" s="241" t="str">
        <f>IF(AND(N75&gt;0,SUMIFS('Anlage 2'!W$18:W$1001,'Anlage 2'!B$18:B$1001,'Anlage 1'!B75,'Anlage 2'!C$18:C$1001,"&lt;2033")+SUMIF(B$18:B$1003,B75,L$18:L$1003)=SUMIF(B$18:B$1003,B75,N$18:N$1003)),"Übereinstimmung E",IF(AND(N75&gt;0,SUMIFS('Anlage 2'!W$18:W$1001,'Anlage 2'!B$18:B$1001,'Anlage 1'!B75,'Anlage 2'!C$18:C$1001,"&lt;2033")+SUMIF(B$18:B$1003,B75,L$18:L$1003)&lt;&gt;SUMIF(B$18:B$1003,B75,N$18:N$1003)),"Kontrolle E erf.",""))</f>
        <v/>
      </c>
      <c r="Q75" s="6"/>
      <c r="R75" s="10"/>
      <c r="S75" s="5"/>
      <c r="T75" s="8"/>
      <c r="U75" s="6"/>
      <c r="V75" s="8"/>
      <c r="W75" s="6"/>
      <c r="X75" s="8"/>
      <c r="Y75" s="6"/>
      <c r="Z75" s="8"/>
      <c r="AA75" s="6"/>
      <c r="AB75" s="8"/>
      <c r="AC75" s="6"/>
      <c r="AD75" s="8"/>
      <c r="AE75" s="6"/>
      <c r="AF75" s="8"/>
      <c r="AG75" s="9"/>
      <c r="AH75" s="6"/>
      <c r="AI75" s="6"/>
      <c r="AJ75" s="6"/>
      <c r="AK75" s="6"/>
      <c r="AL75" s="6"/>
      <c r="AM75" s="6"/>
      <c r="AN75" s="6"/>
      <c r="AO75" s="6"/>
      <c r="AP75" s="6"/>
      <c r="AQ75" s="6"/>
      <c r="AR75" s="6"/>
      <c r="AS75" s="11"/>
      <c r="AT75" s="12"/>
    </row>
    <row r="76" spans="2:46" x14ac:dyDescent="0.25">
      <c r="B76" s="3"/>
      <c r="C76" s="238" t="str">
        <f>IF($B76&gt;0,VLOOKUP($B76,'OT-ID'!$B$13:$M$3257,6,FALSE),"")</f>
        <v/>
      </c>
      <c r="D76" s="238" t="str">
        <f>IF($B76&gt;0,VLOOKUP($B76,'OT-ID'!$B$13:$M$3257,10,FALSE),"")</f>
        <v/>
      </c>
      <c r="E76" s="238" t="str">
        <f>IF($B76&gt;0,VLOOKUP($B76,'OT-ID'!$B$13:$M$3257,12,FALSE),"")</f>
        <v/>
      </c>
      <c r="F76" s="13"/>
      <c r="G76" s="243" t="str">
        <f>IF($B76&gt;0,VLOOKUP($B76,'OT-ID'!$B$13:$M$3257,4,FALSE),"")</f>
        <v/>
      </c>
      <c r="H76" s="238" t="str">
        <f>IF($B76&gt;0,VLOOKUP($B76,'OT-ID'!$B$13:$M$3257,5,FALSE),"")</f>
        <v/>
      </c>
      <c r="I76" s="5"/>
      <c r="J76" s="6"/>
      <c r="K76" s="7"/>
      <c r="L76" s="5"/>
      <c r="M76" s="8"/>
      <c r="N76" s="9"/>
      <c r="O76" s="6"/>
      <c r="P76" s="241" t="str">
        <f>IF(AND(N76&gt;0,SUMIFS('Anlage 2'!W$18:W$1001,'Anlage 2'!B$18:B$1001,'Anlage 1'!B76,'Anlage 2'!C$18:C$1001,"&lt;2033")+SUMIF(B$18:B$1003,B76,L$18:L$1003)=SUMIF(B$18:B$1003,B76,N$18:N$1003)),"Übereinstimmung E",IF(AND(N76&gt;0,SUMIFS('Anlage 2'!W$18:W$1001,'Anlage 2'!B$18:B$1001,'Anlage 1'!B76,'Anlage 2'!C$18:C$1001,"&lt;2033")+SUMIF(B$18:B$1003,B76,L$18:L$1003)&lt;&gt;SUMIF(B$18:B$1003,B76,N$18:N$1003)),"Kontrolle E erf.",""))</f>
        <v/>
      </c>
      <c r="Q76" s="6"/>
      <c r="R76" s="10"/>
      <c r="S76" s="5"/>
      <c r="T76" s="8"/>
      <c r="U76" s="6"/>
      <c r="V76" s="8"/>
      <c r="W76" s="6"/>
      <c r="X76" s="8"/>
      <c r="Y76" s="6"/>
      <c r="Z76" s="8"/>
      <c r="AA76" s="6"/>
      <c r="AB76" s="8"/>
      <c r="AC76" s="6"/>
      <c r="AD76" s="8"/>
      <c r="AE76" s="6"/>
      <c r="AF76" s="8"/>
      <c r="AG76" s="9"/>
      <c r="AH76" s="6"/>
      <c r="AI76" s="6"/>
      <c r="AJ76" s="6"/>
      <c r="AK76" s="6"/>
      <c r="AL76" s="6"/>
      <c r="AM76" s="6"/>
      <c r="AN76" s="6"/>
      <c r="AO76" s="6"/>
      <c r="AP76" s="6"/>
      <c r="AQ76" s="6"/>
      <c r="AR76" s="6"/>
      <c r="AS76" s="11"/>
      <c r="AT76" s="12"/>
    </row>
    <row r="77" spans="2:46" x14ac:dyDescent="0.25">
      <c r="B77" s="3"/>
      <c r="C77" s="238" t="str">
        <f>IF($B77&gt;0,VLOOKUP($B77,'OT-ID'!$B$13:$M$3257,6,FALSE),"")</f>
        <v/>
      </c>
      <c r="D77" s="238" t="str">
        <f>IF($B77&gt;0,VLOOKUP($B77,'OT-ID'!$B$13:$M$3257,10,FALSE),"")</f>
        <v/>
      </c>
      <c r="E77" s="238" t="str">
        <f>IF($B77&gt;0,VLOOKUP($B77,'OT-ID'!$B$13:$M$3257,12,FALSE),"")</f>
        <v/>
      </c>
      <c r="F77" s="13"/>
      <c r="G77" s="243" t="str">
        <f>IF($B77&gt;0,VLOOKUP($B77,'OT-ID'!$B$13:$M$3257,4,FALSE),"")</f>
        <v/>
      </c>
      <c r="H77" s="238" t="str">
        <f>IF($B77&gt;0,VLOOKUP($B77,'OT-ID'!$B$13:$M$3257,5,FALSE),"")</f>
        <v/>
      </c>
      <c r="I77" s="5"/>
      <c r="J77" s="6"/>
      <c r="K77" s="7"/>
      <c r="L77" s="5"/>
      <c r="M77" s="8"/>
      <c r="N77" s="9"/>
      <c r="O77" s="6"/>
      <c r="P77" s="241" t="str">
        <f>IF(AND(N77&gt;0,SUMIFS('Anlage 2'!W$18:W$1001,'Anlage 2'!B$18:B$1001,'Anlage 1'!B77,'Anlage 2'!C$18:C$1001,"&lt;2033")+SUMIF(B$18:B$1003,B77,L$18:L$1003)=SUMIF(B$18:B$1003,B77,N$18:N$1003)),"Übereinstimmung E",IF(AND(N77&gt;0,SUMIFS('Anlage 2'!W$18:W$1001,'Anlage 2'!B$18:B$1001,'Anlage 1'!B77,'Anlage 2'!C$18:C$1001,"&lt;2033")+SUMIF(B$18:B$1003,B77,L$18:L$1003)&lt;&gt;SUMIF(B$18:B$1003,B77,N$18:N$1003)),"Kontrolle E erf.",""))</f>
        <v/>
      </c>
      <c r="Q77" s="6"/>
      <c r="R77" s="10"/>
      <c r="S77" s="5"/>
      <c r="T77" s="8"/>
      <c r="U77" s="6"/>
      <c r="V77" s="8"/>
      <c r="W77" s="6"/>
      <c r="X77" s="8"/>
      <c r="Y77" s="6"/>
      <c r="Z77" s="8"/>
      <c r="AA77" s="6"/>
      <c r="AB77" s="8"/>
      <c r="AC77" s="6"/>
      <c r="AD77" s="8"/>
      <c r="AE77" s="6"/>
      <c r="AF77" s="8"/>
      <c r="AG77" s="9"/>
      <c r="AH77" s="6"/>
      <c r="AI77" s="6"/>
      <c r="AJ77" s="6"/>
      <c r="AK77" s="6"/>
      <c r="AL77" s="6"/>
      <c r="AM77" s="6"/>
      <c r="AN77" s="6"/>
      <c r="AO77" s="6"/>
      <c r="AP77" s="6"/>
      <c r="AQ77" s="6"/>
      <c r="AR77" s="6"/>
      <c r="AS77" s="11"/>
      <c r="AT77" s="12"/>
    </row>
    <row r="78" spans="2:46" x14ac:dyDescent="0.25">
      <c r="B78" s="3"/>
      <c r="C78" s="238" t="str">
        <f>IF($B78&gt;0,VLOOKUP($B78,'OT-ID'!$B$13:$M$3257,6,FALSE),"")</f>
        <v/>
      </c>
      <c r="D78" s="238" t="str">
        <f>IF($B78&gt;0,VLOOKUP($B78,'OT-ID'!$B$13:$M$3257,10,FALSE),"")</f>
        <v/>
      </c>
      <c r="E78" s="238" t="str">
        <f>IF($B78&gt;0,VLOOKUP($B78,'OT-ID'!$B$13:$M$3257,12,FALSE),"")</f>
        <v/>
      </c>
      <c r="F78" s="13"/>
      <c r="G78" s="243" t="str">
        <f>IF($B78&gt;0,VLOOKUP($B78,'OT-ID'!$B$13:$M$3257,4,FALSE),"")</f>
        <v/>
      </c>
      <c r="H78" s="238" t="str">
        <f>IF($B78&gt;0,VLOOKUP($B78,'OT-ID'!$B$13:$M$3257,5,FALSE),"")</f>
        <v/>
      </c>
      <c r="I78" s="5"/>
      <c r="J78" s="6"/>
      <c r="K78" s="7"/>
      <c r="L78" s="5"/>
      <c r="M78" s="8"/>
      <c r="N78" s="9"/>
      <c r="O78" s="6"/>
      <c r="P78" s="241" t="str">
        <f>IF(AND(N78&gt;0,SUMIFS('Anlage 2'!W$18:W$1001,'Anlage 2'!B$18:B$1001,'Anlage 1'!B78,'Anlage 2'!C$18:C$1001,"&lt;2033")+SUMIF(B$18:B$1003,B78,L$18:L$1003)=SUMIF(B$18:B$1003,B78,N$18:N$1003)),"Übereinstimmung E",IF(AND(N78&gt;0,SUMIFS('Anlage 2'!W$18:W$1001,'Anlage 2'!B$18:B$1001,'Anlage 1'!B78,'Anlage 2'!C$18:C$1001,"&lt;2033")+SUMIF(B$18:B$1003,B78,L$18:L$1003)&lt;&gt;SUMIF(B$18:B$1003,B78,N$18:N$1003)),"Kontrolle E erf.",""))</f>
        <v/>
      </c>
      <c r="Q78" s="6"/>
      <c r="R78" s="10"/>
      <c r="S78" s="5"/>
      <c r="T78" s="8"/>
      <c r="U78" s="6"/>
      <c r="V78" s="8"/>
      <c r="W78" s="6"/>
      <c r="X78" s="8"/>
      <c r="Y78" s="6"/>
      <c r="Z78" s="8"/>
      <c r="AA78" s="6"/>
      <c r="AB78" s="8"/>
      <c r="AC78" s="6"/>
      <c r="AD78" s="8"/>
      <c r="AE78" s="6"/>
      <c r="AF78" s="8"/>
      <c r="AG78" s="9"/>
      <c r="AH78" s="6"/>
      <c r="AI78" s="6"/>
      <c r="AJ78" s="6"/>
      <c r="AK78" s="6"/>
      <c r="AL78" s="6"/>
      <c r="AM78" s="6"/>
      <c r="AN78" s="6"/>
      <c r="AO78" s="6"/>
      <c r="AP78" s="6"/>
      <c r="AQ78" s="6"/>
      <c r="AR78" s="6"/>
      <c r="AS78" s="11"/>
      <c r="AT78" s="12"/>
    </row>
    <row r="79" spans="2:46" x14ac:dyDescent="0.25">
      <c r="B79" s="3"/>
      <c r="C79" s="238" t="str">
        <f>IF($B79&gt;0,VLOOKUP($B79,'OT-ID'!$B$13:$M$3257,6,FALSE),"")</f>
        <v/>
      </c>
      <c r="D79" s="238" t="str">
        <f>IF($B79&gt;0,VLOOKUP($B79,'OT-ID'!$B$13:$M$3257,10,FALSE),"")</f>
        <v/>
      </c>
      <c r="E79" s="238" t="str">
        <f>IF($B79&gt;0,VLOOKUP($B79,'OT-ID'!$B$13:$M$3257,12,FALSE),"")</f>
        <v/>
      </c>
      <c r="F79" s="13"/>
      <c r="G79" s="243" t="str">
        <f>IF($B79&gt;0,VLOOKUP($B79,'OT-ID'!$B$13:$M$3257,4,FALSE),"")</f>
        <v/>
      </c>
      <c r="H79" s="238" t="str">
        <f>IF($B79&gt;0,VLOOKUP($B79,'OT-ID'!$B$13:$M$3257,5,FALSE),"")</f>
        <v/>
      </c>
      <c r="I79" s="5"/>
      <c r="J79" s="6"/>
      <c r="K79" s="7"/>
      <c r="L79" s="5"/>
      <c r="M79" s="8"/>
      <c r="N79" s="9"/>
      <c r="O79" s="6"/>
      <c r="P79" s="241" t="str">
        <f>IF(AND(N79&gt;0,SUMIFS('Anlage 2'!W$18:W$1001,'Anlage 2'!B$18:B$1001,'Anlage 1'!B79,'Anlage 2'!C$18:C$1001,"&lt;2033")+SUMIF(B$18:B$1003,B79,L$18:L$1003)=SUMIF(B$18:B$1003,B79,N$18:N$1003)),"Übereinstimmung E",IF(AND(N79&gt;0,SUMIFS('Anlage 2'!W$18:W$1001,'Anlage 2'!B$18:B$1001,'Anlage 1'!B79,'Anlage 2'!C$18:C$1001,"&lt;2033")+SUMIF(B$18:B$1003,B79,L$18:L$1003)&lt;&gt;SUMIF(B$18:B$1003,B79,N$18:N$1003)),"Kontrolle E erf.",""))</f>
        <v/>
      </c>
      <c r="Q79" s="6"/>
      <c r="R79" s="10"/>
      <c r="S79" s="5"/>
      <c r="T79" s="8"/>
      <c r="U79" s="6"/>
      <c r="V79" s="8"/>
      <c r="W79" s="6"/>
      <c r="X79" s="8"/>
      <c r="Y79" s="6"/>
      <c r="Z79" s="8"/>
      <c r="AA79" s="6"/>
      <c r="AB79" s="8"/>
      <c r="AC79" s="6"/>
      <c r="AD79" s="8"/>
      <c r="AE79" s="6"/>
      <c r="AF79" s="8"/>
      <c r="AG79" s="9"/>
      <c r="AH79" s="6"/>
      <c r="AI79" s="6"/>
      <c r="AJ79" s="6"/>
      <c r="AK79" s="6"/>
      <c r="AL79" s="6"/>
      <c r="AM79" s="6"/>
      <c r="AN79" s="6"/>
      <c r="AO79" s="6"/>
      <c r="AP79" s="6"/>
      <c r="AQ79" s="6"/>
      <c r="AR79" s="6"/>
      <c r="AS79" s="11"/>
      <c r="AT79" s="12"/>
    </row>
    <row r="80" spans="2:46" x14ac:dyDescent="0.25">
      <c r="B80" s="3"/>
      <c r="C80" s="238" t="str">
        <f>IF($B80&gt;0,VLOOKUP($B80,'OT-ID'!$B$13:$M$3257,6,FALSE),"")</f>
        <v/>
      </c>
      <c r="D80" s="238" t="str">
        <f>IF($B80&gt;0,VLOOKUP($B80,'OT-ID'!$B$13:$M$3257,10,FALSE),"")</f>
        <v/>
      </c>
      <c r="E80" s="238" t="str">
        <f>IF($B80&gt;0,VLOOKUP($B80,'OT-ID'!$B$13:$M$3257,12,FALSE),"")</f>
        <v/>
      </c>
      <c r="F80" s="13"/>
      <c r="G80" s="243" t="str">
        <f>IF($B80&gt;0,VLOOKUP($B80,'OT-ID'!$B$13:$M$3257,4,FALSE),"")</f>
        <v/>
      </c>
      <c r="H80" s="238" t="str">
        <f>IF($B80&gt;0,VLOOKUP($B80,'OT-ID'!$B$13:$M$3257,5,FALSE),"")</f>
        <v/>
      </c>
      <c r="I80" s="5"/>
      <c r="J80" s="6"/>
      <c r="K80" s="7"/>
      <c r="L80" s="5"/>
      <c r="M80" s="8"/>
      <c r="N80" s="9"/>
      <c r="O80" s="6"/>
      <c r="P80" s="241" t="str">
        <f>IF(AND(N80&gt;0,SUMIFS('Anlage 2'!W$18:W$1001,'Anlage 2'!B$18:B$1001,'Anlage 1'!B80,'Anlage 2'!C$18:C$1001,"&lt;2033")+SUMIF(B$18:B$1003,B80,L$18:L$1003)=SUMIF(B$18:B$1003,B80,N$18:N$1003)),"Übereinstimmung E",IF(AND(N80&gt;0,SUMIFS('Anlage 2'!W$18:W$1001,'Anlage 2'!B$18:B$1001,'Anlage 1'!B80,'Anlage 2'!C$18:C$1001,"&lt;2033")+SUMIF(B$18:B$1003,B80,L$18:L$1003)&lt;&gt;SUMIF(B$18:B$1003,B80,N$18:N$1003)),"Kontrolle E erf.",""))</f>
        <v/>
      </c>
      <c r="Q80" s="6"/>
      <c r="R80" s="10"/>
      <c r="S80" s="5"/>
      <c r="T80" s="8"/>
      <c r="U80" s="6"/>
      <c r="V80" s="8"/>
      <c r="W80" s="6"/>
      <c r="X80" s="8"/>
      <c r="Y80" s="6"/>
      <c r="Z80" s="8"/>
      <c r="AA80" s="6"/>
      <c r="AB80" s="8"/>
      <c r="AC80" s="6"/>
      <c r="AD80" s="8"/>
      <c r="AE80" s="6"/>
      <c r="AF80" s="8"/>
      <c r="AG80" s="9"/>
      <c r="AH80" s="6"/>
      <c r="AI80" s="6"/>
      <c r="AJ80" s="6"/>
      <c r="AK80" s="6"/>
      <c r="AL80" s="6"/>
      <c r="AM80" s="6"/>
      <c r="AN80" s="6"/>
      <c r="AO80" s="6"/>
      <c r="AP80" s="6"/>
      <c r="AQ80" s="6"/>
      <c r="AR80" s="6"/>
      <c r="AS80" s="11"/>
      <c r="AT80" s="12"/>
    </row>
    <row r="81" spans="2:46" x14ac:dyDescent="0.25">
      <c r="B81" s="3"/>
      <c r="C81" s="238" t="str">
        <f>IF($B81&gt;0,VLOOKUP($B81,'OT-ID'!$B$13:$M$3257,6,FALSE),"")</f>
        <v/>
      </c>
      <c r="D81" s="238" t="str">
        <f>IF($B81&gt;0,VLOOKUP($B81,'OT-ID'!$B$13:$M$3257,10,FALSE),"")</f>
        <v/>
      </c>
      <c r="E81" s="238" t="str">
        <f>IF($B81&gt;0,VLOOKUP($B81,'OT-ID'!$B$13:$M$3257,12,FALSE),"")</f>
        <v/>
      </c>
      <c r="F81" s="13"/>
      <c r="G81" s="243" t="str">
        <f>IF($B81&gt;0,VLOOKUP($B81,'OT-ID'!$B$13:$M$3257,4,FALSE),"")</f>
        <v/>
      </c>
      <c r="H81" s="238" t="str">
        <f>IF($B81&gt;0,VLOOKUP($B81,'OT-ID'!$B$13:$M$3257,5,FALSE),"")</f>
        <v/>
      </c>
      <c r="I81" s="5"/>
      <c r="J81" s="6"/>
      <c r="K81" s="7"/>
      <c r="L81" s="5"/>
      <c r="M81" s="8"/>
      <c r="N81" s="9"/>
      <c r="O81" s="6"/>
      <c r="P81" s="241" t="str">
        <f>IF(AND(N81&gt;0,SUMIFS('Anlage 2'!W$18:W$1001,'Anlage 2'!B$18:B$1001,'Anlage 1'!B81,'Anlage 2'!C$18:C$1001,"&lt;2033")+SUMIF(B$18:B$1003,B81,L$18:L$1003)=SUMIF(B$18:B$1003,B81,N$18:N$1003)),"Übereinstimmung E",IF(AND(N81&gt;0,SUMIFS('Anlage 2'!W$18:W$1001,'Anlage 2'!B$18:B$1001,'Anlage 1'!B81,'Anlage 2'!C$18:C$1001,"&lt;2033")+SUMIF(B$18:B$1003,B81,L$18:L$1003)&lt;&gt;SUMIF(B$18:B$1003,B81,N$18:N$1003)),"Kontrolle E erf.",""))</f>
        <v/>
      </c>
      <c r="Q81" s="6"/>
      <c r="R81" s="10"/>
      <c r="S81" s="5"/>
      <c r="T81" s="8"/>
      <c r="U81" s="6"/>
      <c r="V81" s="8"/>
      <c r="W81" s="6"/>
      <c r="X81" s="8"/>
      <c r="Y81" s="6"/>
      <c r="Z81" s="8"/>
      <c r="AA81" s="6"/>
      <c r="AB81" s="8"/>
      <c r="AC81" s="6"/>
      <c r="AD81" s="8"/>
      <c r="AE81" s="6"/>
      <c r="AF81" s="8"/>
      <c r="AG81" s="9"/>
      <c r="AH81" s="6"/>
      <c r="AI81" s="6"/>
      <c r="AJ81" s="6"/>
      <c r="AK81" s="6"/>
      <c r="AL81" s="6"/>
      <c r="AM81" s="6"/>
      <c r="AN81" s="6"/>
      <c r="AO81" s="6"/>
      <c r="AP81" s="6"/>
      <c r="AQ81" s="6"/>
      <c r="AR81" s="6"/>
      <c r="AS81" s="11"/>
      <c r="AT81" s="12"/>
    </row>
    <row r="82" spans="2:46" x14ac:dyDescent="0.25">
      <c r="B82" s="3"/>
      <c r="C82" s="238" t="str">
        <f>IF($B82&gt;0,VLOOKUP($B82,'OT-ID'!$B$13:$M$3257,6,FALSE),"")</f>
        <v/>
      </c>
      <c r="D82" s="238" t="str">
        <f>IF($B82&gt;0,VLOOKUP($B82,'OT-ID'!$B$13:$M$3257,10,FALSE),"")</f>
        <v/>
      </c>
      <c r="E82" s="238" t="str">
        <f>IF($B82&gt;0,VLOOKUP($B82,'OT-ID'!$B$13:$M$3257,12,FALSE),"")</f>
        <v/>
      </c>
      <c r="F82" s="13"/>
      <c r="G82" s="243" t="str">
        <f>IF($B82&gt;0,VLOOKUP($B82,'OT-ID'!$B$13:$M$3257,4,FALSE),"")</f>
        <v/>
      </c>
      <c r="H82" s="238" t="str">
        <f>IF($B82&gt;0,VLOOKUP($B82,'OT-ID'!$B$13:$M$3257,5,FALSE),"")</f>
        <v/>
      </c>
      <c r="I82" s="5"/>
      <c r="J82" s="6"/>
      <c r="K82" s="7"/>
      <c r="L82" s="5"/>
      <c r="M82" s="8"/>
      <c r="N82" s="9"/>
      <c r="O82" s="6"/>
      <c r="P82" s="241" t="str">
        <f>IF(AND(N82&gt;0,SUMIFS('Anlage 2'!W$18:W$1001,'Anlage 2'!B$18:B$1001,'Anlage 1'!B82,'Anlage 2'!C$18:C$1001,"&lt;2033")+SUMIF(B$18:B$1003,B82,L$18:L$1003)=SUMIF(B$18:B$1003,B82,N$18:N$1003)),"Übereinstimmung E",IF(AND(N82&gt;0,SUMIFS('Anlage 2'!W$18:W$1001,'Anlage 2'!B$18:B$1001,'Anlage 1'!B82,'Anlage 2'!C$18:C$1001,"&lt;2033")+SUMIF(B$18:B$1003,B82,L$18:L$1003)&lt;&gt;SUMIF(B$18:B$1003,B82,N$18:N$1003)),"Kontrolle E erf.",""))</f>
        <v/>
      </c>
      <c r="Q82" s="6"/>
      <c r="R82" s="10"/>
      <c r="S82" s="5"/>
      <c r="T82" s="8"/>
      <c r="U82" s="6"/>
      <c r="V82" s="8"/>
      <c r="W82" s="6"/>
      <c r="X82" s="8"/>
      <c r="Y82" s="6"/>
      <c r="Z82" s="8"/>
      <c r="AA82" s="6"/>
      <c r="AB82" s="8"/>
      <c r="AC82" s="6"/>
      <c r="AD82" s="8"/>
      <c r="AE82" s="6"/>
      <c r="AF82" s="8"/>
      <c r="AG82" s="9"/>
      <c r="AH82" s="6"/>
      <c r="AI82" s="6"/>
      <c r="AJ82" s="6"/>
      <c r="AK82" s="6"/>
      <c r="AL82" s="6"/>
      <c r="AM82" s="6"/>
      <c r="AN82" s="6"/>
      <c r="AO82" s="6"/>
      <c r="AP82" s="6"/>
      <c r="AQ82" s="6"/>
      <c r="AR82" s="6"/>
      <c r="AS82" s="11"/>
      <c r="AT82" s="12"/>
    </row>
    <row r="83" spans="2:46" x14ac:dyDescent="0.25">
      <c r="B83" s="3"/>
      <c r="C83" s="238" t="str">
        <f>IF($B83&gt;0,VLOOKUP($B83,'OT-ID'!$B$13:$M$3257,6,FALSE),"")</f>
        <v/>
      </c>
      <c r="D83" s="238" t="str">
        <f>IF($B83&gt;0,VLOOKUP($B83,'OT-ID'!$B$13:$M$3257,10,FALSE),"")</f>
        <v/>
      </c>
      <c r="E83" s="238" t="str">
        <f>IF($B83&gt;0,VLOOKUP($B83,'OT-ID'!$B$13:$M$3257,12,FALSE),"")</f>
        <v/>
      </c>
      <c r="F83" s="13"/>
      <c r="G83" s="243" t="str">
        <f>IF($B83&gt;0,VLOOKUP($B83,'OT-ID'!$B$13:$M$3257,4,FALSE),"")</f>
        <v/>
      </c>
      <c r="H83" s="238" t="str">
        <f>IF($B83&gt;0,VLOOKUP($B83,'OT-ID'!$B$13:$M$3257,5,FALSE),"")</f>
        <v/>
      </c>
      <c r="I83" s="5"/>
      <c r="J83" s="6"/>
      <c r="K83" s="7"/>
      <c r="L83" s="5"/>
      <c r="M83" s="8"/>
      <c r="N83" s="9"/>
      <c r="O83" s="6"/>
      <c r="P83" s="241" t="str">
        <f>IF(AND(N83&gt;0,SUMIFS('Anlage 2'!W$18:W$1001,'Anlage 2'!B$18:B$1001,'Anlage 1'!B83,'Anlage 2'!C$18:C$1001,"&lt;2033")+SUMIF(B$18:B$1003,B83,L$18:L$1003)=SUMIF(B$18:B$1003,B83,N$18:N$1003)),"Übereinstimmung E",IF(AND(N83&gt;0,SUMIFS('Anlage 2'!W$18:W$1001,'Anlage 2'!B$18:B$1001,'Anlage 1'!B83,'Anlage 2'!C$18:C$1001,"&lt;2033")+SUMIF(B$18:B$1003,B83,L$18:L$1003)&lt;&gt;SUMIF(B$18:B$1003,B83,N$18:N$1003)),"Kontrolle E erf.",""))</f>
        <v/>
      </c>
      <c r="Q83" s="6"/>
      <c r="R83" s="10"/>
      <c r="S83" s="5"/>
      <c r="T83" s="8"/>
      <c r="U83" s="6"/>
      <c r="V83" s="8"/>
      <c r="W83" s="6"/>
      <c r="X83" s="8"/>
      <c r="Y83" s="6"/>
      <c r="Z83" s="8"/>
      <c r="AA83" s="6"/>
      <c r="AB83" s="8"/>
      <c r="AC83" s="6"/>
      <c r="AD83" s="8"/>
      <c r="AE83" s="6"/>
      <c r="AF83" s="8"/>
      <c r="AG83" s="9"/>
      <c r="AH83" s="6"/>
      <c r="AI83" s="6"/>
      <c r="AJ83" s="6"/>
      <c r="AK83" s="6"/>
      <c r="AL83" s="6"/>
      <c r="AM83" s="6"/>
      <c r="AN83" s="6"/>
      <c r="AO83" s="6"/>
      <c r="AP83" s="6"/>
      <c r="AQ83" s="6"/>
      <c r="AR83" s="6"/>
      <c r="AS83" s="11"/>
      <c r="AT83" s="12"/>
    </row>
    <row r="84" spans="2:46" x14ac:dyDescent="0.25">
      <c r="B84" s="3"/>
      <c r="C84" s="238" t="str">
        <f>IF($B84&gt;0,VLOOKUP($B84,'OT-ID'!$B$13:$M$3257,6,FALSE),"")</f>
        <v/>
      </c>
      <c r="D84" s="238" t="str">
        <f>IF($B84&gt;0,VLOOKUP($B84,'OT-ID'!$B$13:$M$3257,10,FALSE),"")</f>
        <v/>
      </c>
      <c r="E84" s="238" t="str">
        <f>IF($B84&gt;0,VLOOKUP($B84,'OT-ID'!$B$13:$M$3257,12,FALSE),"")</f>
        <v/>
      </c>
      <c r="F84" s="13"/>
      <c r="G84" s="243" t="str">
        <f>IF($B84&gt;0,VLOOKUP($B84,'OT-ID'!$B$13:$M$3257,4,FALSE),"")</f>
        <v/>
      </c>
      <c r="H84" s="238" t="str">
        <f>IF($B84&gt;0,VLOOKUP($B84,'OT-ID'!$B$13:$M$3257,5,FALSE),"")</f>
        <v/>
      </c>
      <c r="I84" s="5"/>
      <c r="J84" s="6"/>
      <c r="K84" s="7"/>
      <c r="L84" s="5"/>
      <c r="M84" s="8"/>
      <c r="N84" s="9"/>
      <c r="O84" s="6"/>
      <c r="P84" s="241" t="str">
        <f>IF(AND(N84&gt;0,SUMIFS('Anlage 2'!W$18:W$1001,'Anlage 2'!B$18:B$1001,'Anlage 1'!B84,'Anlage 2'!C$18:C$1001,"&lt;2033")+SUMIF(B$18:B$1003,B84,L$18:L$1003)=SUMIF(B$18:B$1003,B84,N$18:N$1003)),"Übereinstimmung E",IF(AND(N84&gt;0,SUMIFS('Anlage 2'!W$18:W$1001,'Anlage 2'!B$18:B$1001,'Anlage 1'!B84,'Anlage 2'!C$18:C$1001,"&lt;2033")+SUMIF(B$18:B$1003,B84,L$18:L$1003)&lt;&gt;SUMIF(B$18:B$1003,B84,N$18:N$1003)),"Kontrolle E erf.",""))</f>
        <v/>
      </c>
      <c r="Q84" s="6"/>
      <c r="R84" s="10"/>
      <c r="S84" s="5"/>
      <c r="T84" s="8"/>
      <c r="U84" s="6"/>
      <c r="V84" s="8"/>
      <c r="W84" s="6"/>
      <c r="X84" s="8"/>
      <c r="Y84" s="6"/>
      <c r="Z84" s="8"/>
      <c r="AA84" s="6"/>
      <c r="AB84" s="8"/>
      <c r="AC84" s="6"/>
      <c r="AD84" s="8"/>
      <c r="AE84" s="6"/>
      <c r="AF84" s="8"/>
      <c r="AG84" s="9"/>
      <c r="AH84" s="6"/>
      <c r="AI84" s="6"/>
      <c r="AJ84" s="6"/>
      <c r="AK84" s="6"/>
      <c r="AL84" s="6"/>
      <c r="AM84" s="6"/>
      <c r="AN84" s="6"/>
      <c r="AO84" s="6"/>
      <c r="AP84" s="6"/>
      <c r="AQ84" s="6"/>
      <c r="AR84" s="6"/>
      <c r="AS84" s="11"/>
      <c r="AT84" s="12"/>
    </row>
    <row r="85" spans="2:46" x14ac:dyDescent="0.25">
      <c r="B85" s="3"/>
      <c r="C85" s="238" t="str">
        <f>IF($B85&gt;0,VLOOKUP($B85,'OT-ID'!$B$13:$M$3257,6,FALSE),"")</f>
        <v/>
      </c>
      <c r="D85" s="238" t="str">
        <f>IF($B85&gt;0,VLOOKUP($B85,'OT-ID'!$B$13:$M$3257,10,FALSE),"")</f>
        <v/>
      </c>
      <c r="E85" s="238" t="str">
        <f>IF($B85&gt;0,VLOOKUP($B85,'OT-ID'!$B$13:$M$3257,12,FALSE),"")</f>
        <v/>
      </c>
      <c r="F85" s="13"/>
      <c r="G85" s="243" t="str">
        <f>IF($B85&gt;0,VLOOKUP($B85,'OT-ID'!$B$13:$M$3257,4,FALSE),"")</f>
        <v/>
      </c>
      <c r="H85" s="238" t="str">
        <f>IF($B85&gt;0,VLOOKUP($B85,'OT-ID'!$B$13:$M$3257,5,FALSE),"")</f>
        <v/>
      </c>
      <c r="I85" s="5"/>
      <c r="J85" s="6"/>
      <c r="K85" s="7"/>
      <c r="L85" s="5"/>
      <c r="M85" s="8"/>
      <c r="N85" s="9"/>
      <c r="O85" s="6"/>
      <c r="P85" s="241" t="str">
        <f>IF(AND(N85&gt;0,SUMIFS('Anlage 2'!W$18:W$1001,'Anlage 2'!B$18:B$1001,'Anlage 1'!B85,'Anlage 2'!C$18:C$1001,"&lt;2033")+SUMIF(B$18:B$1003,B85,L$18:L$1003)=SUMIF(B$18:B$1003,B85,N$18:N$1003)),"Übereinstimmung E",IF(AND(N85&gt;0,SUMIFS('Anlage 2'!W$18:W$1001,'Anlage 2'!B$18:B$1001,'Anlage 1'!B85,'Anlage 2'!C$18:C$1001,"&lt;2033")+SUMIF(B$18:B$1003,B85,L$18:L$1003)&lt;&gt;SUMIF(B$18:B$1003,B85,N$18:N$1003)),"Kontrolle E erf.",""))</f>
        <v/>
      </c>
      <c r="Q85" s="6"/>
      <c r="R85" s="10"/>
      <c r="S85" s="5"/>
      <c r="T85" s="8"/>
      <c r="U85" s="6"/>
      <c r="V85" s="8"/>
      <c r="W85" s="6"/>
      <c r="X85" s="8"/>
      <c r="Y85" s="6"/>
      <c r="Z85" s="8"/>
      <c r="AA85" s="6"/>
      <c r="AB85" s="8"/>
      <c r="AC85" s="6"/>
      <c r="AD85" s="8"/>
      <c r="AE85" s="6"/>
      <c r="AF85" s="8"/>
      <c r="AG85" s="9"/>
      <c r="AH85" s="6"/>
      <c r="AI85" s="6"/>
      <c r="AJ85" s="6"/>
      <c r="AK85" s="6"/>
      <c r="AL85" s="6"/>
      <c r="AM85" s="6"/>
      <c r="AN85" s="6"/>
      <c r="AO85" s="6"/>
      <c r="AP85" s="6"/>
      <c r="AQ85" s="6"/>
      <c r="AR85" s="6"/>
      <c r="AS85" s="11"/>
      <c r="AT85" s="12"/>
    </row>
    <row r="86" spans="2:46" x14ac:dyDescent="0.25">
      <c r="B86" s="3"/>
      <c r="C86" s="238" t="str">
        <f>IF($B86&gt;0,VLOOKUP($B86,'OT-ID'!$B$13:$M$3257,6,FALSE),"")</f>
        <v/>
      </c>
      <c r="D86" s="238" t="str">
        <f>IF($B86&gt;0,VLOOKUP($B86,'OT-ID'!$B$13:$M$3257,10,FALSE),"")</f>
        <v/>
      </c>
      <c r="E86" s="238" t="str">
        <f>IF($B86&gt;0,VLOOKUP($B86,'OT-ID'!$B$13:$M$3257,12,FALSE),"")</f>
        <v/>
      </c>
      <c r="F86" s="13"/>
      <c r="G86" s="243" t="str">
        <f>IF($B86&gt;0,VLOOKUP($B86,'OT-ID'!$B$13:$M$3257,4,FALSE),"")</f>
        <v/>
      </c>
      <c r="H86" s="238" t="str">
        <f>IF($B86&gt;0,VLOOKUP($B86,'OT-ID'!$B$13:$M$3257,5,FALSE),"")</f>
        <v/>
      </c>
      <c r="I86" s="5"/>
      <c r="J86" s="6"/>
      <c r="K86" s="7"/>
      <c r="L86" s="5"/>
      <c r="M86" s="8"/>
      <c r="N86" s="9"/>
      <c r="O86" s="6"/>
      <c r="P86" s="241" t="str">
        <f>IF(AND(N86&gt;0,SUMIFS('Anlage 2'!W$18:W$1001,'Anlage 2'!B$18:B$1001,'Anlage 1'!B86,'Anlage 2'!C$18:C$1001,"&lt;2033")+SUMIF(B$18:B$1003,B86,L$18:L$1003)=SUMIF(B$18:B$1003,B86,N$18:N$1003)),"Übereinstimmung E",IF(AND(N86&gt;0,SUMIFS('Anlage 2'!W$18:W$1001,'Anlage 2'!B$18:B$1001,'Anlage 1'!B86,'Anlage 2'!C$18:C$1001,"&lt;2033")+SUMIF(B$18:B$1003,B86,L$18:L$1003)&lt;&gt;SUMIF(B$18:B$1003,B86,N$18:N$1003)),"Kontrolle E erf.",""))</f>
        <v/>
      </c>
      <c r="Q86" s="6"/>
      <c r="R86" s="10"/>
      <c r="S86" s="5"/>
      <c r="T86" s="8"/>
      <c r="U86" s="6"/>
      <c r="V86" s="8"/>
      <c r="W86" s="6"/>
      <c r="X86" s="8"/>
      <c r="Y86" s="6"/>
      <c r="Z86" s="8"/>
      <c r="AA86" s="6"/>
      <c r="AB86" s="8"/>
      <c r="AC86" s="6"/>
      <c r="AD86" s="8"/>
      <c r="AE86" s="6"/>
      <c r="AF86" s="8"/>
      <c r="AG86" s="9"/>
      <c r="AH86" s="6"/>
      <c r="AI86" s="6"/>
      <c r="AJ86" s="6"/>
      <c r="AK86" s="6"/>
      <c r="AL86" s="6"/>
      <c r="AM86" s="6"/>
      <c r="AN86" s="6"/>
      <c r="AO86" s="6"/>
      <c r="AP86" s="6"/>
      <c r="AQ86" s="6"/>
      <c r="AR86" s="6"/>
      <c r="AS86" s="11"/>
      <c r="AT86" s="12"/>
    </row>
    <row r="87" spans="2:46" x14ac:dyDescent="0.25">
      <c r="B87" s="3"/>
      <c r="C87" s="238" t="str">
        <f>IF($B87&gt;0,VLOOKUP($B87,'OT-ID'!$B$13:$M$3257,6,FALSE),"")</f>
        <v/>
      </c>
      <c r="D87" s="238" t="str">
        <f>IF($B87&gt;0,VLOOKUP($B87,'OT-ID'!$B$13:$M$3257,10,FALSE),"")</f>
        <v/>
      </c>
      <c r="E87" s="238" t="str">
        <f>IF($B87&gt;0,VLOOKUP($B87,'OT-ID'!$B$13:$M$3257,12,FALSE),"")</f>
        <v/>
      </c>
      <c r="F87" s="13"/>
      <c r="G87" s="243" t="str">
        <f>IF($B87&gt;0,VLOOKUP($B87,'OT-ID'!$B$13:$M$3257,4,FALSE),"")</f>
        <v/>
      </c>
      <c r="H87" s="238" t="str">
        <f>IF($B87&gt;0,VLOOKUP($B87,'OT-ID'!$B$13:$M$3257,5,FALSE),"")</f>
        <v/>
      </c>
      <c r="I87" s="5"/>
      <c r="J87" s="6"/>
      <c r="K87" s="7"/>
      <c r="L87" s="5"/>
      <c r="M87" s="8"/>
      <c r="N87" s="9"/>
      <c r="O87" s="6"/>
      <c r="P87" s="241" t="str">
        <f>IF(AND(N87&gt;0,SUMIFS('Anlage 2'!W$18:W$1001,'Anlage 2'!B$18:B$1001,'Anlage 1'!B87,'Anlage 2'!C$18:C$1001,"&lt;2033")+SUMIF(B$18:B$1003,B87,L$18:L$1003)=SUMIF(B$18:B$1003,B87,N$18:N$1003)),"Übereinstimmung E",IF(AND(N87&gt;0,SUMIFS('Anlage 2'!W$18:W$1001,'Anlage 2'!B$18:B$1001,'Anlage 1'!B87,'Anlage 2'!C$18:C$1001,"&lt;2033")+SUMIF(B$18:B$1003,B87,L$18:L$1003)&lt;&gt;SUMIF(B$18:B$1003,B87,N$18:N$1003)),"Kontrolle E erf.",""))</f>
        <v/>
      </c>
      <c r="Q87" s="6"/>
      <c r="R87" s="10"/>
      <c r="S87" s="5"/>
      <c r="T87" s="8"/>
      <c r="U87" s="6"/>
      <c r="V87" s="8"/>
      <c r="W87" s="6"/>
      <c r="X87" s="8"/>
      <c r="Y87" s="6"/>
      <c r="Z87" s="8"/>
      <c r="AA87" s="6"/>
      <c r="AB87" s="8"/>
      <c r="AC87" s="6"/>
      <c r="AD87" s="8"/>
      <c r="AE87" s="6"/>
      <c r="AF87" s="8"/>
      <c r="AG87" s="9"/>
      <c r="AH87" s="6"/>
      <c r="AI87" s="6"/>
      <c r="AJ87" s="6"/>
      <c r="AK87" s="6"/>
      <c r="AL87" s="6"/>
      <c r="AM87" s="6"/>
      <c r="AN87" s="6"/>
      <c r="AO87" s="6"/>
      <c r="AP87" s="6"/>
      <c r="AQ87" s="6"/>
      <c r="AR87" s="6"/>
      <c r="AS87" s="11"/>
      <c r="AT87" s="12"/>
    </row>
    <row r="88" spans="2:46" x14ac:dyDescent="0.25">
      <c r="B88" s="3"/>
      <c r="C88" s="238" t="str">
        <f>IF($B88&gt;0,VLOOKUP($B88,'OT-ID'!$B$13:$M$3257,6,FALSE),"")</f>
        <v/>
      </c>
      <c r="D88" s="238" t="str">
        <f>IF($B88&gt;0,VLOOKUP($B88,'OT-ID'!$B$13:$M$3257,10,FALSE),"")</f>
        <v/>
      </c>
      <c r="E88" s="238" t="str">
        <f>IF($B88&gt;0,VLOOKUP($B88,'OT-ID'!$B$13:$M$3257,12,FALSE),"")</f>
        <v/>
      </c>
      <c r="F88" s="13"/>
      <c r="G88" s="243" t="str">
        <f>IF($B88&gt;0,VLOOKUP($B88,'OT-ID'!$B$13:$M$3257,4,FALSE),"")</f>
        <v/>
      </c>
      <c r="H88" s="238" t="str">
        <f>IF($B88&gt;0,VLOOKUP($B88,'OT-ID'!$B$13:$M$3257,5,FALSE),"")</f>
        <v/>
      </c>
      <c r="I88" s="5"/>
      <c r="J88" s="6"/>
      <c r="K88" s="7"/>
      <c r="L88" s="5"/>
      <c r="M88" s="8"/>
      <c r="N88" s="9"/>
      <c r="O88" s="6"/>
      <c r="P88" s="241" t="str">
        <f>IF(AND(N88&gt;0,SUMIFS('Anlage 2'!W$18:W$1001,'Anlage 2'!B$18:B$1001,'Anlage 1'!B88,'Anlage 2'!C$18:C$1001,"&lt;2033")+SUMIF(B$18:B$1003,B88,L$18:L$1003)=SUMIF(B$18:B$1003,B88,N$18:N$1003)),"Übereinstimmung E",IF(AND(N88&gt;0,SUMIFS('Anlage 2'!W$18:W$1001,'Anlage 2'!B$18:B$1001,'Anlage 1'!B88,'Anlage 2'!C$18:C$1001,"&lt;2033")+SUMIF(B$18:B$1003,B88,L$18:L$1003)&lt;&gt;SUMIF(B$18:B$1003,B88,N$18:N$1003)),"Kontrolle E erf.",""))</f>
        <v/>
      </c>
      <c r="Q88" s="6"/>
      <c r="R88" s="10"/>
      <c r="S88" s="5"/>
      <c r="T88" s="8"/>
      <c r="U88" s="6"/>
      <c r="V88" s="8"/>
      <c r="W88" s="6"/>
      <c r="X88" s="8"/>
      <c r="Y88" s="6"/>
      <c r="Z88" s="8"/>
      <c r="AA88" s="6"/>
      <c r="AB88" s="8"/>
      <c r="AC88" s="6"/>
      <c r="AD88" s="8"/>
      <c r="AE88" s="6"/>
      <c r="AF88" s="8"/>
      <c r="AG88" s="9"/>
      <c r="AH88" s="6"/>
      <c r="AI88" s="6"/>
      <c r="AJ88" s="6"/>
      <c r="AK88" s="6"/>
      <c r="AL88" s="6"/>
      <c r="AM88" s="6"/>
      <c r="AN88" s="6"/>
      <c r="AO88" s="6"/>
      <c r="AP88" s="6"/>
      <c r="AQ88" s="6"/>
      <c r="AR88" s="6"/>
      <c r="AS88" s="11"/>
      <c r="AT88" s="12"/>
    </row>
    <row r="89" spans="2:46" x14ac:dyDescent="0.25">
      <c r="B89" s="3"/>
      <c r="C89" s="238" t="str">
        <f>IF($B89&gt;0,VLOOKUP($B89,'OT-ID'!$B$13:$M$3257,6,FALSE),"")</f>
        <v/>
      </c>
      <c r="D89" s="238" t="str">
        <f>IF($B89&gt;0,VLOOKUP($B89,'OT-ID'!$B$13:$M$3257,10,FALSE),"")</f>
        <v/>
      </c>
      <c r="E89" s="238" t="str">
        <f>IF($B89&gt;0,VLOOKUP($B89,'OT-ID'!$B$13:$M$3257,12,FALSE),"")</f>
        <v/>
      </c>
      <c r="F89" s="13"/>
      <c r="G89" s="243" t="str">
        <f>IF($B89&gt;0,VLOOKUP($B89,'OT-ID'!$B$13:$M$3257,4,FALSE),"")</f>
        <v/>
      </c>
      <c r="H89" s="238" t="str">
        <f>IF($B89&gt;0,VLOOKUP($B89,'OT-ID'!$B$13:$M$3257,5,FALSE),"")</f>
        <v/>
      </c>
      <c r="I89" s="5"/>
      <c r="J89" s="6"/>
      <c r="K89" s="7"/>
      <c r="L89" s="5"/>
      <c r="M89" s="8"/>
      <c r="N89" s="9"/>
      <c r="O89" s="6"/>
      <c r="P89" s="241" t="str">
        <f>IF(AND(N89&gt;0,SUMIFS('Anlage 2'!W$18:W$1001,'Anlage 2'!B$18:B$1001,'Anlage 1'!B89,'Anlage 2'!C$18:C$1001,"&lt;2033")+SUMIF(B$18:B$1003,B89,L$18:L$1003)=SUMIF(B$18:B$1003,B89,N$18:N$1003)),"Übereinstimmung E",IF(AND(N89&gt;0,SUMIFS('Anlage 2'!W$18:W$1001,'Anlage 2'!B$18:B$1001,'Anlage 1'!B89,'Anlage 2'!C$18:C$1001,"&lt;2033")+SUMIF(B$18:B$1003,B89,L$18:L$1003)&lt;&gt;SUMIF(B$18:B$1003,B89,N$18:N$1003)),"Kontrolle E erf.",""))</f>
        <v/>
      </c>
      <c r="Q89" s="6"/>
      <c r="R89" s="10"/>
      <c r="S89" s="5"/>
      <c r="T89" s="8"/>
      <c r="U89" s="6"/>
      <c r="V89" s="8"/>
      <c r="W89" s="6"/>
      <c r="X89" s="8"/>
      <c r="Y89" s="6"/>
      <c r="Z89" s="8"/>
      <c r="AA89" s="6"/>
      <c r="AB89" s="8"/>
      <c r="AC89" s="6"/>
      <c r="AD89" s="8"/>
      <c r="AE89" s="6"/>
      <c r="AF89" s="8"/>
      <c r="AG89" s="9"/>
      <c r="AH89" s="6"/>
      <c r="AI89" s="6"/>
      <c r="AJ89" s="6"/>
      <c r="AK89" s="6"/>
      <c r="AL89" s="6"/>
      <c r="AM89" s="6"/>
      <c r="AN89" s="6"/>
      <c r="AO89" s="6"/>
      <c r="AP89" s="6"/>
      <c r="AQ89" s="6"/>
      <c r="AR89" s="6"/>
      <c r="AS89" s="11"/>
      <c r="AT89" s="12"/>
    </row>
    <row r="90" spans="2:46" x14ac:dyDescent="0.25">
      <c r="B90" s="3"/>
      <c r="C90" s="238" t="str">
        <f>IF($B90&gt;0,VLOOKUP($B90,'OT-ID'!$B$13:$M$3257,6,FALSE),"")</f>
        <v/>
      </c>
      <c r="D90" s="238" t="str">
        <f>IF($B90&gt;0,VLOOKUP($B90,'OT-ID'!$B$13:$M$3257,10,FALSE),"")</f>
        <v/>
      </c>
      <c r="E90" s="238" t="str">
        <f>IF($B90&gt;0,VLOOKUP($B90,'OT-ID'!$B$13:$M$3257,12,FALSE),"")</f>
        <v/>
      </c>
      <c r="F90" s="13"/>
      <c r="G90" s="243" t="str">
        <f>IF($B90&gt;0,VLOOKUP($B90,'OT-ID'!$B$13:$M$3257,4,FALSE),"")</f>
        <v/>
      </c>
      <c r="H90" s="238" t="str">
        <f>IF($B90&gt;0,VLOOKUP($B90,'OT-ID'!$B$13:$M$3257,5,FALSE),"")</f>
        <v/>
      </c>
      <c r="I90" s="5"/>
      <c r="J90" s="6"/>
      <c r="K90" s="7"/>
      <c r="L90" s="5"/>
      <c r="M90" s="8"/>
      <c r="N90" s="9"/>
      <c r="O90" s="6"/>
      <c r="P90" s="241" t="str">
        <f>IF(AND(N90&gt;0,SUMIFS('Anlage 2'!W$18:W$1001,'Anlage 2'!B$18:B$1001,'Anlage 1'!B90,'Anlage 2'!C$18:C$1001,"&lt;2033")+SUMIF(B$18:B$1003,B90,L$18:L$1003)=SUMIF(B$18:B$1003,B90,N$18:N$1003)),"Übereinstimmung E",IF(AND(N90&gt;0,SUMIFS('Anlage 2'!W$18:W$1001,'Anlage 2'!B$18:B$1001,'Anlage 1'!B90,'Anlage 2'!C$18:C$1001,"&lt;2033")+SUMIF(B$18:B$1003,B90,L$18:L$1003)&lt;&gt;SUMIF(B$18:B$1003,B90,N$18:N$1003)),"Kontrolle E erf.",""))</f>
        <v/>
      </c>
      <c r="Q90" s="6"/>
      <c r="R90" s="10"/>
      <c r="S90" s="5"/>
      <c r="T90" s="8"/>
      <c r="U90" s="6"/>
      <c r="V90" s="8"/>
      <c r="W90" s="6"/>
      <c r="X90" s="8"/>
      <c r="Y90" s="6"/>
      <c r="Z90" s="8"/>
      <c r="AA90" s="6"/>
      <c r="AB90" s="8"/>
      <c r="AC90" s="6"/>
      <c r="AD90" s="8"/>
      <c r="AE90" s="6"/>
      <c r="AF90" s="8"/>
      <c r="AG90" s="9"/>
      <c r="AH90" s="6"/>
      <c r="AI90" s="6"/>
      <c r="AJ90" s="6"/>
      <c r="AK90" s="6"/>
      <c r="AL90" s="6"/>
      <c r="AM90" s="6"/>
      <c r="AN90" s="6"/>
      <c r="AO90" s="6"/>
      <c r="AP90" s="6"/>
      <c r="AQ90" s="6"/>
      <c r="AR90" s="6"/>
      <c r="AS90" s="11"/>
      <c r="AT90" s="12"/>
    </row>
    <row r="91" spans="2:46" x14ac:dyDescent="0.25">
      <c r="B91" s="3"/>
      <c r="C91" s="238" t="str">
        <f>IF($B91&gt;0,VLOOKUP($B91,'OT-ID'!$B$13:$M$3257,6,FALSE),"")</f>
        <v/>
      </c>
      <c r="D91" s="238" t="str">
        <f>IF($B91&gt;0,VLOOKUP($B91,'OT-ID'!$B$13:$M$3257,10,FALSE),"")</f>
        <v/>
      </c>
      <c r="E91" s="238" t="str">
        <f>IF($B91&gt;0,VLOOKUP($B91,'OT-ID'!$B$13:$M$3257,12,FALSE),"")</f>
        <v/>
      </c>
      <c r="F91" s="13"/>
      <c r="G91" s="243" t="str">
        <f>IF($B91&gt;0,VLOOKUP($B91,'OT-ID'!$B$13:$M$3257,4,FALSE),"")</f>
        <v/>
      </c>
      <c r="H91" s="238" t="str">
        <f>IF($B91&gt;0,VLOOKUP($B91,'OT-ID'!$B$13:$M$3257,5,FALSE),"")</f>
        <v/>
      </c>
      <c r="I91" s="5"/>
      <c r="J91" s="6"/>
      <c r="K91" s="7"/>
      <c r="L91" s="5"/>
      <c r="M91" s="8"/>
      <c r="N91" s="9"/>
      <c r="O91" s="6"/>
      <c r="P91" s="241" t="str">
        <f>IF(AND(N91&gt;0,SUMIFS('Anlage 2'!W$18:W$1001,'Anlage 2'!B$18:B$1001,'Anlage 1'!B91,'Anlage 2'!C$18:C$1001,"&lt;2033")+SUMIF(B$18:B$1003,B91,L$18:L$1003)=SUMIF(B$18:B$1003,B91,N$18:N$1003)),"Übereinstimmung E",IF(AND(N91&gt;0,SUMIFS('Anlage 2'!W$18:W$1001,'Anlage 2'!B$18:B$1001,'Anlage 1'!B91,'Anlage 2'!C$18:C$1001,"&lt;2033")+SUMIF(B$18:B$1003,B91,L$18:L$1003)&lt;&gt;SUMIF(B$18:B$1003,B91,N$18:N$1003)),"Kontrolle E erf.",""))</f>
        <v/>
      </c>
      <c r="Q91" s="6"/>
      <c r="R91" s="10"/>
      <c r="S91" s="5"/>
      <c r="T91" s="8"/>
      <c r="U91" s="6"/>
      <c r="V91" s="8"/>
      <c r="W91" s="6"/>
      <c r="X91" s="8"/>
      <c r="Y91" s="6"/>
      <c r="Z91" s="8"/>
      <c r="AA91" s="6"/>
      <c r="AB91" s="8"/>
      <c r="AC91" s="6"/>
      <c r="AD91" s="8"/>
      <c r="AE91" s="6"/>
      <c r="AF91" s="8"/>
      <c r="AG91" s="9"/>
      <c r="AH91" s="6"/>
      <c r="AI91" s="6"/>
      <c r="AJ91" s="6"/>
      <c r="AK91" s="6"/>
      <c r="AL91" s="6"/>
      <c r="AM91" s="6"/>
      <c r="AN91" s="6"/>
      <c r="AO91" s="6"/>
      <c r="AP91" s="6"/>
      <c r="AQ91" s="6"/>
      <c r="AR91" s="6"/>
      <c r="AS91" s="11"/>
      <c r="AT91" s="12"/>
    </row>
    <row r="92" spans="2:46" x14ac:dyDescent="0.25">
      <c r="B92" s="3"/>
      <c r="C92" s="238" t="str">
        <f>IF($B92&gt;0,VLOOKUP($B92,'OT-ID'!$B$13:$M$3257,6,FALSE),"")</f>
        <v/>
      </c>
      <c r="D92" s="238" t="str">
        <f>IF($B92&gt;0,VLOOKUP($B92,'OT-ID'!$B$13:$M$3257,10,FALSE),"")</f>
        <v/>
      </c>
      <c r="E92" s="238" t="str">
        <f>IF($B92&gt;0,VLOOKUP($B92,'OT-ID'!$B$13:$M$3257,12,FALSE),"")</f>
        <v/>
      </c>
      <c r="F92" s="13"/>
      <c r="G92" s="243" t="str">
        <f>IF($B92&gt;0,VLOOKUP($B92,'OT-ID'!$B$13:$M$3257,4,FALSE),"")</f>
        <v/>
      </c>
      <c r="H92" s="238" t="str">
        <f>IF($B92&gt;0,VLOOKUP($B92,'OT-ID'!$B$13:$M$3257,5,FALSE),"")</f>
        <v/>
      </c>
      <c r="I92" s="5"/>
      <c r="J92" s="6"/>
      <c r="K92" s="7"/>
      <c r="L92" s="5"/>
      <c r="M92" s="8"/>
      <c r="N92" s="9"/>
      <c r="O92" s="6"/>
      <c r="P92" s="241" t="str">
        <f>IF(AND(N92&gt;0,SUMIFS('Anlage 2'!W$18:W$1001,'Anlage 2'!B$18:B$1001,'Anlage 1'!B92,'Anlage 2'!C$18:C$1001,"&lt;2033")+SUMIF(B$18:B$1003,B92,L$18:L$1003)=SUMIF(B$18:B$1003,B92,N$18:N$1003)),"Übereinstimmung E",IF(AND(N92&gt;0,SUMIFS('Anlage 2'!W$18:W$1001,'Anlage 2'!B$18:B$1001,'Anlage 1'!B92,'Anlage 2'!C$18:C$1001,"&lt;2033")+SUMIF(B$18:B$1003,B92,L$18:L$1003)&lt;&gt;SUMIF(B$18:B$1003,B92,N$18:N$1003)),"Kontrolle E erf.",""))</f>
        <v/>
      </c>
      <c r="Q92" s="6"/>
      <c r="R92" s="10"/>
      <c r="S92" s="5"/>
      <c r="T92" s="8"/>
      <c r="U92" s="6"/>
      <c r="V92" s="8"/>
      <c r="W92" s="6"/>
      <c r="X92" s="8"/>
      <c r="Y92" s="6"/>
      <c r="Z92" s="8"/>
      <c r="AA92" s="6"/>
      <c r="AB92" s="8"/>
      <c r="AC92" s="6"/>
      <c r="AD92" s="8"/>
      <c r="AE92" s="6"/>
      <c r="AF92" s="8"/>
      <c r="AG92" s="9"/>
      <c r="AH92" s="6"/>
      <c r="AI92" s="6"/>
      <c r="AJ92" s="6"/>
      <c r="AK92" s="6"/>
      <c r="AL92" s="6"/>
      <c r="AM92" s="6"/>
      <c r="AN92" s="6"/>
      <c r="AO92" s="6"/>
      <c r="AP92" s="6"/>
      <c r="AQ92" s="6"/>
      <c r="AR92" s="6"/>
      <c r="AS92" s="11"/>
      <c r="AT92" s="12"/>
    </row>
    <row r="93" spans="2:46" x14ac:dyDescent="0.25">
      <c r="B93" s="3"/>
      <c r="C93" s="238" t="str">
        <f>IF($B93&gt;0,VLOOKUP($B93,'OT-ID'!$B$13:$M$3257,6,FALSE),"")</f>
        <v/>
      </c>
      <c r="D93" s="238" t="str">
        <f>IF($B93&gt;0,VLOOKUP($B93,'OT-ID'!$B$13:$M$3257,10,FALSE),"")</f>
        <v/>
      </c>
      <c r="E93" s="238" t="str">
        <f>IF($B93&gt;0,VLOOKUP($B93,'OT-ID'!$B$13:$M$3257,12,FALSE),"")</f>
        <v/>
      </c>
      <c r="F93" s="13"/>
      <c r="G93" s="243" t="str">
        <f>IF($B93&gt;0,VLOOKUP($B93,'OT-ID'!$B$13:$M$3257,4,FALSE),"")</f>
        <v/>
      </c>
      <c r="H93" s="238" t="str">
        <f>IF($B93&gt;0,VLOOKUP($B93,'OT-ID'!$B$13:$M$3257,5,FALSE),"")</f>
        <v/>
      </c>
      <c r="I93" s="5"/>
      <c r="J93" s="6"/>
      <c r="K93" s="7"/>
      <c r="L93" s="5"/>
      <c r="M93" s="8"/>
      <c r="N93" s="9"/>
      <c r="O93" s="6"/>
      <c r="P93" s="241" t="str">
        <f>IF(AND(N93&gt;0,SUMIFS('Anlage 2'!W$18:W$1001,'Anlage 2'!B$18:B$1001,'Anlage 1'!B93,'Anlage 2'!C$18:C$1001,"&lt;2033")+SUMIF(B$18:B$1003,B93,L$18:L$1003)=SUMIF(B$18:B$1003,B93,N$18:N$1003)),"Übereinstimmung E",IF(AND(N93&gt;0,SUMIFS('Anlage 2'!W$18:W$1001,'Anlage 2'!B$18:B$1001,'Anlage 1'!B93,'Anlage 2'!C$18:C$1001,"&lt;2033")+SUMIF(B$18:B$1003,B93,L$18:L$1003)&lt;&gt;SUMIF(B$18:B$1003,B93,N$18:N$1003)),"Kontrolle E erf.",""))</f>
        <v/>
      </c>
      <c r="Q93" s="6"/>
      <c r="R93" s="10"/>
      <c r="S93" s="5"/>
      <c r="T93" s="8"/>
      <c r="U93" s="6"/>
      <c r="V93" s="8"/>
      <c r="W93" s="6"/>
      <c r="X93" s="8"/>
      <c r="Y93" s="6"/>
      <c r="Z93" s="8"/>
      <c r="AA93" s="6"/>
      <c r="AB93" s="8"/>
      <c r="AC93" s="6"/>
      <c r="AD93" s="8"/>
      <c r="AE93" s="6"/>
      <c r="AF93" s="8"/>
      <c r="AG93" s="9"/>
      <c r="AH93" s="6"/>
      <c r="AI93" s="6"/>
      <c r="AJ93" s="6"/>
      <c r="AK93" s="6"/>
      <c r="AL93" s="6"/>
      <c r="AM93" s="6"/>
      <c r="AN93" s="6"/>
      <c r="AO93" s="6"/>
      <c r="AP93" s="6"/>
      <c r="AQ93" s="6"/>
      <c r="AR93" s="6"/>
      <c r="AS93" s="11"/>
      <c r="AT93" s="12"/>
    </row>
    <row r="94" spans="2:46" x14ac:dyDescent="0.25">
      <c r="B94" s="3"/>
      <c r="C94" s="238" t="str">
        <f>IF($B94&gt;0,VLOOKUP($B94,'OT-ID'!$B$13:$M$3257,6,FALSE),"")</f>
        <v/>
      </c>
      <c r="D94" s="238" t="str">
        <f>IF($B94&gt;0,VLOOKUP($B94,'OT-ID'!$B$13:$M$3257,10,FALSE),"")</f>
        <v/>
      </c>
      <c r="E94" s="238" t="str">
        <f>IF($B94&gt;0,VLOOKUP($B94,'OT-ID'!$B$13:$M$3257,12,FALSE),"")</f>
        <v/>
      </c>
      <c r="F94" s="13"/>
      <c r="G94" s="243" t="str">
        <f>IF($B94&gt;0,VLOOKUP($B94,'OT-ID'!$B$13:$M$3257,4,FALSE),"")</f>
        <v/>
      </c>
      <c r="H94" s="238" t="str">
        <f>IF($B94&gt;0,VLOOKUP($B94,'OT-ID'!$B$13:$M$3257,5,FALSE),"")</f>
        <v/>
      </c>
      <c r="I94" s="5"/>
      <c r="J94" s="6"/>
      <c r="K94" s="7"/>
      <c r="L94" s="5"/>
      <c r="M94" s="8"/>
      <c r="N94" s="9"/>
      <c r="O94" s="6"/>
      <c r="P94" s="241" t="str">
        <f>IF(AND(N94&gt;0,SUMIFS('Anlage 2'!W$18:W$1001,'Anlage 2'!B$18:B$1001,'Anlage 1'!B94,'Anlage 2'!C$18:C$1001,"&lt;2033")+SUMIF(B$18:B$1003,B94,L$18:L$1003)=SUMIF(B$18:B$1003,B94,N$18:N$1003)),"Übereinstimmung E",IF(AND(N94&gt;0,SUMIFS('Anlage 2'!W$18:W$1001,'Anlage 2'!B$18:B$1001,'Anlage 1'!B94,'Anlage 2'!C$18:C$1001,"&lt;2033")+SUMIF(B$18:B$1003,B94,L$18:L$1003)&lt;&gt;SUMIF(B$18:B$1003,B94,N$18:N$1003)),"Kontrolle E erf.",""))</f>
        <v/>
      </c>
      <c r="Q94" s="6"/>
      <c r="R94" s="10"/>
      <c r="S94" s="5"/>
      <c r="T94" s="8"/>
      <c r="U94" s="6"/>
      <c r="V94" s="8"/>
      <c r="W94" s="6"/>
      <c r="X94" s="8"/>
      <c r="Y94" s="6"/>
      <c r="Z94" s="8"/>
      <c r="AA94" s="6"/>
      <c r="AB94" s="8"/>
      <c r="AC94" s="6"/>
      <c r="AD94" s="8"/>
      <c r="AE94" s="6"/>
      <c r="AF94" s="8"/>
      <c r="AG94" s="9"/>
      <c r="AH94" s="6"/>
      <c r="AI94" s="6"/>
      <c r="AJ94" s="6"/>
      <c r="AK94" s="6"/>
      <c r="AL94" s="6"/>
      <c r="AM94" s="6"/>
      <c r="AN94" s="6"/>
      <c r="AO94" s="6"/>
      <c r="AP94" s="6"/>
      <c r="AQ94" s="6"/>
      <c r="AR94" s="6"/>
      <c r="AS94" s="11"/>
      <c r="AT94" s="12"/>
    </row>
    <row r="95" spans="2:46" x14ac:dyDescent="0.25">
      <c r="B95" s="3"/>
      <c r="C95" s="238" t="str">
        <f>IF($B95&gt;0,VLOOKUP($B95,'OT-ID'!$B$13:$M$3257,6,FALSE),"")</f>
        <v/>
      </c>
      <c r="D95" s="238" t="str">
        <f>IF($B95&gt;0,VLOOKUP($B95,'OT-ID'!$B$13:$M$3257,10,FALSE),"")</f>
        <v/>
      </c>
      <c r="E95" s="238" t="str">
        <f>IF($B95&gt;0,VLOOKUP($B95,'OT-ID'!$B$13:$M$3257,12,FALSE),"")</f>
        <v/>
      </c>
      <c r="F95" s="13"/>
      <c r="G95" s="243" t="str">
        <f>IF($B95&gt;0,VLOOKUP($B95,'OT-ID'!$B$13:$M$3257,4,FALSE),"")</f>
        <v/>
      </c>
      <c r="H95" s="238" t="str">
        <f>IF($B95&gt;0,VLOOKUP($B95,'OT-ID'!$B$13:$M$3257,5,FALSE),"")</f>
        <v/>
      </c>
      <c r="I95" s="5"/>
      <c r="J95" s="6"/>
      <c r="K95" s="7"/>
      <c r="L95" s="5"/>
      <c r="M95" s="8"/>
      <c r="N95" s="9"/>
      <c r="O95" s="6"/>
      <c r="P95" s="241" t="str">
        <f>IF(AND(N95&gt;0,SUMIFS('Anlage 2'!W$18:W$1001,'Anlage 2'!B$18:B$1001,'Anlage 1'!B95,'Anlage 2'!C$18:C$1001,"&lt;2033")+SUMIF(B$18:B$1003,B95,L$18:L$1003)=SUMIF(B$18:B$1003,B95,N$18:N$1003)),"Übereinstimmung E",IF(AND(N95&gt;0,SUMIFS('Anlage 2'!W$18:W$1001,'Anlage 2'!B$18:B$1001,'Anlage 1'!B95,'Anlage 2'!C$18:C$1001,"&lt;2033")+SUMIF(B$18:B$1003,B95,L$18:L$1003)&lt;&gt;SUMIF(B$18:B$1003,B95,N$18:N$1003)),"Kontrolle E erf.",""))</f>
        <v/>
      </c>
      <c r="Q95" s="6"/>
      <c r="R95" s="10"/>
      <c r="S95" s="5"/>
      <c r="T95" s="8"/>
      <c r="U95" s="6"/>
      <c r="V95" s="8"/>
      <c r="W95" s="6"/>
      <c r="X95" s="8"/>
      <c r="Y95" s="6"/>
      <c r="Z95" s="8"/>
      <c r="AA95" s="6"/>
      <c r="AB95" s="8"/>
      <c r="AC95" s="6"/>
      <c r="AD95" s="8"/>
      <c r="AE95" s="6"/>
      <c r="AF95" s="8"/>
      <c r="AG95" s="9"/>
      <c r="AH95" s="6"/>
      <c r="AI95" s="6"/>
      <c r="AJ95" s="6"/>
      <c r="AK95" s="6"/>
      <c r="AL95" s="6"/>
      <c r="AM95" s="6"/>
      <c r="AN95" s="6"/>
      <c r="AO95" s="6"/>
      <c r="AP95" s="6"/>
      <c r="AQ95" s="6"/>
      <c r="AR95" s="6"/>
      <c r="AS95" s="11"/>
      <c r="AT95" s="12"/>
    </row>
    <row r="96" spans="2:46" x14ac:dyDescent="0.25">
      <c r="B96" s="3"/>
      <c r="C96" s="238" t="str">
        <f>IF($B96&gt;0,VLOOKUP($B96,'OT-ID'!$B$13:$M$3257,6,FALSE),"")</f>
        <v/>
      </c>
      <c r="D96" s="238" t="str">
        <f>IF($B96&gt;0,VLOOKUP($B96,'OT-ID'!$B$13:$M$3257,10,FALSE),"")</f>
        <v/>
      </c>
      <c r="E96" s="238" t="str">
        <f>IF($B96&gt;0,VLOOKUP($B96,'OT-ID'!$B$13:$M$3257,12,FALSE),"")</f>
        <v/>
      </c>
      <c r="F96" s="13"/>
      <c r="G96" s="243" t="str">
        <f>IF($B96&gt;0,VLOOKUP($B96,'OT-ID'!$B$13:$M$3257,4,FALSE),"")</f>
        <v/>
      </c>
      <c r="H96" s="238" t="str">
        <f>IF($B96&gt;0,VLOOKUP($B96,'OT-ID'!$B$13:$M$3257,5,FALSE),"")</f>
        <v/>
      </c>
      <c r="I96" s="5"/>
      <c r="J96" s="6"/>
      <c r="K96" s="7"/>
      <c r="L96" s="5"/>
      <c r="M96" s="8"/>
      <c r="N96" s="9"/>
      <c r="O96" s="6"/>
      <c r="P96" s="241" t="str">
        <f>IF(AND(N96&gt;0,SUMIFS('Anlage 2'!W$18:W$1001,'Anlage 2'!B$18:B$1001,'Anlage 1'!B96,'Anlage 2'!C$18:C$1001,"&lt;2033")+SUMIF(B$18:B$1003,B96,L$18:L$1003)=SUMIF(B$18:B$1003,B96,N$18:N$1003)),"Übereinstimmung E",IF(AND(N96&gt;0,SUMIFS('Anlage 2'!W$18:W$1001,'Anlage 2'!B$18:B$1001,'Anlage 1'!B96,'Anlage 2'!C$18:C$1001,"&lt;2033")+SUMIF(B$18:B$1003,B96,L$18:L$1003)&lt;&gt;SUMIF(B$18:B$1003,B96,N$18:N$1003)),"Kontrolle E erf.",""))</f>
        <v/>
      </c>
      <c r="Q96" s="6"/>
      <c r="R96" s="10"/>
      <c r="S96" s="5"/>
      <c r="T96" s="8"/>
      <c r="U96" s="6"/>
      <c r="V96" s="8"/>
      <c r="W96" s="6"/>
      <c r="X96" s="8"/>
      <c r="Y96" s="6"/>
      <c r="Z96" s="8"/>
      <c r="AA96" s="6"/>
      <c r="AB96" s="8"/>
      <c r="AC96" s="6"/>
      <c r="AD96" s="8"/>
      <c r="AE96" s="6"/>
      <c r="AF96" s="8"/>
      <c r="AG96" s="9"/>
      <c r="AH96" s="6"/>
      <c r="AI96" s="6"/>
      <c r="AJ96" s="6"/>
      <c r="AK96" s="6"/>
      <c r="AL96" s="6"/>
      <c r="AM96" s="6"/>
      <c r="AN96" s="6"/>
      <c r="AO96" s="6"/>
      <c r="AP96" s="6"/>
      <c r="AQ96" s="6"/>
      <c r="AR96" s="6"/>
      <c r="AS96" s="11"/>
      <c r="AT96" s="12"/>
    </row>
    <row r="97" spans="2:46" x14ac:dyDescent="0.25">
      <c r="B97" s="3"/>
      <c r="C97" s="238" t="str">
        <f>IF($B97&gt;0,VLOOKUP($B97,'OT-ID'!$B$13:$M$3257,6,FALSE),"")</f>
        <v/>
      </c>
      <c r="D97" s="238" t="str">
        <f>IF($B97&gt;0,VLOOKUP($B97,'OT-ID'!$B$13:$M$3257,10,FALSE),"")</f>
        <v/>
      </c>
      <c r="E97" s="238" t="str">
        <f>IF($B97&gt;0,VLOOKUP($B97,'OT-ID'!$B$13:$M$3257,12,FALSE),"")</f>
        <v/>
      </c>
      <c r="F97" s="13"/>
      <c r="G97" s="243" t="str">
        <f>IF($B97&gt;0,VLOOKUP($B97,'OT-ID'!$B$13:$M$3257,4,FALSE),"")</f>
        <v/>
      </c>
      <c r="H97" s="238" t="str">
        <f>IF($B97&gt;0,VLOOKUP($B97,'OT-ID'!$B$13:$M$3257,5,FALSE),"")</f>
        <v/>
      </c>
      <c r="I97" s="5"/>
      <c r="J97" s="6"/>
      <c r="K97" s="7"/>
      <c r="L97" s="5"/>
      <c r="M97" s="8"/>
      <c r="N97" s="9"/>
      <c r="O97" s="6"/>
      <c r="P97" s="241" t="str">
        <f>IF(AND(N97&gt;0,SUMIFS('Anlage 2'!W$18:W$1001,'Anlage 2'!B$18:B$1001,'Anlage 1'!B97,'Anlage 2'!C$18:C$1001,"&lt;2033")+SUMIF(B$18:B$1003,B97,L$18:L$1003)=SUMIF(B$18:B$1003,B97,N$18:N$1003)),"Übereinstimmung E",IF(AND(N97&gt;0,SUMIFS('Anlage 2'!W$18:W$1001,'Anlage 2'!B$18:B$1001,'Anlage 1'!B97,'Anlage 2'!C$18:C$1001,"&lt;2033")+SUMIF(B$18:B$1003,B97,L$18:L$1003)&lt;&gt;SUMIF(B$18:B$1003,B97,N$18:N$1003)),"Kontrolle E erf.",""))</f>
        <v/>
      </c>
      <c r="Q97" s="6"/>
      <c r="R97" s="10"/>
      <c r="S97" s="5"/>
      <c r="T97" s="8"/>
      <c r="U97" s="6"/>
      <c r="V97" s="8"/>
      <c r="W97" s="6"/>
      <c r="X97" s="8"/>
      <c r="Y97" s="6"/>
      <c r="Z97" s="8"/>
      <c r="AA97" s="6"/>
      <c r="AB97" s="8"/>
      <c r="AC97" s="6"/>
      <c r="AD97" s="8"/>
      <c r="AE97" s="6"/>
      <c r="AF97" s="8"/>
      <c r="AG97" s="9"/>
      <c r="AH97" s="6"/>
      <c r="AI97" s="6"/>
      <c r="AJ97" s="6"/>
      <c r="AK97" s="6"/>
      <c r="AL97" s="6"/>
      <c r="AM97" s="6"/>
      <c r="AN97" s="6"/>
      <c r="AO97" s="6"/>
      <c r="AP97" s="6"/>
      <c r="AQ97" s="6"/>
      <c r="AR97" s="6"/>
      <c r="AS97" s="11"/>
      <c r="AT97" s="12"/>
    </row>
    <row r="98" spans="2:46" x14ac:dyDescent="0.25">
      <c r="B98" s="3"/>
      <c r="C98" s="238" t="str">
        <f>IF($B98&gt;0,VLOOKUP($B98,'OT-ID'!$B$13:$M$3257,6,FALSE),"")</f>
        <v/>
      </c>
      <c r="D98" s="238" t="str">
        <f>IF($B98&gt;0,VLOOKUP($B98,'OT-ID'!$B$13:$M$3257,10,FALSE),"")</f>
        <v/>
      </c>
      <c r="E98" s="238" t="str">
        <f>IF($B98&gt;0,VLOOKUP($B98,'OT-ID'!$B$13:$M$3257,12,FALSE),"")</f>
        <v/>
      </c>
      <c r="F98" s="13"/>
      <c r="G98" s="243" t="str">
        <f>IF($B98&gt;0,VLOOKUP($B98,'OT-ID'!$B$13:$M$3257,4,FALSE),"")</f>
        <v/>
      </c>
      <c r="H98" s="238" t="str">
        <f>IF($B98&gt;0,VLOOKUP($B98,'OT-ID'!$B$13:$M$3257,5,FALSE),"")</f>
        <v/>
      </c>
      <c r="I98" s="5"/>
      <c r="J98" s="6"/>
      <c r="K98" s="7"/>
      <c r="L98" s="5"/>
      <c r="M98" s="8"/>
      <c r="N98" s="9"/>
      <c r="O98" s="6"/>
      <c r="P98" s="241" t="str">
        <f>IF(AND(N98&gt;0,SUMIFS('Anlage 2'!W$18:W$1001,'Anlage 2'!B$18:B$1001,'Anlage 1'!B98,'Anlage 2'!C$18:C$1001,"&lt;2033")+SUMIF(B$18:B$1003,B98,L$18:L$1003)=SUMIF(B$18:B$1003,B98,N$18:N$1003)),"Übereinstimmung E",IF(AND(N98&gt;0,SUMIFS('Anlage 2'!W$18:W$1001,'Anlage 2'!B$18:B$1001,'Anlage 1'!B98,'Anlage 2'!C$18:C$1001,"&lt;2033")+SUMIF(B$18:B$1003,B98,L$18:L$1003)&lt;&gt;SUMIF(B$18:B$1003,B98,N$18:N$1003)),"Kontrolle E erf.",""))</f>
        <v/>
      </c>
      <c r="Q98" s="6"/>
      <c r="R98" s="10"/>
      <c r="S98" s="5"/>
      <c r="T98" s="8"/>
      <c r="U98" s="6"/>
      <c r="V98" s="8"/>
      <c r="W98" s="6"/>
      <c r="X98" s="8"/>
      <c r="Y98" s="6"/>
      <c r="Z98" s="8"/>
      <c r="AA98" s="6"/>
      <c r="AB98" s="8"/>
      <c r="AC98" s="6"/>
      <c r="AD98" s="8"/>
      <c r="AE98" s="6"/>
      <c r="AF98" s="8"/>
      <c r="AG98" s="9"/>
      <c r="AH98" s="6"/>
      <c r="AI98" s="6"/>
      <c r="AJ98" s="6"/>
      <c r="AK98" s="6"/>
      <c r="AL98" s="6"/>
      <c r="AM98" s="6"/>
      <c r="AN98" s="6"/>
      <c r="AO98" s="6"/>
      <c r="AP98" s="6"/>
      <c r="AQ98" s="6"/>
      <c r="AR98" s="6"/>
      <c r="AS98" s="11"/>
      <c r="AT98" s="12"/>
    </row>
    <row r="99" spans="2:46" x14ac:dyDescent="0.25">
      <c r="B99" s="3"/>
      <c r="C99" s="238" t="str">
        <f>IF($B99&gt;0,VLOOKUP($B99,'OT-ID'!$B$13:$M$3257,6,FALSE),"")</f>
        <v/>
      </c>
      <c r="D99" s="238" t="str">
        <f>IF($B99&gt;0,VLOOKUP($B99,'OT-ID'!$B$13:$M$3257,10,FALSE),"")</f>
        <v/>
      </c>
      <c r="E99" s="238" t="str">
        <f>IF($B99&gt;0,VLOOKUP($B99,'OT-ID'!$B$13:$M$3257,12,FALSE),"")</f>
        <v/>
      </c>
      <c r="F99" s="13"/>
      <c r="G99" s="243" t="str">
        <f>IF($B99&gt;0,VLOOKUP($B99,'OT-ID'!$B$13:$M$3257,4,FALSE),"")</f>
        <v/>
      </c>
      <c r="H99" s="238" t="str">
        <f>IF($B99&gt;0,VLOOKUP($B99,'OT-ID'!$B$13:$M$3257,5,FALSE),"")</f>
        <v/>
      </c>
      <c r="I99" s="5"/>
      <c r="J99" s="6"/>
      <c r="K99" s="7"/>
      <c r="L99" s="5"/>
      <c r="M99" s="8"/>
      <c r="N99" s="9"/>
      <c r="O99" s="6"/>
      <c r="P99" s="241" t="str">
        <f>IF(AND(N99&gt;0,SUMIFS('Anlage 2'!W$18:W$1001,'Anlage 2'!B$18:B$1001,'Anlage 1'!B99,'Anlage 2'!C$18:C$1001,"&lt;2033")+SUMIF(B$18:B$1003,B99,L$18:L$1003)=SUMIF(B$18:B$1003,B99,N$18:N$1003)),"Übereinstimmung E",IF(AND(N99&gt;0,SUMIFS('Anlage 2'!W$18:W$1001,'Anlage 2'!B$18:B$1001,'Anlage 1'!B99,'Anlage 2'!C$18:C$1001,"&lt;2033")+SUMIF(B$18:B$1003,B99,L$18:L$1003)&lt;&gt;SUMIF(B$18:B$1003,B99,N$18:N$1003)),"Kontrolle E erf.",""))</f>
        <v/>
      </c>
      <c r="Q99" s="6"/>
      <c r="R99" s="10"/>
      <c r="S99" s="5"/>
      <c r="T99" s="8"/>
      <c r="U99" s="6"/>
      <c r="V99" s="8"/>
      <c r="W99" s="6"/>
      <c r="X99" s="8"/>
      <c r="Y99" s="6"/>
      <c r="Z99" s="8"/>
      <c r="AA99" s="6"/>
      <c r="AB99" s="8"/>
      <c r="AC99" s="6"/>
      <c r="AD99" s="8"/>
      <c r="AE99" s="6"/>
      <c r="AF99" s="8"/>
      <c r="AG99" s="9"/>
      <c r="AH99" s="6"/>
      <c r="AI99" s="6"/>
      <c r="AJ99" s="6"/>
      <c r="AK99" s="6"/>
      <c r="AL99" s="6"/>
      <c r="AM99" s="6"/>
      <c r="AN99" s="6"/>
      <c r="AO99" s="6"/>
      <c r="AP99" s="6"/>
      <c r="AQ99" s="6"/>
      <c r="AR99" s="6"/>
      <c r="AS99" s="11"/>
      <c r="AT99" s="12"/>
    </row>
    <row r="100" spans="2:46" x14ac:dyDescent="0.25">
      <c r="B100" s="3"/>
      <c r="C100" s="238" t="str">
        <f>IF($B100&gt;0,VLOOKUP($B100,'OT-ID'!$B$13:$M$3257,6,FALSE),"")</f>
        <v/>
      </c>
      <c r="D100" s="238" t="str">
        <f>IF($B100&gt;0,VLOOKUP($B100,'OT-ID'!$B$13:$M$3257,10,FALSE),"")</f>
        <v/>
      </c>
      <c r="E100" s="238" t="str">
        <f>IF($B100&gt;0,VLOOKUP($B100,'OT-ID'!$B$13:$M$3257,12,FALSE),"")</f>
        <v/>
      </c>
      <c r="F100" s="13"/>
      <c r="G100" s="243" t="str">
        <f>IF($B100&gt;0,VLOOKUP($B100,'OT-ID'!$B$13:$M$3257,4,FALSE),"")</f>
        <v/>
      </c>
      <c r="H100" s="238" t="str">
        <f>IF($B100&gt;0,VLOOKUP($B100,'OT-ID'!$B$13:$M$3257,5,FALSE),"")</f>
        <v/>
      </c>
      <c r="I100" s="5"/>
      <c r="J100" s="6"/>
      <c r="K100" s="7"/>
      <c r="L100" s="5"/>
      <c r="M100" s="8"/>
      <c r="N100" s="9"/>
      <c r="O100" s="6"/>
      <c r="P100" s="241" t="str">
        <f>IF(AND(N100&gt;0,SUMIFS('Anlage 2'!W$18:W$1001,'Anlage 2'!B$18:B$1001,'Anlage 1'!B100,'Anlage 2'!C$18:C$1001,"&lt;2033")+SUMIF(B$18:B$1003,B100,L$18:L$1003)=SUMIF(B$18:B$1003,B100,N$18:N$1003)),"Übereinstimmung E",IF(AND(N100&gt;0,SUMIFS('Anlage 2'!W$18:W$1001,'Anlage 2'!B$18:B$1001,'Anlage 1'!B100,'Anlage 2'!C$18:C$1001,"&lt;2033")+SUMIF(B$18:B$1003,B100,L$18:L$1003)&lt;&gt;SUMIF(B$18:B$1003,B100,N$18:N$1003)),"Kontrolle E erf.",""))</f>
        <v/>
      </c>
      <c r="Q100" s="6"/>
      <c r="R100" s="10"/>
      <c r="S100" s="5"/>
      <c r="T100" s="8"/>
      <c r="U100" s="6"/>
      <c r="V100" s="8"/>
      <c r="W100" s="6"/>
      <c r="X100" s="8"/>
      <c r="Y100" s="6"/>
      <c r="Z100" s="8"/>
      <c r="AA100" s="6"/>
      <c r="AB100" s="8"/>
      <c r="AC100" s="6"/>
      <c r="AD100" s="8"/>
      <c r="AE100" s="6"/>
      <c r="AF100" s="8"/>
      <c r="AG100" s="9"/>
      <c r="AH100" s="6"/>
      <c r="AI100" s="6"/>
      <c r="AJ100" s="6"/>
      <c r="AK100" s="6"/>
      <c r="AL100" s="6"/>
      <c r="AM100" s="6"/>
      <c r="AN100" s="6"/>
      <c r="AO100" s="6"/>
      <c r="AP100" s="6"/>
      <c r="AQ100" s="6"/>
      <c r="AR100" s="6"/>
      <c r="AS100" s="11"/>
      <c r="AT100" s="12"/>
    </row>
    <row r="101" spans="2:46" x14ac:dyDescent="0.25">
      <c r="B101" s="3"/>
      <c r="C101" s="238" t="str">
        <f>IF($B101&gt;0,VLOOKUP($B101,'OT-ID'!$B$13:$M$3257,6,FALSE),"")</f>
        <v/>
      </c>
      <c r="D101" s="238" t="str">
        <f>IF($B101&gt;0,VLOOKUP($B101,'OT-ID'!$B$13:$M$3257,10,FALSE),"")</f>
        <v/>
      </c>
      <c r="E101" s="238" t="str">
        <f>IF($B101&gt;0,VLOOKUP($B101,'OT-ID'!$B$13:$M$3257,12,FALSE),"")</f>
        <v/>
      </c>
      <c r="F101" s="13"/>
      <c r="G101" s="243" t="str">
        <f>IF($B101&gt;0,VLOOKUP($B101,'OT-ID'!$B$13:$M$3257,4,FALSE),"")</f>
        <v/>
      </c>
      <c r="H101" s="238" t="str">
        <f>IF($B101&gt;0,VLOOKUP($B101,'OT-ID'!$B$13:$M$3257,5,FALSE),"")</f>
        <v/>
      </c>
      <c r="I101" s="5"/>
      <c r="J101" s="6"/>
      <c r="K101" s="7"/>
      <c r="L101" s="5"/>
      <c r="M101" s="8"/>
      <c r="N101" s="9"/>
      <c r="O101" s="6"/>
      <c r="P101" s="241" t="str">
        <f>IF(AND(N101&gt;0,SUMIFS('Anlage 2'!W$18:W$1001,'Anlage 2'!B$18:B$1001,'Anlage 1'!B101,'Anlage 2'!C$18:C$1001,"&lt;2033")+SUMIF(B$18:B$1003,B101,L$18:L$1003)=SUMIF(B$18:B$1003,B101,N$18:N$1003)),"Übereinstimmung E",IF(AND(N101&gt;0,SUMIFS('Anlage 2'!W$18:W$1001,'Anlage 2'!B$18:B$1001,'Anlage 1'!B101,'Anlage 2'!C$18:C$1001,"&lt;2033")+SUMIF(B$18:B$1003,B101,L$18:L$1003)&lt;&gt;SUMIF(B$18:B$1003,B101,N$18:N$1003)),"Kontrolle E erf.",""))</f>
        <v/>
      </c>
      <c r="Q101" s="6"/>
      <c r="R101" s="10"/>
      <c r="S101" s="5"/>
      <c r="T101" s="8"/>
      <c r="U101" s="6"/>
      <c r="V101" s="8"/>
      <c r="W101" s="6"/>
      <c r="X101" s="8"/>
      <c r="Y101" s="6"/>
      <c r="Z101" s="8"/>
      <c r="AA101" s="6"/>
      <c r="AB101" s="8"/>
      <c r="AC101" s="6"/>
      <c r="AD101" s="8"/>
      <c r="AE101" s="6"/>
      <c r="AF101" s="8"/>
      <c r="AG101" s="9"/>
      <c r="AH101" s="6"/>
      <c r="AI101" s="6"/>
      <c r="AJ101" s="6"/>
      <c r="AK101" s="6"/>
      <c r="AL101" s="6"/>
      <c r="AM101" s="6"/>
      <c r="AN101" s="6"/>
      <c r="AO101" s="6"/>
      <c r="AP101" s="6"/>
      <c r="AQ101" s="6"/>
      <c r="AR101" s="6"/>
      <c r="AS101" s="11"/>
      <c r="AT101" s="12"/>
    </row>
    <row r="102" spans="2:46" x14ac:dyDescent="0.25">
      <c r="B102" s="3"/>
      <c r="C102" s="238" t="str">
        <f>IF($B102&gt;0,VLOOKUP($B102,'OT-ID'!$B$13:$M$3257,6,FALSE),"")</f>
        <v/>
      </c>
      <c r="D102" s="238" t="str">
        <f>IF($B102&gt;0,VLOOKUP($B102,'OT-ID'!$B$13:$M$3257,10,FALSE),"")</f>
        <v/>
      </c>
      <c r="E102" s="238" t="str">
        <f>IF($B102&gt;0,VLOOKUP($B102,'OT-ID'!$B$13:$M$3257,12,FALSE),"")</f>
        <v/>
      </c>
      <c r="F102" s="13"/>
      <c r="G102" s="243" t="str">
        <f>IF($B102&gt;0,VLOOKUP($B102,'OT-ID'!$B$13:$M$3257,4,FALSE),"")</f>
        <v/>
      </c>
      <c r="H102" s="238" t="str">
        <f>IF($B102&gt;0,VLOOKUP($B102,'OT-ID'!$B$13:$M$3257,5,FALSE),"")</f>
        <v/>
      </c>
      <c r="I102" s="5"/>
      <c r="J102" s="6"/>
      <c r="K102" s="7"/>
      <c r="L102" s="5"/>
      <c r="M102" s="8"/>
      <c r="N102" s="9"/>
      <c r="O102" s="6"/>
      <c r="P102" s="241" t="str">
        <f>IF(AND(N102&gt;0,SUMIFS('Anlage 2'!W$18:W$1001,'Anlage 2'!B$18:B$1001,'Anlage 1'!B102,'Anlage 2'!C$18:C$1001,"&lt;2033")+SUMIF(B$18:B$1003,B102,L$18:L$1003)=SUMIF(B$18:B$1003,B102,N$18:N$1003)),"Übereinstimmung E",IF(AND(N102&gt;0,SUMIFS('Anlage 2'!W$18:W$1001,'Anlage 2'!B$18:B$1001,'Anlage 1'!B102,'Anlage 2'!C$18:C$1001,"&lt;2033")+SUMIF(B$18:B$1003,B102,L$18:L$1003)&lt;&gt;SUMIF(B$18:B$1003,B102,N$18:N$1003)),"Kontrolle E erf.",""))</f>
        <v/>
      </c>
      <c r="Q102" s="6"/>
      <c r="R102" s="10"/>
      <c r="S102" s="5"/>
      <c r="T102" s="8"/>
      <c r="U102" s="6"/>
      <c r="V102" s="8"/>
      <c r="W102" s="6"/>
      <c r="X102" s="8"/>
      <c r="Y102" s="6"/>
      <c r="Z102" s="8"/>
      <c r="AA102" s="6"/>
      <c r="AB102" s="8"/>
      <c r="AC102" s="6"/>
      <c r="AD102" s="8"/>
      <c r="AE102" s="6"/>
      <c r="AF102" s="8"/>
      <c r="AG102" s="9"/>
      <c r="AH102" s="6"/>
      <c r="AI102" s="6"/>
      <c r="AJ102" s="6"/>
      <c r="AK102" s="6"/>
      <c r="AL102" s="6"/>
      <c r="AM102" s="6"/>
      <c r="AN102" s="6"/>
      <c r="AO102" s="6"/>
      <c r="AP102" s="6"/>
      <c r="AQ102" s="6"/>
      <c r="AR102" s="6"/>
      <c r="AS102" s="11"/>
      <c r="AT102" s="12"/>
    </row>
    <row r="103" spans="2:46" x14ac:dyDescent="0.25">
      <c r="B103" s="3"/>
      <c r="C103" s="238" t="str">
        <f>IF($B103&gt;0,VLOOKUP($B103,'OT-ID'!$B$13:$M$3257,6,FALSE),"")</f>
        <v/>
      </c>
      <c r="D103" s="238" t="str">
        <f>IF($B103&gt;0,VLOOKUP($B103,'OT-ID'!$B$13:$M$3257,10,FALSE),"")</f>
        <v/>
      </c>
      <c r="E103" s="238" t="str">
        <f>IF($B103&gt;0,VLOOKUP($B103,'OT-ID'!$B$13:$M$3257,12,FALSE),"")</f>
        <v/>
      </c>
      <c r="F103" s="13"/>
      <c r="G103" s="243" t="str">
        <f>IF($B103&gt;0,VLOOKUP($B103,'OT-ID'!$B$13:$M$3257,4,FALSE),"")</f>
        <v/>
      </c>
      <c r="H103" s="238" t="str">
        <f>IF($B103&gt;0,VLOOKUP($B103,'OT-ID'!$B$13:$M$3257,5,FALSE),"")</f>
        <v/>
      </c>
      <c r="I103" s="5"/>
      <c r="J103" s="6"/>
      <c r="K103" s="7"/>
      <c r="L103" s="5"/>
      <c r="M103" s="8"/>
      <c r="N103" s="9"/>
      <c r="O103" s="6"/>
      <c r="P103" s="241" t="str">
        <f>IF(AND(N103&gt;0,SUMIFS('Anlage 2'!W$18:W$1001,'Anlage 2'!B$18:B$1001,'Anlage 1'!B103,'Anlage 2'!C$18:C$1001,"&lt;2033")+SUMIF(B$18:B$1003,B103,L$18:L$1003)=SUMIF(B$18:B$1003,B103,N$18:N$1003)),"Übereinstimmung E",IF(AND(N103&gt;0,SUMIFS('Anlage 2'!W$18:W$1001,'Anlage 2'!B$18:B$1001,'Anlage 1'!B103,'Anlage 2'!C$18:C$1001,"&lt;2033")+SUMIF(B$18:B$1003,B103,L$18:L$1003)&lt;&gt;SUMIF(B$18:B$1003,B103,N$18:N$1003)),"Kontrolle E erf.",""))</f>
        <v/>
      </c>
      <c r="Q103" s="6"/>
      <c r="R103" s="10"/>
      <c r="S103" s="5"/>
      <c r="T103" s="8"/>
      <c r="U103" s="6"/>
      <c r="V103" s="8"/>
      <c r="W103" s="6"/>
      <c r="X103" s="8"/>
      <c r="Y103" s="6"/>
      <c r="Z103" s="8"/>
      <c r="AA103" s="6"/>
      <c r="AB103" s="8"/>
      <c r="AC103" s="6"/>
      <c r="AD103" s="8"/>
      <c r="AE103" s="6"/>
      <c r="AF103" s="8"/>
      <c r="AG103" s="9"/>
      <c r="AH103" s="6"/>
      <c r="AI103" s="6"/>
      <c r="AJ103" s="6"/>
      <c r="AK103" s="6"/>
      <c r="AL103" s="6"/>
      <c r="AM103" s="6"/>
      <c r="AN103" s="6"/>
      <c r="AO103" s="6"/>
      <c r="AP103" s="6"/>
      <c r="AQ103" s="6"/>
      <c r="AR103" s="6"/>
      <c r="AS103" s="11"/>
      <c r="AT103" s="12"/>
    </row>
    <row r="104" spans="2:46" x14ac:dyDescent="0.25">
      <c r="B104" s="3"/>
      <c r="C104" s="238" t="str">
        <f>IF($B104&gt;0,VLOOKUP($B104,'OT-ID'!$B$13:$M$3257,6,FALSE),"")</f>
        <v/>
      </c>
      <c r="D104" s="238" t="str">
        <f>IF($B104&gt;0,VLOOKUP($B104,'OT-ID'!$B$13:$M$3257,10,FALSE),"")</f>
        <v/>
      </c>
      <c r="E104" s="238" t="str">
        <f>IF($B104&gt;0,VLOOKUP($B104,'OT-ID'!$B$13:$M$3257,12,FALSE),"")</f>
        <v/>
      </c>
      <c r="F104" s="13"/>
      <c r="G104" s="243" t="str">
        <f>IF($B104&gt;0,VLOOKUP($B104,'OT-ID'!$B$13:$M$3257,4,FALSE),"")</f>
        <v/>
      </c>
      <c r="H104" s="238" t="str">
        <f>IF($B104&gt;0,VLOOKUP($B104,'OT-ID'!$B$13:$M$3257,5,FALSE),"")</f>
        <v/>
      </c>
      <c r="I104" s="5"/>
      <c r="J104" s="6"/>
      <c r="K104" s="7"/>
      <c r="L104" s="5"/>
      <c r="M104" s="8"/>
      <c r="N104" s="9"/>
      <c r="O104" s="6"/>
      <c r="P104" s="241" t="str">
        <f>IF(AND(N104&gt;0,SUMIFS('Anlage 2'!W$18:W$1001,'Anlage 2'!B$18:B$1001,'Anlage 1'!B104,'Anlage 2'!C$18:C$1001,"&lt;2033")+SUMIF(B$18:B$1003,B104,L$18:L$1003)=SUMIF(B$18:B$1003,B104,N$18:N$1003)),"Übereinstimmung E",IF(AND(N104&gt;0,SUMIFS('Anlage 2'!W$18:W$1001,'Anlage 2'!B$18:B$1001,'Anlage 1'!B104,'Anlage 2'!C$18:C$1001,"&lt;2033")+SUMIF(B$18:B$1003,B104,L$18:L$1003)&lt;&gt;SUMIF(B$18:B$1003,B104,N$18:N$1003)),"Kontrolle E erf.",""))</f>
        <v/>
      </c>
      <c r="Q104" s="6"/>
      <c r="R104" s="10"/>
      <c r="S104" s="5"/>
      <c r="T104" s="8"/>
      <c r="U104" s="6"/>
      <c r="V104" s="8"/>
      <c r="W104" s="6"/>
      <c r="X104" s="8"/>
      <c r="Y104" s="6"/>
      <c r="Z104" s="8"/>
      <c r="AA104" s="6"/>
      <c r="AB104" s="8"/>
      <c r="AC104" s="6"/>
      <c r="AD104" s="8"/>
      <c r="AE104" s="6"/>
      <c r="AF104" s="8"/>
      <c r="AG104" s="9"/>
      <c r="AH104" s="6"/>
      <c r="AI104" s="6"/>
      <c r="AJ104" s="6"/>
      <c r="AK104" s="6"/>
      <c r="AL104" s="6"/>
      <c r="AM104" s="6"/>
      <c r="AN104" s="6"/>
      <c r="AO104" s="6"/>
      <c r="AP104" s="6"/>
      <c r="AQ104" s="6"/>
      <c r="AR104" s="6"/>
      <c r="AS104" s="11"/>
      <c r="AT104" s="12"/>
    </row>
    <row r="105" spans="2:46" x14ac:dyDescent="0.25">
      <c r="B105" s="3"/>
      <c r="C105" s="238" t="str">
        <f>IF($B105&gt;0,VLOOKUP($B105,'OT-ID'!$B$13:$M$3257,6,FALSE),"")</f>
        <v/>
      </c>
      <c r="D105" s="238" t="str">
        <f>IF($B105&gt;0,VLOOKUP($B105,'OT-ID'!$B$13:$M$3257,10,FALSE),"")</f>
        <v/>
      </c>
      <c r="E105" s="238" t="str">
        <f>IF($B105&gt;0,VLOOKUP($B105,'OT-ID'!$B$13:$M$3257,12,FALSE),"")</f>
        <v/>
      </c>
      <c r="F105" s="13"/>
      <c r="G105" s="243" t="str">
        <f>IF($B105&gt;0,VLOOKUP($B105,'OT-ID'!$B$13:$M$3257,4,FALSE),"")</f>
        <v/>
      </c>
      <c r="H105" s="238" t="str">
        <f>IF($B105&gt;0,VLOOKUP($B105,'OT-ID'!$B$13:$M$3257,5,FALSE),"")</f>
        <v/>
      </c>
      <c r="I105" s="5"/>
      <c r="J105" s="6"/>
      <c r="K105" s="7"/>
      <c r="L105" s="5"/>
      <c r="M105" s="8"/>
      <c r="N105" s="9"/>
      <c r="O105" s="6"/>
      <c r="P105" s="241" t="str">
        <f>IF(AND(N105&gt;0,SUMIFS('Anlage 2'!W$18:W$1001,'Anlage 2'!B$18:B$1001,'Anlage 1'!B105,'Anlage 2'!C$18:C$1001,"&lt;2033")+SUMIF(B$18:B$1003,B105,L$18:L$1003)=SUMIF(B$18:B$1003,B105,N$18:N$1003)),"Übereinstimmung E",IF(AND(N105&gt;0,SUMIFS('Anlage 2'!W$18:W$1001,'Anlage 2'!B$18:B$1001,'Anlage 1'!B105,'Anlage 2'!C$18:C$1001,"&lt;2033")+SUMIF(B$18:B$1003,B105,L$18:L$1003)&lt;&gt;SUMIF(B$18:B$1003,B105,N$18:N$1003)),"Kontrolle E erf.",""))</f>
        <v/>
      </c>
      <c r="Q105" s="6"/>
      <c r="R105" s="10"/>
      <c r="S105" s="5"/>
      <c r="T105" s="8"/>
      <c r="U105" s="6"/>
      <c r="V105" s="8"/>
      <c r="W105" s="6"/>
      <c r="X105" s="8"/>
      <c r="Y105" s="6"/>
      <c r="Z105" s="8"/>
      <c r="AA105" s="6"/>
      <c r="AB105" s="8"/>
      <c r="AC105" s="6"/>
      <c r="AD105" s="8"/>
      <c r="AE105" s="6"/>
      <c r="AF105" s="8"/>
      <c r="AG105" s="9"/>
      <c r="AH105" s="6"/>
      <c r="AI105" s="6"/>
      <c r="AJ105" s="6"/>
      <c r="AK105" s="6"/>
      <c r="AL105" s="6"/>
      <c r="AM105" s="6"/>
      <c r="AN105" s="6"/>
      <c r="AO105" s="6"/>
      <c r="AP105" s="6"/>
      <c r="AQ105" s="6"/>
      <c r="AR105" s="6"/>
      <c r="AS105" s="11"/>
      <c r="AT105" s="12"/>
    </row>
    <row r="106" spans="2:46" x14ac:dyDescent="0.25">
      <c r="B106" s="3"/>
      <c r="C106" s="238" t="str">
        <f>IF($B106&gt;0,VLOOKUP($B106,'OT-ID'!$B$13:$M$3257,6,FALSE),"")</f>
        <v/>
      </c>
      <c r="D106" s="238" t="str">
        <f>IF($B106&gt;0,VLOOKUP($B106,'OT-ID'!$B$13:$M$3257,10,FALSE),"")</f>
        <v/>
      </c>
      <c r="E106" s="238" t="str">
        <f>IF($B106&gt;0,VLOOKUP($B106,'OT-ID'!$B$13:$M$3257,12,FALSE),"")</f>
        <v/>
      </c>
      <c r="F106" s="13"/>
      <c r="G106" s="243" t="str">
        <f>IF($B106&gt;0,VLOOKUP($B106,'OT-ID'!$B$13:$M$3257,4,FALSE),"")</f>
        <v/>
      </c>
      <c r="H106" s="238" t="str">
        <f>IF($B106&gt;0,VLOOKUP($B106,'OT-ID'!$B$13:$M$3257,5,FALSE),"")</f>
        <v/>
      </c>
      <c r="I106" s="5"/>
      <c r="J106" s="6"/>
      <c r="K106" s="7"/>
      <c r="L106" s="5"/>
      <c r="M106" s="8"/>
      <c r="N106" s="9"/>
      <c r="O106" s="6"/>
      <c r="P106" s="241" t="str">
        <f>IF(AND(N106&gt;0,SUMIFS('Anlage 2'!W$18:W$1001,'Anlage 2'!B$18:B$1001,'Anlage 1'!B106,'Anlage 2'!C$18:C$1001,"&lt;2033")+SUMIF(B$18:B$1003,B106,L$18:L$1003)=SUMIF(B$18:B$1003,B106,N$18:N$1003)),"Übereinstimmung E",IF(AND(N106&gt;0,SUMIFS('Anlage 2'!W$18:W$1001,'Anlage 2'!B$18:B$1001,'Anlage 1'!B106,'Anlage 2'!C$18:C$1001,"&lt;2033")+SUMIF(B$18:B$1003,B106,L$18:L$1003)&lt;&gt;SUMIF(B$18:B$1003,B106,N$18:N$1003)),"Kontrolle E erf.",""))</f>
        <v/>
      </c>
      <c r="Q106" s="6"/>
      <c r="R106" s="10"/>
      <c r="S106" s="5"/>
      <c r="T106" s="8"/>
      <c r="U106" s="6"/>
      <c r="V106" s="8"/>
      <c r="W106" s="6"/>
      <c r="X106" s="8"/>
      <c r="Y106" s="6"/>
      <c r="Z106" s="8"/>
      <c r="AA106" s="6"/>
      <c r="AB106" s="8"/>
      <c r="AC106" s="6"/>
      <c r="AD106" s="8"/>
      <c r="AE106" s="6"/>
      <c r="AF106" s="8"/>
      <c r="AG106" s="9"/>
      <c r="AH106" s="6"/>
      <c r="AI106" s="6"/>
      <c r="AJ106" s="6"/>
      <c r="AK106" s="6"/>
      <c r="AL106" s="6"/>
      <c r="AM106" s="6"/>
      <c r="AN106" s="6"/>
      <c r="AO106" s="6"/>
      <c r="AP106" s="6"/>
      <c r="AQ106" s="6"/>
      <c r="AR106" s="6"/>
      <c r="AS106" s="11"/>
      <c r="AT106" s="12"/>
    </row>
    <row r="107" spans="2:46" x14ac:dyDescent="0.25">
      <c r="B107" s="3"/>
      <c r="C107" s="238" t="str">
        <f>IF($B107&gt;0,VLOOKUP($B107,'OT-ID'!$B$13:$M$3257,6,FALSE),"")</f>
        <v/>
      </c>
      <c r="D107" s="238" t="str">
        <f>IF($B107&gt;0,VLOOKUP($B107,'OT-ID'!$B$13:$M$3257,10,FALSE),"")</f>
        <v/>
      </c>
      <c r="E107" s="238" t="str">
        <f>IF($B107&gt;0,VLOOKUP($B107,'OT-ID'!$B$13:$M$3257,12,FALSE),"")</f>
        <v/>
      </c>
      <c r="F107" s="13"/>
      <c r="G107" s="243" t="str">
        <f>IF($B107&gt;0,VLOOKUP($B107,'OT-ID'!$B$13:$M$3257,4,FALSE),"")</f>
        <v/>
      </c>
      <c r="H107" s="238" t="str">
        <f>IF($B107&gt;0,VLOOKUP($B107,'OT-ID'!$B$13:$M$3257,5,FALSE),"")</f>
        <v/>
      </c>
      <c r="I107" s="5"/>
      <c r="J107" s="6"/>
      <c r="K107" s="7"/>
      <c r="L107" s="5"/>
      <c r="M107" s="8"/>
      <c r="N107" s="9"/>
      <c r="O107" s="6"/>
      <c r="P107" s="241" t="str">
        <f>IF(AND(N107&gt;0,SUMIFS('Anlage 2'!W$18:W$1001,'Anlage 2'!B$18:B$1001,'Anlage 1'!B107,'Anlage 2'!C$18:C$1001,"&lt;2033")+SUMIF(B$18:B$1003,B107,L$18:L$1003)=SUMIF(B$18:B$1003,B107,N$18:N$1003)),"Übereinstimmung E",IF(AND(N107&gt;0,SUMIFS('Anlage 2'!W$18:W$1001,'Anlage 2'!B$18:B$1001,'Anlage 1'!B107,'Anlage 2'!C$18:C$1001,"&lt;2033")+SUMIF(B$18:B$1003,B107,L$18:L$1003)&lt;&gt;SUMIF(B$18:B$1003,B107,N$18:N$1003)),"Kontrolle E erf.",""))</f>
        <v/>
      </c>
      <c r="Q107" s="6"/>
      <c r="R107" s="10"/>
      <c r="S107" s="5"/>
      <c r="T107" s="8"/>
      <c r="U107" s="6"/>
      <c r="V107" s="8"/>
      <c r="W107" s="6"/>
      <c r="X107" s="8"/>
      <c r="Y107" s="6"/>
      <c r="Z107" s="8"/>
      <c r="AA107" s="6"/>
      <c r="AB107" s="8"/>
      <c r="AC107" s="6"/>
      <c r="AD107" s="8"/>
      <c r="AE107" s="6"/>
      <c r="AF107" s="8"/>
      <c r="AG107" s="9"/>
      <c r="AH107" s="6"/>
      <c r="AI107" s="6"/>
      <c r="AJ107" s="6"/>
      <c r="AK107" s="6"/>
      <c r="AL107" s="6"/>
      <c r="AM107" s="6"/>
      <c r="AN107" s="6"/>
      <c r="AO107" s="6"/>
      <c r="AP107" s="6"/>
      <c r="AQ107" s="6"/>
      <c r="AR107" s="6"/>
      <c r="AS107" s="11"/>
      <c r="AT107" s="12"/>
    </row>
    <row r="108" spans="2:46" x14ac:dyDescent="0.25">
      <c r="B108" s="3"/>
      <c r="C108" s="238" t="str">
        <f>IF($B108&gt;0,VLOOKUP($B108,'OT-ID'!$B$13:$M$3257,6,FALSE),"")</f>
        <v/>
      </c>
      <c r="D108" s="238" t="str">
        <f>IF($B108&gt;0,VLOOKUP($B108,'OT-ID'!$B$13:$M$3257,10,FALSE),"")</f>
        <v/>
      </c>
      <c r="E108" s="238" t="str">
        <f>IF($B108&gt;0,VLOOKUP($B108,'OT-ID'!$B$13:$M$3257,12,FALSE),"")</f>
        <v/>
      </c>
      <c r="F108" s="13"/>
      <c r="G108" s="243" t="str">
        <f>IF($B108&gt;0,VLOOKUP($B108,'OT-ID'!$B$13:$M$3257,4,FALSE),"")</f>
        <v/>
      </c>
      <c r="H108" s="238" t="str">
        <f>IF($B108&gt;0,VLOOKUP($B108,'OT-ID'!$B$13:$M$3257,5,FALSE),"")</f>
        <v/>
      </c>
      <c r="I108" s="5"/>
      <c r="J108" s="6"/>
      <c r="K108" s="7"/>
      <c r="L108" s="5"/>
      <c r="M108" s="8"/>
      <c r="N108" s="9"/>
      <c r="O108" s="6"/>
      <c r="P108" s="241" t="str">
        <f>IF(AND(N108&gt;0,SUMIFS('Anlage 2'!W$18:W$1001,'Anlage 2'!B$18:B$1001,'Anlage 1'!B108,'Anlage 2'!C$18:C$1001,"&lt;2033")+SUMIF(B$18:B$1003,B108,L$18:L$1003)=SUMIF(B$18:B$1003,B108,N$18:N$1003)),"Übereinstimmung E",IF(AND(N108&gt;0,SUMIFS('Anlage 2'!W$18:W$1001,'Anlage 2'!B$18:B$1001,'Anlage 1'!B108,'Anlage 2'!C$18:C$1001,"&lt;2033")+SUMIF(B$18:B$1003,B108,L$18:L$1003)&lt;&gt;SUMIF(B$18:B$1003,B108,N$18:N$1003)),"Kontrolle E erf.",""))</f>
        <v/>
      </c>
      <c r="Q108" s="6"/>
      <c r="R108" s="10"/>
      <c r="S108" s="5"/>
      <c r="T108" s="8"/>
      <c r="U108" s="6"/>
      <c r="V108" s="8"/>
      <c r="W108" s="6"/>
      <c r="X108" s="8"/>
      <c r="Y108" s="6"/>
      <c r="Z108" s="8"/>
      <c r="AA108" s="6"/>
      <c r="AB108" s="8"/>
      <c r="AC108" s="6"/>
      <c r="AD108" s="8"/>
      <c r="AE108" s="6"/>
      <c r="AF108" s="8"/>
      <c r="AG108" s="9"/>
      <c r="AH108" s="6"/>
      <c r="AI108" s="6"/>
      <c r="AJ108" s="6"/>
      <c r="AK108" s="6"/>
      <c r="AL108" s="6"/>
      <c r="AM108" s="6"/>
      <c r="AN108" s="6"/>
      <c r="AO108" s="6"/>
      <c r="AP108" s="6"/>
      <c r="AQ108" s="6"/>
      <c r="AR108" s="6"/>
      <c r="AS108" s="11"/>
      <c r="AT108" s="12"/>
    </row>
    <row r="109" spans="2:46" x14ac:dyDescent="0.25">
      <c r="B109" s="3"/>
      <c r="C109" s="238" t="str">
        <f>IF($B109&gt;0,VLOOKUP($B109,'OT-ID'!$B$13:$M$3257,6,FALSE),"")</f>
        <v/>
      </c>
      <c r="D109" s="238" t="str">
        <f>IF($B109&gt;0,VLOOKUP($B109,'OT-ID'!$B$13:$M$3257,10,FALSE),"")</f>
        <v/>
      </c>
      <c r="E109" s="238" t="str">
        <f>IF($B109&gt;0,VLOOKUP($B109,'OT-ID'!$B$13:$M$3257,12,FALSE),"")</f>
        <v/>
      </c>
      <c r="F109" s="13"/>
      <c r="G109" s="243" t="str">
        <f>IF($B109&gt;0,VLOOKUP($B109,'OT-ID'!$B$13:$M$3257,4,FALSE),"")</f>
        <v/>
      </c>
      <c r="H109" s="238" t="str">
        <f>IF($B109&gt;0,VLOOKUP($B109,'OT-ID'!$B$13:$M$3257,5,FALSE),"")</f>
        <v/>
      </c>
      <c r="I109" s="5"/>
      <c r="J109" s="6"/>
      <c r="K109" s="7"/>
      <c r="L109" s="5"/>
      <c r="M109" s="8"/>
      <c r="N109" s="9"/>
      <c r="O109" s="6"/>
      <c r="P109" s="241" t="str">
        <f>IF(AND(N109&gt;0,SUMIFS('Anlage 2'!W$18:W$1001,'Anlage 2'!B$18:B$1001,'Anlage 1'!B109,'Anlage 2'!C$18:C$1001,"&lt;2033")+SUMIF(B$18:B$1003,B109,L$18:L$1003)=SUMIF(B$18:B$1003,B109,N$18:N$1003)),"Übereinstimmung E",IF(AND(N109&gt;0,SUMIFS('Anlage 2'!W$18:W$1001,'Anlage 2'!B$18:B$1001,'Anlage 1'!B109,'Anlage 2'!C$18:C$1001,"&lt;2033")+SUMIF(B$18:B$1003,B109,L$18:L$1003)&lt;&gt;SUMIF(B$18:B$1003,B109,N$18:N$1003)),"Kontrolle E erf.",""))</f>
        <v/>
      </c>
      <c r="Q109" s="6"/>
      <c r="R109" s="10"/>
      <c r="S109" s="5"/>
      <c r="T109" s="8"/>
      <c r="U109" s="6"/>
      <c r="V109" s="8"/>
      <c r="W109" s="6"/>
      <c r="X109" s="8"/>
      <c r="Y109" s="6"/>
      <c r="Z109" s="8"/>
      <c r="AA109" s="6"/>
      <c r="AB109" s="8"/>
      <c r="AC109" s="6"/>
      <c r="AD109" s="8"/>
      <c r="AE109" s="6"/>
      <c r="AF109" s="8"/>
      <c r="AG109" s="9"/>
      <c r="AH109" s="6"/>
      <c r="AI109" s="6"/>
      <c r="AJ109" s="6"/>
      <c r="AK109" s="6"/>
      <c r="AL109" s="6"/>
      <c r="AM109" s="6"/>
      <c r="AN109" s="6"/>
      <c r="AO109" s="6"/>
      <c r="AP109" s="6"/>
      <c r="AQ109" s="6"/>
      <c r="AR109" s="6"/>
      <c r="AS109" s="11"/>
      <c r="AT109" s="12"/>
    </row>
    <row r="110" spans="2:46" x14ac:dyDescent="0.25">
      <c r="B110" s="3"/>
      <c r="C110" s="238" t="str">
        <f>IF($B110&gt;0,VLOOKUP($B110,'OT-ID'!$B$13:$M$3257,6,FALSE),"")</f>
        <v/>
      </c>
      <c r="D110" s="238" t="str">
        <f>IF($B110&gt;0,VLOOKUP($B110,'OT-ID'!$B$13:$M$3257,10,FALSE),"")</f>
        <v/>
      </c>
      <c r="E110" s="238" t="str">
        <f>IF($B110&gt;0,VLOOKUP($B110,'OT-ID'!$B$13:$M$3257,12,FALSE),"")</f>
        <v/>
      </c>
      <c r="F110" s="13"/>
      <c r="G110" s="243" t="str">
        <f>IF($B110&gt;0,VLOOKUP($B110,'OT-ID'!$B$13:$M$3257,4,FALSE),"")</f>
        <v/>
      </c>
      <c r="H110" s="238" t="str">
        <f>IF($B110&gt;0,VLOOKUP($B110,'OT-ID'!$B$13:$M$3257,5,FALSE),"")</f>
        <v/>
      </c>
      <c r="I110" s="5"/>
      <c r="J110" s="6"/>
      <c r="K110" s="7"/>
      <c r="L110" s="5"/>
      <c r="M110" s="8"/>
      <c r="N110" s="9"/>
      <c r="O110" s="6"/>
      <c r="P110" s="241" t="str">
        <f>IF(AND(N110&gt;0,SUMIFS('Anlage 2'!W$18:W$1001,'Anlage 2'!B$18:B$1001,'Anlage 1'!B110,'Anlage 2'!C$18:C$1001,"&lt;2033")+SUMIF(B$18:B$1003,B110,L$18:L$1003)=SUMIF(B$18:B$1003,B110,N$18:N$1003)),"Übereinstimmung E",IF(AND(N110&gt;0,SUMIFS('Anlage 2'!W$18:W$1001,'Anlage 2'!B$18:B$1001,'Anlage 1'!B110,'Anlage 2'!C$18:C$1001,"&lt;2033")+SUMIF(B$18:B$1003,B110,L$18:L$1003)&lt;&gt;SUMIF(B$18:B$1003,B110,N$18:N$1003)),"Kontrolle E erf.",""))</f>
        <v/>
      </c>
      <c r="Q110" s="6"/>
      <c r="R110" s="10"/>
      <c r="S110" s="5"/>
      <c r="T110" s="8"/>
      <c r="U110" s="6"/>
      <c r="V110" s="8"/>
      <c r="W110" s="6"/>
      <c r="X110" s="8"/>
      <c r="Y110" s="6"/>
      <c r="Z110" s="8"/>
      <c r="AA110" s="6"/>
      <c r="AB110" s="8"/>
      <c r="AC110" s="6"/>
      <c r="AD110" s="8"/>
      <c r="AE110" s="6"/>
      <c r="AF110" s="8"/>
      <c r="AG110" s="9"/>
      <c r="AH110" s="6"/>
      <c r="AI110" s="6"/>
      <c r="AJ110" s="6"/>
      <c r="AK110" s="6"/>
      <c r="AL110" s="6"/>
      <c r="AM110" s="6"/>
      <c r="AN110" s="6"/>
      <c r="AO110" s="6"/>
      <c r="AP110" s="6"/>
      <c r="AQ110" s="6"/>
      <c r="AR110" s="6"/>
      <c r="AS110" s="11"/>
      <c r="AT110" s="12"/>
    </row>
    <row r="111" spans="2:46" x14ac:dyDescent="0.25">
      <c r="B111" s="3"/>
      <c r="C111" s="238" t="str">
        <f>IF($B111&gt;0,VLOOKUP($B111,'OT-ID'!$B$13:$M$3257,6,FALSE),"")</f>
        <v/>
      </c>
      <c r="D111" s="238" t="str">
        <f>IF($B111&gt;0,VLOOKUP($B111,'OT-ID'!$B$13:$M$3257,10,FALSE),"")</f>
        <v/>
      </c>
      <c r="E111" s="238" t="str">
        <f>IF($B111&gt;0,VLOOKUP($B111,'OT-ID'!$B$13:$M$3257,12,FALSE),"")</f>
        <v/>
      </c>
      <c r="F111" s="13"/>
      <c r="G111" s="243" t="str">
        <f>IF($B111&gt;0,VLOOKUP($B111,'OT-ID'!$B$13:$M$3257,4,FALSE),"")</f>
        <v/>
      </c>
      <c r="H111" s="238" t="str">
        <f>IF($B111&gt;0,VLOOKUP($B111,'OT-ID'!$B$13:$M$3257,5,FALSE),"")</f>
        <v/>
      </c>
      <c r="I111" s="5"/>
      <c r="J111" s="6"/>
      <c r="K111" s="7"/>
      <c r="L111" s="5"/>
      <c r="M111" s="8"/>
      <c r="N111" s="9"/>
      <c r="O111" s="6"/>
      <c r="P111" s="241" t="str">
        <f>IF(AND(N111&gt;0,SUMIFS('Anlage 2'!W$18:W$1001,'Anlage 2'!B$18:B$1001,'Anlage 1'!B111,'Anlage 2'!C$18:C$1001,"&lt;2033")+SUMIF(B$18:B$1003,B111,L$18:L$1003)=SUMIF(B$18:B$1003,B111,N$18:N$1003)),"Übereinstimmung E",IF(AND(N111&gt;0,SUMIFS('Anlage 2'!W$18:W$1001,'Anlage 2'!B$18:B$1001,'Anlage 1'!B111,'Anlage 2'!C$18:C$1001,"&lt;2033")+SUMIF(B$18:B$1003,B111,L$18:L$1003)&lt;&gt;SUMIF(B$18:B$1003,B111,N$18:N$1003)),"Kontrolle E erf.",""))</f>
        <v/>
      </c>
      <c r="Q111" s="6"/>
      <c r="R111" s="10"/>
      <c r="S111" s="5"/>
      <c r="T111" s="8"/>
      <c r="U111" s="6"/>
      <c r="V111" s="8"/>
      <c r="W111" s="6"/>
      <c r="X111" s="8"/>
      <c r="Y111" s="6"/>
      <c r="Z111" s="8"/>
      <c r="AA111" s="6"/>
      <c r="AB111" s="8"/>
      <c r="AC111" s="6"/>
      <c r="AD111" s="8"/>
      <c r="AE111" s="6"/>
      <c r="AF111" s="8"/>
      <c r="AG111" s="9"/>
      <c r="AH111" s="6"/>
      <c r="AI111" s="6"/>
      <c r="AJ111" s="6"/>
      <c r="AK111" s="6"/>
      <c r="AL111" s="6"/>
      <c r="AM111" s="6"/>
      <c r="AN111" s="6"/>
      <c r="AO111" s="6"/>
      <c r="AP111" s="6"/>
      <c r="AQ111" s="6"/>
      <c r="AR111" s="6"/>
      <c r="AS111" s="11"/>
      <c r="AT111" s="12"/>
    </row>
    <row r="112" spans="2:46" x14ac:dyDescent="0.25">
      <c r="B112" s="3"/>
      <c r="C112" s="238" t="str">
        <f>IF($B112&gt;0,VLOOKUP($B112,'OT-ID'!$B$13:$M$3257,6,FALSE),"")</f>
        <v/>
      </c>
      <c r="D112" s="238" t="str">
        <f>IF($B112&gt;0,VLOOKUP($B112,'OT-ID'!$B$13:$M$3257,10,FALSE),"")</f>
        <v/>
      </c>
      <c r="E112" s="238" t="str">
        <f>IF($B112&gt;0,VLOOKUP($B112,'OT-ID'!$B$13:$M$3257,12,FALSE),"")</f>
        <v/>
      </c>
      <c r="F112" s="13"/>
      <c r="G112" s="243" t="str">
        <f>IF($B112&gt;0,VLOOKUP($B112,'OT-ID'!$B$13:$M$3257,4,FALSE),"")</f>
        <v/>
      </c>
      <c r="H112" s="238" t="str">
        <f>IF($B112&gt;0,VLOOKUP($B112,'OT-ID'!$B$13:$M$3257,5,FALSE),"")</f>
        <v/>
      </c>
      <c r="I112" s="5"/>
      <c r="J112" s="6"/>
      <c r="K112" s="7"/>
      <c r="L112" s="5"/>
      <c r="M112" s="8"/>
      <c r="N112" s="9"/>
      <c r="O112" s="6"/>
      <c r="P112" s="241" t="str">
        <f>IF(AND(N112&gt;0,SUMIFS('Anlage 2'!W$18:W$1001,'Anlage 2'!B$18:B$1001,'Anlage 1'!B112,'Anlage 2'!C$18:C$1001,"&lt;2033")+SUMIF(B$18:B$1003,B112,L$18:L$1003)=SUMIF(B$18:B$1003,B112,N$18:N$1003)),"Übereinstimmung E",IF(AND(N112&gt;0,SUMIFS('Anlage 2'!W$18:W$1001,'Anlage 2'!B$18:B$1001,'Anlage 1'!B112,'Anlage 2'!C$18:C$1001,"&lt;2033")+SUMIF(B$18:B$1003,B112,L$18:L$1003)&lt;&gt;SUMIF(B$18:B$1003,B112,N$18:N$1003)),"Kontrolle E erf.",""))</f>
        <v/>
      </c>
      <c r="Q112" s="6"/>
      <c r="R112" s="10"/>
      <c r="S112" s="5"/>
      <c r="T112" s="8"/>
      <c r="U112" s="6"/>
      <c r="V112" s="8"/>
      <c r="W112" s="6"/>
      <c r="X112" s="8"/>
      <c r="Y112" s="6"/>
      <c r="Z112" s="8"/>
      <c r="AA112" s="6"/>
      <c r="AB112" s="8"/>
      <c r="AC112" s="6"/>
      <c r="AD112" s="8"/>
      <c r="AE112" s="6"/>
      <c r="AF112" s="8"/>
      <c r="AG112" s="9"/>
      <c r="AH112" s="6"/>
      <c r="AI112" s="6"/>
      <c r="AJ112" s="6"/>
      <c r="AK112" s="6"/>
      <c r="AL112" s="6"/>
      <c r="AM112" s="6"/>
      <c r="AN112" s="6"/>
      <c r="AO112" s="6"/>
      <c r="AP112" s="6"/>
      <c r="AQ112" s="6"/>
      <c r="AR112" s="6"/>
      <c r="AS112" s="11"/>
      <c r="AT112" s="12"/>
    </row>
    <row r="113" spans="2:46" x14ac:dyDescent="0.25">
      <c r="B113" s="3"/>
      <c r="C113" s="238" t="str">
        <f>IF($B113&gt;0,VLOOKUP($B113,'OT-ID'!$B$13:$M$3257,6,FALSE),"")</f>
        <v/>
      </c>
      <c r="D113" s="238" t="str">
        <f>IF($B113&gt;0,VLOOKUP($B113,'OT-ID'!$B$13:$M$3257,10,FALSE),"")</f>
        <v/>
      </c>
      <c r="E113" s="238" t="str">
        <f>IF($B113&gt;0,VLOOKUP($B113,'OT-ID'!$B$13:$M$3257,12,FALSE),"")</f>
        <v/>
      </c>
      <c r="F113" s="13"/>
      <c r="G113" s="243" t="str">
        <f>IF($B113&gt;0,VLOOKUP($B113,'OT-ID'!$B$13:$M$3257,4,FALSE),"")</f>
        <v/>
      </c>
      <c r="H113" s="238" t="str">
        <f>IF($B113&gt;0,VLOOKUP($B113,'OT-ID'!$B$13:$M$3257,5,FALSE),"")</f>
        <v/>
      </c>
      <c r="I113" s="5"/>
      <c r="J113" s="6"/>
      <c r="K113" s="7"/>
      <c r="L113" s="5"/>
      <c r="M113" s="8"/>
      <c r="N113" s="9"/>
      <c r="O113" s="6"/>
      <c r="P113" s="241" t="str">
        <f>IF(AND(N113&gt;0,SUMIFS('Anlage 2'!W$18:W$1001,'Anlage 2'!B$18:B$1001,'Anlage 1'!B113,'Anlage 2'!C$18:C$1001,"&lt;2033")+SUMIF(B$18:B$1003,B113,L$18:L$1003)=SUMIF(B$18:B$1003,B113,N$18:N$1003)),"Übereinstimmung E",IF(AND(N113&gt;0,SUMIFS('Anlage 2'!W$18:W$1001,'Anlage 2'!B$18:B$1001,'Anlage 1'!B113,'Anlage 2'!C$18:C$1001,"&lt;2033")+SUMIF(B$18:B$1003,B113,L$18:L$1003)&lt;&gt;SUMIF(B$18:B$1003,B113,N$18:N$1003)),"Kontrolle E erf.",""))</f>
        <v/>
      </c>
      <c r="Q113" s="6"/>
      <c r="R113" s="10"/>
      <c r="S113" s="5"/>
      <c r="T113" s="8"/>
      <c r="U113" s="6"/>
      <c r="V113" s="8"/>
      <c r="W113" s="6"/>
      <c r="X113" s="8"/>
      <c r="Y113" s="6"/>
      <c r="Z113" s="8"/>
      <c r="AA113" s="6"/>
      <c r="AB113" s="8"/>
      <c r="AC113" s="6"/>
      <c r="AD113" s="8"/>
      <c r="AE113" s="6"/>
      <c r="AF113" s="8"/>
      <c r="AG113" s="9"/>
      <c r="AH113" s="6"/>
      <c r="AI113" s="6"/>
      <c r="AJ113" s="6"/>
      <c r="AK113" s="6"/>
      <c r="AL113" s="6"/>
      <c r="AM113" s="6"/>
      <c r="AN113" s="6"/>
      <c r="AO113" s="6"/>
      <c r="AP113" s="6"/>
      <c r="AQ113" s="6"/>
      <c r="AR113" s="6"/>
      <c r="AS113" s="11"/>
      <c r="AT113" s="12"/>
    </row>
    <row r="114" spans="2:46" x14ac:dyDescent="0.25">
      <c r="B114" s="3"/>
      <c r="C114" s="238" t="str">
        <f>IF($B114&gt;0,VLOOKUP($B114,'OT-ID'!$B$13:$M$3257,6,FALSE),"")</f>
        <v/>
      </c>
      <c r="D114" s="238" t="str">
        <f>IF($B114&gt;0,VLOOKUP($B114,'OT-ID'!$B$13:$M$3257,10,FALSE),"")</f>
        <v/>
      </c>
      <c r="E114" s="238" t="str">
        <f>IF($B114&gt;0,VLOOKUP($B114,'OT-ID'!$B$13:$M$3257,12,FALSE),"")</f>
        <v/>
      </c>
      <c r="F114" s="13"/>
      <c r="G114" s="243" t="str">
        <f>IF($B114&gt;0,VLOOKUP($B114,'OT-ID'!$B$13:$M$3257,4,FALSE),"")</f>
        <v/>
      </c>
      <c r="H114" s="238" t="str">
        <f>IF($B114&gt;0,VLOOKUP($B114,'OT-ID'!$B$13:$M$3257,5,FALSE),"")</f>
        <v/>
      </c>
      <c r="I114" s="5"/>
      <c r="J114" s="6"/>
      <c r="K114" s="7"/>
      <c r="L114" s="5"/>
      <c r="M114" s="8"/>
      <c r="N114" s="9"/>
      <c r="O114" s="6"/>
      <c r="P114" s="241" t="str">
        <f>IF(AND(N114&gt;0,SUMIFS('Anlage 2'!W$18:W$1001,'Anlage 2'!B$18:B$1001,'Anlage 1'!B114,'Anlage 2'!C$18:C$1001,"&lt;2033")+SUMIF(B$18:B$1003,B114,L$18:L$1003)=SUMIF(B$18:B$1003,B114,N$18:N$1003)),"Übereinstimmung E",IF(AND(N114&gt;0,SUMIFS('Anlage 2'!W$18:W$1001,'Anlage 2'!B$18:B$1001,'Anlage 1'!B114,'Anlage 2'!C$18:C$1001,"&lt;2033")+SUMIF(B$18:B$1003,B114,L$18:L$1003)&lt;&gt;SUMIF(B$18:B$1003,B114,N$18:N$1003)),"Kontrolle E erf.",""))</f>
        <v/>
      </c>
      <c r="Q114" s="6"/>
      <c r="R114" s="10"/>
      <c r="S114" s="5"/>
      <c r="T114" s="8"/>
      <c r="U114" s="6"/>
      <c r="V114" s="8"/>
      <c r="W114" s="6"/>
      <c r="X114" s="8"/>
      <c r="Y114" s="6"/>
      <c r="Z114" s="8"/>
      <c r="AA114" s="6"/>
      <c r="AB114" s="8"/>
      <c r="AC114" s="6"/>
      <c r="AD114" s="8"/>
      <c r="AE114" s="6"/>
      <c r="AF114" s="8"/>
      <c r="AG114" s="9"/>
      <c r="AH114" s="6"/>
      <c r="AI114" s="6"/>
      <c r="AJ114" s="6"/>
      <c r="AK114" s="6"/>
      <c r="AL114" s="6"/>
      <c r="AM114" s="6"/>
      <c r="AN114" s="6"/>
      <c r="AO114" s="6"/>
      <c r="AP114" s="6"/>
      <c r="AQ114" s="6"/>
      <c r="AR114" s="6"/>
      <c r="AS114" s="11"/>
      <c r="AT114" s="12"/>
    </row>
    <row r="115" spans="2:46" x14ac:dyDescent="0.25">
      <c r="B115" s="3"/>
      <c r="C115" s="238" t="str">
        <f>IF($B115&gt;0,VLOOKUP($B115,'OT-ID'!$B$13:$M$3257,6,FALSE),"")</f>
        <v/>
      </c>
      <c r="D115" s="238" t="str">
        <f>IF($B115&gt;0,VLOOKUP($B115,'OT-ID'!$B$13:$M$3257,10,FALSE),"")</f>
        <v/>
      </c>
      <c r="E115" s="238" t="str">
        <f>IF($B115&gt;0,VLOOKUP($B115,'OT-ID'!$B$13:$M$3257,12,FALSE),"")</f>
        <v/>
      </c>
      <c r="F115" s="13"/>
      <c r="G115" s="243" t="str">
        <f>IF($B115&gt;0,VLOOKUP($B115,'OT-ID'!$B$13:$M$3257,4,FALSE),"")</f>
        <v/>
      </c>
      <c r="H115" s="238" t="str">
        <f>IF($B115&gt;0,VLOOKUP($B115,'OT-ID'!$B$13:$M$3257,5,FALSE),"")</f>
        <v/>
      </c>
      <c r="I115" s="5"/>
      <c r="J115" s="6"/>
      <c r="K115" s="7"/>
      <c r="L115" s="5"/>
      <c r="M115" s="8"/>
      <c r="N115" s="9"/>
      <c r="O115" s="6"/>
      <c r="P115" s="241" t="str">
        <f>IF(AND(N115&gt;0,SUMIFS('Anlage 2'!W$18:W$1001,'Anlage 2'!B$18:B$1001,'Anlage 1'!B115,'Anlage 2'!C$18:C$1001,"&lt;2033")+SUMIF(B$18:B$1003,B115,L$18:L$1003)=SUMIF(B$18:B$1003,B115,N$18:N$1003)),"Übereinstimmung E",IF(AND(N115&gt;0,SUMIFS('Anlage 2'!W$18:W$1001,'Anlage 2'!B$18:B$1001,'Anlage 1'!B115,'Anlage 2'!C$18:C$1001,"&lt;2033")+SUMIF(B$18:B$1003,B115,L$18:L$1003)&lt;&gt;SUMIF(B$18:B$1003,B115,N$18:N$1003)),"Kontrolle E erf.",""))</f>
        <v/>
      </c>
      <c r="Q115" s="6"/>
      <c r="R115" s="10"/>
      <c r="S115" s="5"/>
      <c r="T115" s="8"/>
      <c r="U115" s="6"/>
      <c r="V115" s="8"/>
      <c r="W115" s="6"/>
      <c r="X115" s="8"/>
      <c r="Y115" s="6"/>
      <c r="Z115" s="8"/>
      <c r="AA115" s="6"/>
      <c r="AB115" s="8"/>
      <c r="AC115" s="6"/>
      <c r="AD115" s="8"/>
      <c r="AE115" s="6"/>
      <c r="AF115" s="8"/>
      <c r="AG115" s="9"/>
      <c r="AH115" s="6"/>
      <c r="AI115" s="6"/>
      <c r="AJ115" s="6"/>
      <c r="AK115" s="6"/>
      <c r="AL115" s="6"/>
      <c r="AM115" s="6"/>
      <c r="AN115" s="6"/>
      <c r="AO115" s="6"/>
      <c r="AP115" s="6"/>
      <c r="AQ115" s="6"/>
      <c r="AR115" s="6"/>
      <c r="AS115" s="11"/>
      <c r="AT115" s="12"/>
    </row>
    <row r="116" spans="2:46" x14ac:dyDescent="0.25">
      <c r="B116" s="3"/>
      <c r="C116" s="238" t="str">
        <f>IF($B116&gt;0,VLOOKUP($B116,'OT-ID'!$B$13:$M$3257,6,FALSE),"")</f>
        <v/>
      </c>
      <c r="D116" s="238" t="str">
        <f>IF($B116&gt;0,VLOOKUP($B116,'OT-ID'!$B$13:$M$3257,10,FALSE),"")</f>
        <v/>
      </c>
      <c r="E116" s="238" t="str">
        <f>IF($B116&gt;0,VLOOKUP($B116,'OT-ID'!$B$13:$M$3257,12,FALSE),"")</f>
        <v/>
      </c>
      <c r="F116" s="13"/>
      <c r="G116" s="243" t="str">
        <f>IF($B116&gt;0,VLOOKUP($B116,'OT-ID'!$B$13:$M$3257,4,FALSE),"")</f>
        <v/>
      </c>
      <c r="H116" s="238" t="str">
        <f>IF($B116&gt;0,VLOOKUP($B116,'OT-ID'!$B$13:$M$3257,5,FALSE),"")</f>
        <v/>
      </c>
      <c r="I116" s="5"/>
      <c r="J116" s="6"/>
      <c r="K116" s="7"/>
      <c r="L116" s="5"/>
      <c r="M116" s="8"/>
      <c r="N116" s="9"/>
      <c r="O116" s="6"/>
      <c r="P116" s="241" t="str">
        <f>IF(AND(N116&gt;0,SUMIFS('Anlage 2'!W$18:W$1001,'Anlage 2'!B$18:B$1001,'Anlage 1'!B116,'Anlage 2'!C$18:C$1001,"&lt;2033")+SUMIF(B$18:B$1003,B116,L$18:L$1003)=SUMIF(B$18:B$1003,B116,N$18:N$1003)),"Übereinstimmung E",IF(AND(N116&gt;0,SUMIFS('Anlage 2'!W$18:W$1001,'Anlage 2'!B$18:B$1001,'Anlage 1'!B116,'Anlage 2'!C$18:C$1001,"&lt;2033")+SUMIF(B$18:B$1003,B116,L$18:L$1003)&lt;&gt;SUMIF(B$18:B$1003,B116,N$18:N$1003)),"Kontrolle E erf.",""))</f>
        <v/>
      </c>
      <c r="Q116" s="6"/>
      <c r="R116" s="10"/>
      <c r="S116" s="5"/>
      <c r="T116" s="8"/>
      <c r="U116" s="6"/>
      <c r="V116" s="8"/>
      <c r="W116" s="6"/>
      <c r="X116" s="8"/>
      <c r="Y116" s="6"/>
      <c r="Z116" s="8"/>
      <c r="AA116" s="6"/>
      <c r="AB116" s="8"/>
      <c r="AC116" s="6"/>
      <c r="AD116" s="8"/>
      <c r="AE116" s="6"/>
      <c r="AF116" s="8"/>
      <c r="AG116" s="9"/>
      <c r="AH116" s="6"/>
      <c r="AI116" s="6"/>
      <c r="AJ116" s="6"/>
      <c r="AK116" s="6"/>
      <c r="AL116" s="6"/>
      <c r="AM116" s="6"/>
      <c r="AN116" s="6"/>
      <c r="AO116" s="6"/>
      <c r="AP116" s="6"/>
      <c r="AQ116" s="6"/>
      <c r="AR116" s="6"/>
      <c r="AS116" s="11"/>
      <c r="AT116" s="12"/>
    </row>
    <row r="117" spans="2:46" x14ac:dyDescent="0.25">
      <c r="B117" s="3"/>
      <c r="C117" s="238" t="str">
        <f>IF($B117&gt;0,VLOOKUP($B117,'OT-ID'!$B$13:$M$3257,6,FALSE),"")</f>
        <v/>
      </c>
      <c r="D117" s="238" t="str">
        <f>IF($B117&gt;0,VLOOKUP($B117,'OT-ID'!$B$13:$M$3257,10,FALSE),"")</f>
        <v/>
      </c>
      <c r="E117" s="238" t="str">
        <f>IF($B117&gt;0,VLOOKUP($B117,'OT-ID'!$B$13:$M$3257,12,FALSE),"")</f>
        <v/>
      </c>
      <c r="F117" s="13"/>
      <c r="G117" s="243" t="str">
        <f>IF($B117&gt;0,VLOOKUP($B117,'OT-ID'!$B$13:$M$3257,4,FALSE),"")</f>
        <v/>
      </c>
      <c r="H117" s="238" t="str">
        <f>IF($B117&gt;0,VLOOKUP($B117,'OT-ID'!$B$13:$M$3257,5,FALSE),"")</f>
        <v/>
      </c>
      <c r="I117" s="5"/>
      <c r="J117" s="6"/>
      <c r="K117" s="7"/>
      <c r="L117" s="5"/>
      <c r="M117" s="8"/>
      <c r="N117" s="9"/>
      <c r="O117" s="6"/>
      <c r="P117" s="241" t="str">
        <f>IF(AND(N117&gt;0,SUMIFS('Anlage 2'!W$18:W$1001,'Anlage 2'!B$18:B$1001,'Anlage 1'!B117,'Anlage 2'!C$18:C$1001,"&lt;2033")+SUMIF(B$18:B$1003,B117,L$18:L$1003)=SUMIF(B$18:B$1003,B117,N$18:N$1003)),"Übereinstimmung E",IF(AND(N117&gt;0,SUMIFS('Anlage 2'!W$18:W$1001,'Anlage 2'!B$18:B$1001,'Anlage 1'!B117,'Anlage 2'!C$18:C$1001,"&lt;2033")+SUMIF(B$18:B$1003,B117,L$18:L$1003)&lt;&gt;SUMIF(B$18:B$1003,B117,N$18:N$1003)),"Kontrolle E erf.",""))</f>
        <v/>
      </c>
      <c r="Q117" s="6"/>
      <c r="R117" s="10"/>
      <c r="S117" s="5"/>
      <c r="T117" s="8"/>
      <c r="U117" s="6"/>
      <c r="V117" s="8"/>
      <c r="W117" s="6"/>
      <c r="X117" s="8"/>
      <c r="Y117" s="6"/>
      <c r="Z117" s="8"/>
      <c r="AA117" s="6"/>
      <c r="AB117" s="8"/>
      <c r="AC117" s="6"/>
      <c r="AD117" s="8"/>
      <c r="AE117" s="6"/>
      <c r="AF117" s="8"/>
      <c r="AG117" s="9"/>
      <c r="AH117" s="6"/>
      <c r="AI117" s="6"/>
      <c r="AJ117" s="6"/>
      <c r="AK117" s="6"/>
      <c r="AL117" s="6"/>
      <c r="AM117" s="6"/>
      <c r="AN117" s="6"/>
      <c r="AO117" s="6"/>
      <c r="AP117" s="6"/>
      <c r="AQ117" s="6"/>
      <c r="AR117" s="6"/>
      <c r="AS117" s="11"/>
      <c r="AT117" s="12"/>
    </row>
    <row r="118" spans="2:46" x14ac:dyDescent="0.25">
      <c r="B118" s="3"/>
      <c r="C118" s="238" t="str">
        <f>IF($B118&gt;0,VLOOKUP($B118,'OT-ID'!$B$13:$M$3257,6,FALSE),"")</f>
        <v/>
      </c>
      <c r="D118" s="238" t="str">
        <f>IF($B118&gt;0,VLOOKUP($B118,'OT-ID'!$B$13:$M$3257,10,FALSE),"")</f>
        <v/>
      </c>
      <c r="E118" s="238" t="str">
        <f>IF($B118&gt;0,VLOOKUP($B118,'OT-ID'!$B$13:$M$3257,12,FALSE),"")</f>
        <v/>
      </c>
      <c r="F118" s="13"/>
      <c r="G118" s="243" t="str">
        <f>IF($B118&gt;0,VLOOKUP($B118,'OT-ID'!$B$13:$M$3257,4,FALSE),"")</f>
        <v/>
      </c>
      <c r="H118" s="238" t="str">
        <f>IF($B118&gt;0,VLOOKUP($B118,'OT-ID'!$B$13:$M$3257,5,FALSE),"")</f>
        <v/>
      </c>
      <c r="I118" s="5"/>
      <c r="J118" s="6"/>
      <c r="K118" s="7"/>
      <c r="L118" s="5"/>
      <c r="M118" s="8"/>
      <c r="N118" s="9"/>
      <c r="O118" s="6"/>
      <c r="P118" s="241" t="str">
        <f>IF(AND(N118&gt;0,SUMIFS('Anlage 2'!W$18:W$1001,'Anlage 2'!B$18:B$1001,'Anlage 1'!B118,'Anlage 2'!C$18:C$1001,"&lt;2033")+SUMIF(B$18:B$1003,B118,L$18:L$1003)=SUMIF(B$18:B$1003,B118,N$18:N$1003)),"Übereinstimmung E",IF(AND(N118&gt;0,SUMIFS('Anlage 2'!W$18:W$1001,'Anlage 2'!B$18:B$1001,'Anlage 1'!B118,'Anlage 2'!C$18:C$1001,"&lt;2033")+SUMIF(B$18:B$1003,B118,L$18:L$1003)&lt;&gt;SUMIF(B$18:B$1003,B118,N$18:N$1003)),"Kontrolle E erf.",""))</f>
        <v/>
      </c>
      <c r="Q118" s="6"/>
      <c r="R118" s="10"/>
      <c r="S118" s="5"/>
      <c r="T118" s="8"/>
      <c r="U118" s="6"/>
      <c r="V118" s="8"/>
      <c r="W118" s="6"/>
      <c r="X118" s="8"/>
      <c r="Y118" s="6"/>
      <c r="Z118" s="8"/>
      <c r="AA118" s="6"/>
      <c r="AB118" s="8"/>
      <c r="AC118" s="6"/>
      <c r="AD118" s="8"/>
      <c r="AE118" s="6"/>
      <c r="AF118" s="8"/>
      <c r="AG118" s="9"/>
      <c r="AH118" s="6"/>
      <c r="AI118" s="6"/>
      <c r="AJ118" s="6"/>
      <c r="AK118" s="6"/>
      <c r="AL118" s="6"/>
      <c r="AM118" s="6"/>
      <c r="AN118" s="6"/>
      <c r="AO118" s="6"/>
      <c r="AP118" s="6"/>
      <c r="AQ118" s="6"/>
      <c r="AR118" s="6"/>
      <c r="AS118" s="11"/>
      <c r="AT118" s="12"/>
    </row>
    <row r="119" spans="2:46" x14ac:dyDescent="0.25">
      <c r="B119" s="3"/>
      <c r="C119" s="238" t="str">
        <f>IF($B119&gt;0,VLOOKUP($B119,'OT-ID'!$B$13:$M$3257,6,FALSE),"")</f>
        <v/>
      </c>
      <c r="D119" s="238" t="str">
        <f>IF($B119&gt;0,VLOOKUP($B119,'OT-ID'!$B$13:$M$3257,10,FALSE),"")</f>
        <v/>
      </c>
      <c r="E119" s="238" t="str">
        <f>IF($B119&gt;0,VLOOKUP($B119,'OT-ID'!$B$13:$M$3257,12,FALSE),"")</f>
        <v/>
      </c>
      <c r="F119" s="13"/>
      <c r="G119" s="243" t="str">
        <f>IF($B119&gt;0,VLOOKUP($B119,'OT-ID'!$B$13:$M$3257,4,FALSE),"")</f>
        <v/>
      </c>
      <c r="H119" s="238" t="str">
        <f>IF($B119&gt;0,VLOOKUP($B119,'OT-ID'!$B$13:$M$3257,5,FALSE),"")</f>
        <v/>
      </c>
      <c r="I119" s="5"/>
      <c r="J119" s="6"/>
      <c r="K119" s="7"/>
      <c r="L119" s="5"/>
      <c r="M119" s="8"/>
      <c r="N119" s="9"/>
      <c r="O119" s="6"/>
      <c r="P119" s="241" t="str">
        <f>IF(AND(N119&gt;0,SUMIFS('Anlage 2'!W$18:W$1001,'Anlage 2'!B$18:B$1001,'Anlage 1'!B119,'Anlage 2'!C$18:C$1001,"&lt;2033")+SUMIF(B$18:B$1003,B119,L$18:L$1003)=SUMIF(B$18:B$1003,B119,N$18:N$1003)),"Übereinstimmung E",IF(AND(N119&gt;0,SUMIFS('Anlage 2'!W$18:W$1001,'Anlage 2'!B$18:B$1001,'Anlage 1'!B119,'Anlage 2'!C$18:C$1001,"&lt;2033")+SUMIF(B$18:B$1003,B119,L$18:L$1003)&lt;&gt;SUMIF(B$18:B$1003,B119,N$18:N$1003)),"Kontrolle E erf.",""))</f>
        <v/>
      </c>
      <c r="Q119" s="6"/>
      <c r="R119" s="10"/>
      <c r="S119" s="5"/>
      <c r="T119" s="8"/>
      <c r="U119" s="6"/>
      <c r="V119" s="8"/>
      <c r="W119" s="6"/>
      <c r="X119" s="8"/>
      <c r="Y119" s="6"/>
      <c r="Z119" s="8"/>
      <c r="AA119" s="6"/>
      <c r="AB119" s="8"/>
      <c r="AC119" s="6"/>
      <c r="AD119" s="8"/>
      <c r="AE119" s="6"/>
      <c r="AF119" s="8"/>
      <c r="AG119" s="9"/>
      <c r="AH119" s="6"/>
      <c r="AI119" s="6"/>
      <c r="AJ119" s="6"/>
      <c r="AK119" s="6"/>
      <c r="AL119" s="6"/>
      <c r="AM119" s="6"/>
      <c r="AN119" s="6"/>
      <c r="AO119" s="6"/>
      <c r="AP119" s="6"/>
      <c r="AQ119" s="6"/>
      <c r="AR119" s="6"/>
      <c r="AS119" s="11"/>
      <c r="AT119" s="12"/>
    </row>
    <row r="120" spans="2:46" x14ac:dyDescent="0.25">
      <c r="B120" s="3"/>
      <c r="C120" s="238" t="str">
        <f>IF($B120&gt;0,VLOOKUP($B120,'OT-ID'!$B$13:$M$3257,6,FALSE),"")</f>
        <v/>
      </c>
      <c r="D120" s="238" t="str">
        <f>IF($B120&gt;0,VLOOKUP($B120,'OT-ID'!$B$13:$M$3257,10,FALSE),"")</f>
        <v/>
      </c>
      <c r="E120" s="238" t="str">
        <f>IF($B120&gt;0,VLOOKUP($B120,'OT-ID'!$B$13:$M$3257,12,FALSE),"")</f>
        <v/>
      </c>
      <c r="F120" s="13"/>
      <c r="G120" s="243" t="str">
        <f>IF($B120&gt;0,VLOOKUP($B120,'OT-ID'!$B$13:$M$3257,4,FALSE),"")</f>
        <v/>
      </c>
      <c r="H120" s="238" t="str">
        <f>IF($B120&gt;0,VLOOKUP($B120,'OT-ID'!$B$13:$M$3257,5,FALSE),"")</f>
        <v/>
      </c>
      <c r="I120" s="5"/>
      <c r="J120" s="6"/>
      <c r="K120" s="7"/>
      <c r="L120" s="5"/>
      <c r="M120" s="8"/>
      <c r="N120" s="9"/>
      <c r="O120" s="6"/>
      <c r="P120" s="241" t="str">
        <f>IF(AND(N120&gt;0,SUMIFS('Anlage 2'!W$18:W$1001,'Anlage 2'!B$18:B$1001,'Anlage 1'!B120,'Anlage 2'!C$18:C$1001,"&lt;2033")+SUMIF(B$18:B$1003,B120,L$18:L$1003)=SUMIF(B$18:B$1003,B120,N$18:N$1003)),"Übereinstimmung E",IF(AND(N120&gt;0,SUMIFS('Anlage 2'!W$18:W$1001,'Anlage 2'!B$18:B$1001,'Anlage 1'!B120,'Anlage 2'!C$18:C$1001,"&lt;2033")+SUMIF(B$18:B$1003,B120,L$18:L$1003)&lt;&gt;SUMIF(B$18:B$1003,B120,N$18:N$1003)),"Kontrolle E erf.",""))</f>
        <v/>
      </c>
      <c r="Q120" s="6"/>
      <c r="R120" s="10"/>
      <c r="S120" s="5"/>
      <c r="T120" s="8"/>
      <c r="U120" s="6"/>
      <c r="V120" s="8"/>
      <c r="W120" s="6"/>
      <c r="X120" s="8"/>
      <c r="Y120" s="6"/>
      <c r="Z120" s="8"/>
      <c r="AA120" s="6"/>
      <c r="AB120" s="8"/>
      <c r="AC120" s="6"/>
      <c r="AD120" s="8"/>
      <c r="AE120" s="6"/>
      <c r="AF120" s="8"/>
      <c r="AG120" s="9"/>
      <c r="AH120" s="6"/>
      <c r="AI120" s="6"/>
      <c r="AJ120" s="6"/>
      <c r="AK120" s="6"/>
      <c r="AL120" s="6"/>
      <c r="AM120" s="6"/>
      <c r="AN120" s="6"/>
      <c r="AO120" s="6"/>
      <c r="AP120" s="6"/>
      <c r="AQ120" s="6"/>
      <c r="AR120" s="6"/>
      <c r="AS120" s="11"/>
      <c r="AT120" s="12"/>
    </row>
    <row r="121" spans="2:46" x14ac:dyDescent="0.25">
      <c r="B121" s="3"/>
      <c r="C121" s="238" t="str">
        <f>IF($B121&gt;0,VLOOKUP($B121,'OT-ID'!$B$13:$M$3257,6,FALSE),"")</f>
        <v/>
      </c>
      <c r="D121" s="238" t="str">
        <f>IF($B121&gt;0,VLOOKUP($B121,'OT-ID'!$B$13:$M$3257,10,FALSE),"")</f>
        <v/>
      </c>
      <c r="E121" s="238" t="str">
        <f>IF($B121&gt;0,VLOOKUP($B121,'OT-ID'!$B$13:$M$3257,12,FALSE),"")</f>
        <v/>
      </c>
      <c r="F121" s="13"/>
      <c r="G121" s="243" t="str">
        <f>IF($B121&gt;0,VLOOKUP($B121,'OT-ID'!$B$13:$M$3257,4,FALSE),"")</f>
        <v/>
      </c>
      <c r="H121" s="238" t="str">
        <f>IF($B121&gt;0,VLOOKUP($B121,'OT-ID'!$B$13:$M$3257,5,FALSE),"")</f>
        <v/>
      </c>
      <c r="I121" s="5"/>
      <c r="J121" s="6"/>
      <c r="K121" s="7"/>
      <c r="L121" s="5"/>
      <c r="M121" s="8"/>
      <c r="N121" s="9"/>
      <c r="O121" s="6"/>
      <c r="P121" s="241" t="str">
        <f>IF(AND(N121&gt;0,SUMIFS('Anlage 2'!W$18:W$1001,'Anlage 2'!B$18:B$1001,'Anlage 1'!B121,'Anlage 2'!C$18:C$1001,"&lt;2033")+SUMIF(B$18:B$1003,B121,L$18:L$1003)=SUMIF(B$18:B$1003,B121,N$18:N$1003)),"Übereinstimmung E",IF(AND(N121&gt;0,SUMIFS('Anlage 2'!W$18:W$1001,'Anlage 2'!B$18:B$1001,'Anlage 1'!B121,'Anlage 2'!C$18:C$1001,"&lt;2033")+SUMIF(B$18:B$1003,B121,L$18:L$1003)&lt;&gt;SUMIF(B$18:B$1003,B121,N$18:N$1003)),"Kontrolle E erf.",""))</f>
        <v/>
      </c>
      <c r="Q121" s="6"/>
      <c r="R121" s="10"/>
      <c r="S121" s="5"/>
      <c r="T121" s="8"/>
      <c r="U121" s="6"/>
      <c r="V121" s="8"/>
      <c r="W121" s="6"/>
      <c r="X121" s="8"/>
      <c r="Y121" s="6"/>
      <c r="Z121" s="8"/>
      <c r="AA121" s="6"/>
      <c r="AB121" s="8"/>
      <c r="AC121" s="6"/>
      <c r="AD121" s="8"/>
      <c r="AE121" s="6"/>
      <c r="AF121" s="8"/>
      <c r="AG121" s="9"/>
      <c r="AH121" s="6"/>
      <c r="AI121" s="6"/>
      <c r="AJ121" s="6"/>
      <c r="AK121" s="6"/>
      <c r="AL121" s="6"/>
      <c r="AM121" s="6"/>
      <c r="AN121" s="6"/>
      <c r="AO121" s="6"/>
      <c r="AP121" s="6"/>
      <c r="AQ121" s="6"/>
      <c r="AR121" s="6"/>
      <c r="AS121" s="11"/>
      <c r="AT121" s="12"/>
    </row>
    <row r="122" spans="2:46" x14ac:dyDescent="0.25">
      <c r="B122" s="3"/>
      <c r="C122" s="238" t="str">
        <f>IF($B122&gt;0,VLOOKUP($B122,'OT-ID'!$B$13:$M$3257,6,FALSE),"")</f>
        <v/>
      </c>
      <c r="D122" s="238" t="str">
        <f>IF($B122&gt;0,VLOOKUP($B122,'OT-ID'!$B$13:$M$3257,10,FALSE),"")</f>
        <v/>
      </c>
      <c r="E122" s="238" t="str">
        <f>IF($B122&gt;0,VLOOKUP($B122,'OT-ID'!$B$13:$M$3257,12,FALSE),"")</f>
        <v/>
      </c>
      <c r="F122" s="13"/>
      <c r="G122" s="243" t="str">
        <f>IF($B122&gt;0,VLOOKUP($B122,'OT-ID'!$B$13:$M$3257,4,FALSE),"")</f>
        <v/>
      </c>
      <c r="H122" s="238" t="str">
        <f>IF($B122&gt;0,VLOOKUP($B122,'OT-ID'!$B$13:$M$3257,5,FALSE),"")</f>
        <v/>
      </c>
      <c r="I122" s="5"/>
      <c r="J122" s="6"/>
      <c r="K122" s="7"/>
      <c r="L122" s="5"/>
      <c r="M122" s="8"/>
      <c r="N122" s="9"/>
      <c r="O122" s="6"/>
      <c r="P122" s="241" t="str">
        <f>IF(AND(N122&gt;0,SUMIFS('Anlage 2'!W$18:W$1001,'Anlage 2'!B$18:B$1001,'Anlage 1'!B122,'Anlage 2'!C$18:C$1001,"&lt;2033")+SUMIF(B$18:B$1003,B122,L$18:L$1003)=SUMIF(B$18:B$1003,B122,N$18:N$1003)),"Übereinstimmung E",IF(AND(N122&gt;0,SUMIFS('Anlage 2'!W$18:W$1001,'Anlage 2'!B$18:B$1001,'Anlage 1'!B122,'Anlage 2'!C$18:C$1001,"&lt;2033")+SUMIF(B$18:B$1003,B122,L$18:L$1003)&lt;&gt;SUMIF(B$18:B$1003,B122,N$18:N$1003)),"Kontrolle E erf.",""))</f>
        <v/>
      </c>
      <c r="Q122" s="6"/>
      <c r="R122" s="10"/>
      <c r="S122" s="5"/>
      <c r="T122" s="8"/>
      <c r="U122" s="6"/>
      <c r="V122" s="8"/>
      <c r="W122" s="6"/>
      <c r="X122" s="8"/>
      <c r="Y122" s="6"/>
      <c r="Z122" s="8"/>
      <c r="AA122" s="6"/>
      <c r="AB122" s="8"/>
      <c r="AC122" s="6"/>
      <c r="AD122" s="8"/>
      <c r="AE122" s="6"/>
      <c r="AF122" s="8"/>
      <c r="AG122" s="9"/>
      <c r="AH122" s="6"/>
      <c r="AI122" s="6"/>
      <c r="AJ122" s="6"/>
      <c r="AK122" s="6"/>
      <c r="AL122" s="6"/>
      <c r="AM122" s="6"/>
      <c r="AN122" s="6"/>
      <c r="AO122" s="6"/>
      <c r="AP122" s="6"/>
      <c r="AQ122" s="6"/>
      <c r="AR122" s="6"/>
      <c r="AS122" s="11"/>
      <c r="AT122" s="12"/>
    </row>
    <row r="123" spans="2:46" x14ac:dyDescent="0.25">
      <c r="B123" s="3"/>
      <c r="C123" s="238" t="str">
        <f>IF($B123&gt;0,VLOOKUP($B123,'OT-ID'!$B$13:$M$3257,6,FALSE),"")</f>
        <v/>
      </c>
      <c r="D123" s="238" t="str">
        <f>IF($B123&gt;0,VLOOKUP($B123,'OT-ID'!$B$13:$M$3257,10,FALSE),"")</f>
        <v/>
      </c>
      <c r="E123" s="238" t="str">
        <f>IF($B123&gt;0,VLOOKUP($B123,'OT-ID'!$B$13:$M$3257,12,FALSE),"")</f>
        <v/>
      </c>
      <c r="F123" s="13"/>
      <c r="G123" s="243" t="str">
        <f>IF($B123&gt;0,VLOOKUP($B123,'OT-ID'!$B$13:$M$3257,4,FALSE),"")</f>
        <v/>
      </c>
      <c r="H123" s="238" t="str">
        <f>IF($B123&gt;0,VLOOKUP($B123,'OT-ID'!$B$13:$M$3257,5,FALSE),"")</f>
        <v/>
      </c>
      <c r="I123" s="5"/>
      <c r="J123" s="6"/>
      <c r="K123" s="7"/>
      <c r="L123" s="5"/>
      <c r="M123" s="8"/>
      <c r="N123" s="9"/>
      <c r="O123" s="6"/>
      <c r="P123" s="241" t="str">
        <f>IF(AND(N123&gt;0,SUMIFS('Anlage 2'!W$18:W$1001,'Anlage 2'!B$18:B$1001,'Anlage 1'!B123,'Anlage 2'!C$18:C$1001,"&lt;2033")+SUMIF(B$18:B$1003,B123,L$18:L$1003)=SUMIF(B$18:B$1003,B123,N$18:N$1003)),"Übereinstimmung E",IF(AND(N123&gt;0,SUMIFS('Anlage 2'!W$18:W$1001,'Anlage 2'!B$18:B$1001,'Anlage 1'!B123,'Anlage 2'!C$18:C$1001,"&lt;2033")+SUMIF(B$18:B$1003,B123,L$18:L$1003)&lt;&gt;SUMIF(B$18:B$1003,B123,N$18:N$1003)),"Kontrolle E erf.",""))</f>
        <v/>
      </c>
      <c r="Q123" s="6"/>
      <c r="R123" s="10"/>
      <c r="S123" s="5"/>
      <c r="T123" s="8"/>
      <c r="U123" s="6"/>
      <c r="V123" s="8"/>
      <c r="W123" s="6"/>
      <c r="X123" s="8"/>
      <c r="Y123" s="6"/>
      <c r="Z123" s="8"/>
      <c r="AA123" s="6"/>
      <c r="AB123" s="8"/>
      <c r="AC123" s="6"/>
      <c r="AD123" s="8"/>
      <c r="AE123" s="6"/>
      <c r="AF123" s="8"/>
      <c r="AG123" s="9"/>
      <c r="AH123" s="6"/>
      <c r="AI123" s="6"/>
      <c r="AJ123" s="6"/>
      <c r="AK123" s="6"/>
      <c r="AL123" s="6"/>
      <c r="AM123" s="6"/>
      <c r="AN123" s="6"/>
      <c r="AO123" s="6"/>
      <c r="AP123" s="6"/>
      <c r="AQ123" s="6"/>
      <c r="AR123" s="6"/>
      <c r="AS123" s="11"/>
      <c r="AT123" s="12"/>
    </row>
    <row r="124" spans="2:46" x14ac:dyDescent="0.25">
      <c r="B124" s="3"/>
      <c r="C124" s="238" t="str">
        <f>IF($B124&gt;0,VLOOKUP($B124,'OT-ID'!$B$13:$M$3257,6,FALSE),"")</f>
        <v/>
      </c>
      <c r="D124" s="238" t="str">
        <f>IF($B124&gt;0,VLOOKUP($B124,'OT-ID'!$B$13:$M$3257,10,FALSE),"")</f>
        <v/>
      </c>
      <c r="E124" s="238" t="str">
        <f>IF($B124&gt;0,VLOOKUP($B124,'OT-ID'!$B$13:$M$3257,12,FALSE),"")</f>
        <v/>
      </c>
      <c r="F124" s="13"/>
      <c r="G124" s="243" t="str">
        <f>IF($B124&gt;0,VLOOKUP($B124,'OT-ID'!$B$13:$M$3257,4,FALSE),"")</f>
        <v/>
      </c>
      <c r="H124" s="238" t="str">
        <f>IF($B124&gt;0,VLOOKUP($B124,'OT-ID'!$B$13:$M$3257,5,FALSE),"")</f>
        <v/>
      </c>
      <c r="I124" s="5"/>
      <c r="J124" s="6"/>
      <c r="K124" s="7"/>
      <c r="L124" s="5"/>
      <c r="M124" s="8"/>
      <c r="N124" s="9"/>
      <c r="O124" s="6"/>
      <c r="P124" s="241" t="str">
        <f>IF(AND(N124&gt;0,SUMIFS('Anlage 2'!W$18:W$1001,'Anlage 2'!B$18:B$1001,'Anlage 1'!B124,'Anlage 2'!C$18:C$1001,"&lt;2033")+SUMIF(B$18:B$1003,B124,L$18:L$1003)=SUMIF(B$18:B$1003,B124,N$18:N$1003)),"Übereinstimmung E",IF(AND(N124&gt;0,SUMIFS('Anlage 2'!W$18:W$1001,'Anlage 2'!B$18:B$1001,'Anlage 1'!B124,'Anlage 2'!C$18:C$1001,"&lt;2033")+SUMIF(B$18:B$1003,B124,L$18:L$1003)&lt;&gt;SUMIF(B$18:B$1003,B124,N$18:N$1003)),"Kontrolle E erf.",""))</f>
        <v/>
      </c>
      <c r="Q124" s="6"/>
      <c r="R124" s="10"/>
      <c r="S124" s="5"/>
      <c r="T124" s="8"/>
      <c r="U124" s="6"/>
      <c r="V124" s="8"/>
      <c r="W124" s="6"/>
      <c r="X124" s="8"/>
      <c r="Y124" s="6"/>
      <c r="Z124" s="8"/>
      <c r="AA124" s="6"/>
      <c r="AB124" s="8"/>
      <c r="AC124" s="6"/>
      <c r="AD124" s="8"/>
      <c r="AE124" s="6"/>
      <c r="AF124" s="8"/>
      <c r="AG124" s="9"/>
      <c r="AH124" s="6"/>
      <c r="AI124" s="6"/>
      <c r="AJ124" s="6"/>
      <c r="AK124" s="6"/>
      <c r="AL124" s="6"/>
      <c r="AM124" s="6"/>
      <c r="AN124" s="6"/>
      <c r="AO124" s="6"/>
      <c r="AP124" s="6"/>
      <c r="AQ124" s="6"/>
      <c r="AR124" s="6"/>
      <c r="AS124" s="11"/>
      <c r="AT124" s="12"/>
    </row>
    <row r="125" spans="2:46" x14ac:dyDescent="0.25">
      <c r="B125" s="3"/>
      <c r="C125" s="238" t="str">
        <f>IF($B125&gt;0,VLOOKUP($B125,'OT-ID'!$B$13:$M$3257,6,FALSE),"")</f>
        <v/>
      </c>
      <c r="D125" s="238" t="str">
        <f>IF($B125&gt;0,VLOOKUP($B125,'OT-ID'!$B$13:$M$3257,10,FALSE),"")</f>
        <v/>
      </c>
      <c r="E125" s="238" t="str">
        <f>IF($B125&gt;0,VLOOKUP($B125,'OT-ID'!$B$13:$M$3257,12,FALSE),"")</f>
        <v/>
      </c>
      <c r="F125" s="13"/>
      <c r="G125" s="243" t="str">
        <f>IF($B125&gt;0,VLOOKUP($B125,'OT-ID'!$B$13:$M$3257,4,FALSE),"")</f>
        <v/>
      </c>
      <c r="H125" s="238" t="str">
        <f>IF($B125&gt;0,VLOOKUP($B125,'OT-ID'!$B$13:$M$3257,5,FALSE),"")</f>
        <v/>
      </c>
      <c r="I125" s="5"/>
      <c r="J125" s="6"/>
      <c r="K125" s="7"/>
      <c r="L125" s="5"/>
      <c r="M125" s="8"/>
      <c r="N125" s="9"/>
      <c r="O125" s="6"/>
      <c r="P125" s="241" t="str">
        <f>IF(AND(N125&gt;0,SUMIFS('Anlage 2'!W$18:W$1001,'Anlage 2'!B$18:B$1001,'Anlage 1'!B125,'Anlage 2'!C$18:C$1001,"&lt;2033")+SUMIF(B$18:B$1003,B125,L$18:L$1003)=SUMIF(B$18:B$1003,B125,N$18:N$1003)),"Übereinstimmung E",IF(AND(N125&gt;0,SUMIFS('Anlage 2'!W$18:W$1001,'Anlage 2'!B$18:B$1001,'Anlage 1'!B125,'Anlage 2'!C$18:C$1001,"&lt;2033")+SUMIF(B$18:B$1003,B125,L$18:L$1003)&lt;&gt;SUMIF(B$18:B$1003,B125,N$18:N$1003)),"Kontrolle E erf.",""))</f>
        <v/>
      </c>
      <c r="Q125" s="6"/>
      <c r="R125" s="10"/>
      <c r="S125" s="5"/>
      <c r="T125" s="8"/>
      <c r="U125" s="6"/>
      <c r="V125" s="8"/>
      <c r="W125" s="6"/>
      <c r="X125" s="8"/>
      <c r="Y125" s="6"/>
      <c r="Z125" s="8"/>
      <c r="AA125" s="6"/>
      <c r="AB125" s="8"/>
      <c r="AC125" s="6"/>
      <c r="AD125" s="8"/>
      <c r="AE125" s="6"/>
      <c r="AF125" s="8"/>
      <c r="AG125" s="9"/>
      <c r="AH125" s="6"/>
      <c r="AI125" s="6"/>
      <c r="AJ125" s="6"/>
      <c r="AK125" s="6"/>
      <c r="AL125" s="6"/>
      <c r="AM125" s="6"/>
      <c r="AN125" s="6"/>
      <c r="AO125" s="6"/>
      <c r="AP125" s="6"/>
      <c r="AQ125" s="6"/>
      <c r="AR125" s="6"/>
      <c r="AS125" s="11"/>
      <c r="AT125" s="12"/>
    </row>
    <row r="126" spans="2:46" x14ac:dyDescent="0.25">
      <c r="B126" s="3"/>
      <c r="C126" s="238" t="str">
        <f>IF($B126&gt;0,VLOOKUP($B126,'OT-ID'!$B$13:$M$3257,6,FALSE),"")</f>
        <v/>
      </c>
      <c r="D126" s="238" t="str">
        <f>IF($B126&gt;0,VLOOKUP($B126,'OT-ID'!$B$13:$M$3257,10,FALSE),"")</f>
        <v/>
      </c>
      <c r="E126" s="238" t="str">
        <f>IF($B126&gt;0,VLOOKUP($B126,'OT-ID'!$B$13:$M$3257,12,FALSE),"")</f>
        <v/>
      </c>
      <c r="F126" s="13"/>
      <c r="G126" s="243" t="str">
        <f>IF($B126&gt;0,VLOOKUP($B126,'OT-ID'!$B$13:$M$3257,4,FALSE),"")</f>
        <v/>
      </c>
      <c r="H126" s="238" t="str">
        <f>IF($B126&gt;0,VLOOKUP($B126,'OT-ID'!$B$13:$M$3257,5,FALSE),"")</f>
        <v/>
      </c>
      <c r="I126" s="5"/>
      <c r="J126" s="6"/>
      <c r="K126" s="7"/>
      <c r="L126" s="5"/>
      <c r="M126" s="8"/>
      <c r="N126" s="9"/>
      <c r="O126" s="6"/>
      <c r="P126" s="241" t="str">
        <f>IF(AND(N126&gt;0,SUMIFS('Anlage 2'!W$18:W$1001,'Anlage 2'!B$18:B$1001,'Anlage 1'!B126,'Anlage 2'!C$18:C$1001,"&lt;2033")+SUMIF(B$18:B$1003,B126,L$18:L$1003)=SUMIF(B$18:B$1003,B126,N$18:N$1003)),"Übereinstimmung E",IF(AND(N126&gt;0,SUMIFS('Anlage 2'!W$18:W$1001,'Anlage 2'!B$18:B$1001,'Anlage 1'!B126,'Anlage 2'!C$18:C$1001,"&lt;2033")+SUMIF(B$18:B$1003,B126,L$18:L$1003)&lt;&gt;SUMIF(B$18:B$1003,B126,N$18:N$1003)),"Kontrolle E erf.",""))</f>
        <v/>
      </c>
      <c r="Q126" s="6"/>
      <c r="R126" s="10"/>
      <c r="S126" s="5"/>
      <c r="T126" s="8"/>
      <c r="U126" s="6"/>
      <c r="V126" s="8"/>
      <c r="W126" s="6"/>
      <c r="X126" s="8"/>
      <c r="Y126" s="6"/>
      <c r="Z126" s="8"/>
      <c r="AA126" s="6"/>
      <c r="AB126" s="8"/>
      <c r="AC126" s="6"/>
      <c r="AD126" s="8"/>
      <c r="AE126" s="6"/>
      <c r="AF126" s="8"/>
      <c r="AG126" s="9"/>
      <c r="AH126" s="6"/>
      <c r="AI126" s="6"/>
      <c r="AJ126" s="6"/>
      <c r="AK126" s="6"/>
      <c r="AL126" s="6"/>
      <c r="AM126" s="6"/>
      <c r="AN126" s="6"/>
      <c r="AO126" s="6"/>
      <c r="AP126" s="6"/>
      <c r="AQ126" s="6"/>
      <c r="AR126" s="6"/>
      <c r="AS126" s="11"/>
      <c r="AT126" s="12"/>
    </row>
    <row r="127" spans="2:46" x14ac:dyDescent="0.25">
      <c r="B127" s="3"/>
      <c r="C127" s="238" t="str">
        <f>IF($B127&gt;0,VLOOKUP($B127,'OT-ID'!$B$13:$M$3257,6,FALSE),"")</f>
        <v/>
      </c>
      <c r="D127" s="238" t="str">
        <f>IF($B127&gt;0,VLOOKUP($B127,'OT-ID'!$B$13:$M$3257,10,FALSE),"")</f>
        <v/>
      </c>
      <c r="E127" s="238" t="str">
        <f>IF($B127&gt;0,VLOOKUP($B127,'OT-ID'!$B$13:$M$3257,12,FALSE),"")</f>
        <v/>
      </c>
      <c r="F127" s="13"/>
      <c r="G127" s="243" t="str">
        <f>IF($B127&gt;0,VLOOKUP($B127,'OT-ID'!$B$13:$M$3257,4,FALSE),"")</f>
        <v/>
      </c>
      <c r="H127" s="238" t="str">
        <f>IF($B127&gt;0,VLOOKUP($B127,'OT-ID'!$B$13:$M$3257,5,FALSE),"")</f>
        <v/>
      </c>
      <c r="I127" s="5"/>
      <c r="J127" s="6"/>
      <c r="K127" s="7"/>
      <c r="L127" s="5"/>
      <c r="M127" s="8"/>
      <c r="N127" s="9"/>
      <c r="O127" s="6"/>
      <c r="P127" s="241" t="str">
        <f>IF(AND(N127&gt;0,SUMIFS('Anlage 2'!W$18:W$1001,'Anlage 2'!B$18:B$1001,'Anlage 1'!B127,'Anlage 2'!C$18:C$1001,"&lt;2033")+SUMIF(B$18:B$1003,B127,L$18:L$1003)=SUMIF(B$18:B$1003,B127,N$18:N$1003)),"Übereinstimmung E",IF(AND(N127&gt;0,SUMIFS('Anlage 2'!W$18:W$1001,'Anlage 2'!B$18:B$1001,'Anlage 1'!B127,'Anlage 2'!C$18:C$1001,"&lt;2033")+SUMIF(B$18:B$1003,B127,L$18:L$1003)&lt;&gt;SUMIF(B$18:B$1003,B127,N$18:N$1003)),"Kontrolle E erf.",""))</f>
        <v/>
      </c>
      <c r="Q127" s="6"/>
      <c r="R127" s="10"/>
      <c r="S127" s="5"/>
      <c r="T127" s="8"/>
      <c r="U127" s="6"/>
      <c r="V127" s="8"/>
      <c r="W127" s="6"/>
      <c r="X127" s="8"/>
      <c r="Y127" s="6"/>
      <c r="Z127" s="8"/>
      <c r="AA127" s="6"/>
      <c r="AB127" s="8"/>
      <c r="AC127" s="6"/>
      <c r="AD127" s="8"/>
      <c r="AE127" s="6"/>
      <c r="AF127" s="8"/>
      <c r="AG127" s="9"/>
      <c r="AH127" s="6"/>
      <c r="AI127" s="6"/>
      <c r="AJ127" s="6"/>
      <c r="AK127" s="6"/>
      <c r="AL127" s="6"/>
      <c r="AM127" s="6"/>
      <c r="AN127" s="6"/>
      <c r="AO127" s="6"/>
      <c r="AP127" s="6"/>
      <c r="AQ127" s="6"/>
      <c r="AR127" s="6"/>
      <c r="AS127" s="11"/>
      <c r="AT127" s="12"/>
    </row>
    <row r="128" spans="2:46" x14ac:dyDescent="0.25">
      <c r="B128" s="3"/>
      <c r="C128" s="238" t="str">
        <f>IF($B128&gt;0,VLOOKUP($B128,'OT-ID'!$B$13:$M$3257,6,FALSE),"")</f>
        <v/>
      </c>
      <c r="D128" s="238" t="str">
        <f>IF($B128&gt;0,VLOOKUP($B128,'OT-ID'!$B$13:$M$3257,10,FALSE),"")</f>
        <v/>
      </c>
      <c r="E128" s="238" t="str">
        <f>IF($B128&gt;0,VLOOKUP($B128,'OT-ID'!$B$13:$M$3257,12,FALSE),"")</f>
        <v/>
      </c>
      <c r="F128" s="13"/>
      <c r="G128" s="243" t="str">
        <f>IF($B128&gt;0,VLOOKUP($B128,'OT-ID'!$B$13:$M$3257,4,FALSE),"")</f>
        <v/>
      </c>
      <c r="H128" s="238" t="str">
        <f>IF($B128&gt;0,VLOOKUP($B128,'OT-ID'!$B$13:$M$3257,5,FALSE),"")</f>
        <v/>
      </c>
      <c r="I128" s="5"/>
      <c r="J128" s="6"/>
      <c r="K128" s="7"/>
      <c r="L128" s="5"/>
      <c r="M128" s="8"/>
      <c r="N128" s="9"/>
      <c r="O128" s="6"/>
      <c r="P128" s="241" t="str">
        <f>IF(AND(N128&gt;0,SUMIFS('Anlage 2'!W$18:W$1001,'Anlage 2'!B$18:B$1001,'Anlage 1'!B128,'Anlage 2'!C$18:C$1001,"&lt;2033")+SUMIF(B$18:B$1003,B128,L$18:L$1003)=SUMIF(B$18:B$1003,B128,N$18:N$1003)),"Übereinstimmung E",IF(AND(N128&gt;0,SUMIFS('Anlage 2'!W$18:W$1001,'Anlage 2'!B$18:B$1001,'Anlage 1'!B128,'Anlage 2'!C$18:C$1001,"&lt;2033")+SUMIF(B$18:B$1003,B128,L$18:L$1003)&lt;&gt;SUMIF(B$18:B$1003,B128,N$18:N$1003)),"Kontrolle E erf.",""))</f>
        <v/>
      </c>
      <c r="Q128" s="6"/>
      <c r="R128" s="10"/>
      <c r="S128" s="5"/>
      <c r="T128" s="8"/>
      <c r="U128" s="6"/>
      <c r="V128" s="8"/>
      <c r="W128" s="6"/>
      <c r="X128" s="8"/>
      <c r="Y128" s="6"/>
      <c r="Z128" s="8"/>
      <c r="AA128" s="6"/>
      <c r="AB128" s="8"/>
      <c r="AC128" s="6"/>
      <c r="AD128" s="8"/>
      <c r="AE128" s="6"/>
      <c r="AF128" s="8"/>
      <c r="AG128" s="9"/>
      <c r="AH128" s="6"/>
      <c r="AI128" s="6"/>
      <c r="AJ128" s="6"/>
      <c r="AK128" s="6"/>
      <c r="AL128" s="6"/>
      <c r="AM128" s="6"/>
      <c r="AN128" s="6"/>
      <c r="AO128" s="6"/>
      <c r="AP128" s="6"/>
      <c r="AQ128" s="6"/>
      <c r="AR128" s="6"/>
      <c r="AS128" s="11"/>
      <c r="AT128" s="12"/>
    </row>
    <row r="129" spans="2:46" x14ac:dyDescent="0.25">
      <c r="B129" s="3"/>
      <c r="C129" s="238" t="str">
        <f>IF($B129&gt;0,VLOOKUP($B129,'OT-ID'!$B$13:$M$3257,6,FALSE),"")</f>
        <v/>
      </c>
      <c r="D129" s="238" t="str">
        <f>IF($B129&gt;0,VLOOKUP($B129,'OT-ID'!$B$13:$M$3257,10,FALSE),"")</f>
        <v/>
      </c>
      <c r="E129" s="238" t="str">
        <f>IF($B129&gt;0,VLOOKUP($B129,'OT-ID'!$B$13:$M$3257,12,FALSE),"")</f>
        <v/>
      </c>
      <c r="F129" s="13"/>
      <c r="G129" s="243" t="str">
        <f>IF($B129&gt;0,VLOOKUP($B129,'OT-ID'!$B$13:$M$3257,4,FALSE),"")</f>
        <v/>
      </c>
      <c r="H129" s="238" t="str">
        <f>IF($B129&gt;0,VLOOKUP($B129,'OT-ID'!$B$13:$M$3257,5,FALSE),"")</f>
        <v/>
      </c>
      <c r="I129" s="5"/>
      <c r="J129" s="6"/>
      <c r="K129" s="7"/>
      <c r="L129" s="5"/>
      <c r="M129" s="8"/>
      <c r="N129" s="9"/>
      <c r="O129" s="6"/>
      <c r="P129" s="241" t="str">
        <f>IF(AND(N129&gt;0,SUMIFS('Anlage 2'!W$18:W$1001,'Anlage 2'!B$18:B$1001,'Anlage 1'!B129,'Anlage 2'!C$18:C$1001,"&lt;2033")+SUMIF(B$18:B$1003,B129,L$18:L$1003)=SUMIF(B$18:B$1003,B129,N$18:N$1003)),"Übereinstimmung E",IF(AND(N129&gt;0,SUMIFS('Anlage 2'!W$18:W$1001,'Anlage 2'!B$18:B$1001,'Anlage 1'!B129,'Anlage 2'!C$18:C$1001,"&lt;2033")+SUMIF(B$18:B$1003,B129,L$18:L$1003)&lt;&gt;SUMIF(B$18:B$1003,B129,N$18:N$1003)),"Kontrolle E erf.",""))</f>
        <v/>
      </c>
      <c r="Q129" s="6"/>
      <c r="R129" s="10"/>
      <c r="S129" s="5"/>
      <c r="T129" s="8"/>
      <c r="U129" s="6"/>
      <c r="V129" s="8"/>
      <c r="W129" s="6"/>
      <c r="X129" s="8"/>
      <c r="Y129" s="6"/>
      <c r="Z129" s="8"/>
      <c r="AA129" s="6"/>
      <c r="AB129" s="8"/>
      <c r="AC129" s="6"/>
      <c r="AD129" s="8"/>
      <c r="AE129" s="6"/>
      <c r="AF129" s="8"/>
      <c r="AG129" s="9"/>
      <c r="AH129" s="6"/>
      <c r="AI129" s="6"/>
      <c r="AJ129" s="6"/>
      <c r="AK129" s="6"/>
      <c r="AL129" s="6"/>
      <c r="AM129" s="6"/>
      <c r="AN129" s="6"/>
      <c r="AO129" s="6"/>
      <c r="AP129" s="6"/>
      <c r="AQ129" s="6"/>
      <c r="AR129" s="6"/>
      <c r="AS129" s="11"/>
      <c r="AT129" s="12"/>
    </row>
    <row r="130" spans="2:46" x14ac:dyDescent="0.25">
      <c r="B130" s="3"/>
      <c r="C130" s="238" t="str">
        <f>IF($B130&gt;0,VLOOKUP($B130,'OT-ID'!$B$13:$M$3257,6,FALSE),"")</f>
        <v/>
      </c>
      <c r="D130" s="238" t="str">
        <f>IF($B130&gt;0,VLOOKUP($B130,'OT-ID'!$B$13:$M$3257,10,FALSE),"")</f>
        <v/>
      </c>
      <c r="E130" s="238" t="str">
        <f>IF($B130&gt;0,VLOOKUP($B130,'OT-ID'!$B$13:$M$3257,12,FALSE),"")</f>
        <v/>
      </c>
      <c r="F130" s="13"/>
      <c r="G130" s="243" t="str">
        <f>IF($B130&gt;0,VLOOKUP($B130,'OT-ID'!$B$13:$M$3257,4,FALSE),"")</f>
        <v/>
      </c>
      <c r="H130" s="238" t="str">
        <f>IF($B130&gt;0,VLOOKUP($B130,'OT-ID'!$B$13:$M$3257,5,FALSE),"")</f>
        <v/>
      </c>
      <c r="I130" s="5"/>
      <c r="J130" s="6"/>
      <c r="K130" s="7"/>
      <c r="L130" s="5"/>
      <c r="M130" s="8"/>
      <c r="N130" s="9"/>
      <c r="O130" s="6"/>
      <c r="P130" s="241" t="str">
        <f>IF(AND(N130&gt;0,SUMIFS('Anlage 2'!W$18:W$1001,'Anlage 2'!B$18:B$1001,'Anlage 1'!B130,'Anlage 2'!C$18:C$1001,"&lt;2033")+SUMIF(B$18:B$1003,B130,L$18:L$1003)=SUMIF(B$18:B$1003,B130,N$18:N$1003)),"Übereinstimmung E",IF(AND(N130&gt;0,SUMIFS('Anlage 2'!W$18:W$1001,'Anlage 2'!B$18:B$1001,'Anlage 1'!B130,'Anlage 2'!C$18:C$1001,"&lt;2033")+SUMIF(B$18:B$1003,B130,L$18:L$1003)&lt;&gt;SUMIF(B$18:B$1003,B130,N$18:N$1003)),"Kontrolle E erf.",""))</f>
        <v/>
      </c>
      <c r="Q130" s="6"/>
      <c r="R130" s="10"/>
      <c r="S130" s="5"/>
      <c r="T130" s="8"/>
      <c r="U130" s="6"/>
      <c r="V130" s="8"/>
      <c r="W130" s="6"/>
      <c r="X130" s="8"/>
      <c r="Y130" s="6"/>
      <c r="Z130" s="8"/>
      <c r="AA130" s="6"/>
      <c r="AB130" s="8"/>
      <c r="AC130" s="6"/>
      <c r="AD130" s="8"/>
      <c r="AE130" s="6"/>
      <c r="AF130" s="8"/>
      <c r="AG130" s="9"/>
      <c r="AH130" s="6"/>
      <c r="AI130" s="6"/>
      <c r="AJ130" s="6"/>
      <c r="AK130" s="6"/>
      <c r="AL130" s="6"/>
      <c r="AM130" s="6"/>
      <c r="AN130" s="6"/>
      <c r="AO130" s="6"/>
      <c r="AP130" s="6"/>
      <c r="AQ130" s="6"/>
      <c r="AR130" s="6"/>
      <c r="AS130" s="11"/>
      <c r="AT130" s="12"/>
    </row>
    <row r="131" spans="2:46" x14ac:dyDescent="0.25">
      <c r="B131" s="3"/>
      <c r="C131" s="238" t="str">
        <f>IF($B131&gt;0,VLOOKUP($B131,'OT-ID'!$B$13:$M$3257,6,FALSE),"")</f>
        <v/>
      </c>
      <c r="D131" s="238" t="str">
        <f>IF($B131&gt;0,VLOOKUP($B131,'OT-ID'!$B$13:$M$3257,10,FALSE),"")</f>
        <v/>
      </c>
      <c r="E131" s="238" t="str">
        <f>IF($B131&gt;0,VLOOKUP($B131,'OT-ID'!$B$13:$M$3257,12,FALSE),"")</f>
        <v/>
      </c>
      <c r="F131" s="13"/>
      <c r="G131" s="243" t="str">
        <f>IF($B131&gt;0,VLOOKUP($B131,'OT-ID'!$B$13:$M$3257,4,FALSE),"")</f>
        <v/>
      </c>
      <c r="H131" s="238" t="str">
        <f>IF($B131&gt;0,VLOOKUP($B131,'OT-ID'!$B$13:$M$3257,5,FALSE),"")</f>
        <v/>
      </c>
      <c r="I131" s="5"/>
      <c r="J131" s="6"/>
      <c r="K131" s="7"/>
      <c r="L131" s="5"/>
      <c r="M131" s="8"/>
      <c r="N131" s="9"/>
      <c r="O131" s="6"/>
      <c r="P131" s="241" t="str">
        <f>IF(AND(N131&gt;0,SUMIFS('Anlage 2'!W$18:W$1001,'Anlage 2'!B$18:B$1001,'Anlage 1'!B131,'Anlage 2'!C$18:C$1001,"&lt;2033")+SUMIF(B$18:B$1003,B131,L$18:L$1003)=SUMIF(B$18:B$1003,B131,N$18:N$1003)),"Übereinstimmung E",IF(AND(N131&gt;0,SUMIFS('Anlage 2'!W$18:W$1001,'Anlage 2'!B$18:B$1001,'Anlage 1'!B131,'Anlage 2'!C$18:C$1001,"&lt;2033")+SUMIF(B$18:B$1003,B131,L$18:L$1003)&lt;&gt;SUMIF(B$18:B$1003,B131,N$18:N$1003)),"Kontrolle E erf.",""))</f>
        <v/>
      </c>
      <c r="Q131" s="6"/>
      <c r="R131" s="10"/>
      <c r="S131" s="5"/>
      <c r="T131" s="8"/>
      <c r="U131" s="6"/>
      <c r="V131" s="8"/>
      <c r="W131" s="6"/>
      <c r="X131" s="8"/>
      <c r="Y131" s="6"/>
      <c r="Z131" s="8"/>
      <c r="AA131" s="6"/>
      <c r="AB131" s="8"/>
      <c r="AC131" s="6"/>
      <c r="AD131" s="8"/>
      <c r="AE131" s="6"/>
      <c r="AF131" s="8"/>
      <c r="AG131" s="9"/>
      <c r="AH131" s="6"/>
      <c r="AI131" s="6"/>
      <c r="AJ131" s="6"/>
      <c r="AK131" s="6"/>
      <c r="AL131" s="6"/>
      <c r="AM131" s="6"/>
      <c r="AN131" s="6"/>
      <c r="AO131" s="6"/>
      <c r="AP131" s="6"/>
      <c r="AQ131" s="6"/>
      <c r="AR131" s="6"/>
      <c r="AS131" s="11"/>
      <c r="AT131" s="12"/>
    </row>
    <row r="132" spans="2:46" x14ac:dyDescent="0.25">
      <c r="B132" s="3"/>
      <c r="C132" s="238" t="str">
        <f>IF($B132&gt;0,VLOOKUP($B132,'OT-ID'!$B$13:$M$3257,6,FALSE),"")</f>
        <v/>
      </c>
      <c r="D132" s="238" t="str">
        <f>IF($B132&gt;0,VLOOKUP($B132,'OT-ID'!$B$13:$M$3257,10,FALSE),"")</f>
        <v/>
      </c>
      <c r="E132" s="238" t="str">
        <f>IF($B132&gt;0,VLOOKUP($B132,'OT-ID'!$B$13:$M$3257,12,FALSE),"")</f>
        <v/>
      </c>
      <c r="F132" s="13"/>
      <c r="G132" s="243" t="str">
        <f>IF($B132&gt;0,VLOOKUP($B132,'OT-ID'!$B$13:$M$3257,4,FALSE),"")</f>
        <v/>
      </c>
      <c r="H132" s="238" t="str">
        <f>IF($B132&gt;0,VLOOKUP($B132,'OT-ID'!$B$13:$M$3257,5,FALSE),"")</f>
        <v/>
      </c>
      <c r="I132" s="5"/>
      <c r="J132" s="6"/>
      <c r="K132" s="7"/>
      <c r="L132" s="5"/>
      <c r="M132" s="8"/>
      <c r="N132" s="9"/>
      <c r="O132" s="6"/>
      <c r="P132" s="241" t="str">
        <f>IF(AND(N132&gt;0,SUMIFS('Anlage 2'!W$18:W$1001,'Anlage 2'!B$18:B$1001,'Anlage 1'!B132,'Anlage 2'!C$18:C$1001,"&lt;2033")+SUMIF(B$18:B$1003,B132,L$18:L$1003)=SUMIF(B$18:B$1003,B132,N$18:N$1003)),"Übereinstimmung E",IF(AND(N132&gt;0,SUMIFS('Anlage 2'!W$18:W$1001,'Anlage 2'!B$18:B$1001,'Anlage 1'!B132,'Anlage 2'!C$18:C$1001,"&lt;2033")+SUMIF(B$18:B$1003,B132,L$18:L$1003)&lt;&gt;SUMIF(B$18:B$1003,B132,N$18:N$1003)),"Kontrolle E erf.",""))</f>
        <v/>
      </c>
      <c r="Q132" s="6"/>
      <c r="R132" s="10"/>
      <c r="S132" s="5"/>
      <c r="T132" s="8"/>
      <c r="U132" s="6"/>
      <c r="V132" s="8"/>
      <c r="W132" s="6"/>
      <c r="X132" s="8"/>
      <c r="Y132" s="6"/>
      <c r="Z132" s="8"/>
      <c r="AA132" s="6"/>
      <c r="AB132" s="8"/>
      <c r="AC132" s="6"/>
      <c r="AD132" s="8"/>
      <c r="AE132" s="6"/>
      <c r="AF132" s="8"/>
      <c r="AG132" s="9"/>
      <c r="AH132" s="6"/>
      <c r="AI132" s="6"/>
      <c r="AJ132" s="6"/>
      <c r="AK132" s="6"/>
      <c r="AL132" s="6"/>
      <c r="AM132" s="6"/>
      <c r="AN132" s="6"/>
      <c r="AO132" s="6"/>
      <c r="AP132" s="6"/>
      <c r="AQ132" s="6"/>
      <c r="AR132" s="6"/>
      <c r="AS132" s="11"/>
      <c r="AT132" s="12"/>
    </row>
    <row r="133" spans="2:46" x14ac:dyDescent="0.25">
      <c r="B133" s="3"/>
      <c r="C133" s="238" t="str">
        <f>IF($B133&gt;0,VLOOKUP($B133,'OT-ID'!$B$13:$M$3257,6,FALSE),"")</f>
        <v/>
      </c>
      <c r="D133" s="238" t="str">
        <f>IF($B133&gt;0,VLOOKUP($B133,'OT-ID'!$B$13:$M$3257,10,FALSE),"")</f>
        <v/>
      </c>
      <c r="E133" s="238" t="str">
        <f>IF($B133&gt;0,VLOOKUP($B133,'OT-ID'!$B$13:$M$3257,12,FALSE),"")</f>
        <v/>
      </c>
      <c r="F133" s="13"/>
      <c r="G133" s="243" t="str">
        <f>IF($B133&gt;0,VLOOKUP($B133,'OT-ID'!$B$13:$M$3257,4,FALSE),"")</f>
        <v/>
      </c>
      <c r="H133" s="238" t="str">
        <f>IF($B133&gt;0,VLOOKUP($B133,'OT-ID'!$B$13:$M$3257,5,FALSE),"")</f>
        <v/>
      </c>
      <c r="I133" s="5"/>
      <c r="J133" s="6"/>
      <c r="K133" s="7"/>
      <c r="L133" s="5"/>
      <c r="M133" s="8"/>
      <c r="N133" s="9"/>
      <c r="O133" s="6"/>
      <c r="P133" s="241" t="str">
        <f>IF(AND(N133&gt;0,SUMIFS('Anlage 2'!W$18:W$1001,'Anlage 2'!B$18:B$1001,'Anlage 1'!B133,'Anlage 2'!C$18:C$1001,"&lt;2033")+SUMIF(B$18:B$1003,B133,L$18:L$1003)=SUMIF(B$18:B$1003,B133,N$18:N$1003)),"Übereinstimmung E",IF(AND(N133&gt;0,SUMIFS('Anlage 2'!W$18:W$1001,'Anlage 2'!B$18:B$1001,'Anlage 1'!B133,'Anlage 2'!C$18:C$1001,"&lt;2033")+SUMIF(B$18:B$1003,B133,L$18:L$1003)&lt;&gt;SUMIF(B$18:B$1003,B133,N$18:N$1003)),"Kontrolle E erf.",""))</f>
        <v/>
      </c>
      <c r="Q133" s="6"/>
      <c r="R133" s="10"/>
      <c r="S133" s="5"/>
      <c r="T133" s="8"/>
      <c r="U133" s="6"/>
      <c r="V133" s="8"/>
      <c r="W133" s="6"/>
      <c r="X133" s="8"/>
      <c r="Y133" s="6"/>
      <c r="Z133" s="8"/>
      <c r="AA133" s="6"/>
      <c r="AB133" s="8"/>
      <c r="AC133" s="6"/>
      <c r="AD133" s="8"/>
      <c r="AE133" s="6"/>
      <c r="AF133" s="8"/>
      <c r="AG133" s="9"/>
      <c r="AH133" s="6"/>
      <c r="AI133" s="6"/>
      <c r="AJ133" s="6"/>
      <c r="AK133" s="6"/>
      <c r="AL133" s="6"/>
      <c r="AM133" s="6"/>
      <c r="AN133" s="6"/>
      <c r="AO133" s="6"/>
      <c r="AP133" s="6"/>
      <c r="AQ133" s="6"/>
      <c r="AR133" s="6"/>
      <c r="AS133" s="11"/>
      <c r="AT133" s="12"/>
    </row>
    <row r="134" spans="2:46" x14ac:dyDescent="0.25">
      <c r="B134" s="3"/>
      <c r="C134" s="238" t="str">
        <f>IF($B134&gt;0,VLOOKUP($B134,'OT-ID'!$B$13:$M$3257,6,FALSE),"")</f>
        <v/>
      </c>
      <c r="D134" s="238" t="str">
        <f>IF($B134&gt;0,VLOOKUP($B134,'OT-ID'!$B$13:$M$3257,10,FALSE),"")</f>
        <v/>
      </c>
      <c r="E134" s="238" t="str">
        <f>IF($B134&gt;0,VLOOKUP($B134,'OT-ID'!$B$13:$M$3257,12,FALSE),"")</f>
        <v/>
      </c>
      <c r="F134" s="13"/>
      <c r="G134" s="243" t="str">
        <f>IF($B134&gt;0,VLOOKUP($B134,'OT-ID'!$B$13:$M$3257,4,FALSE),"")</f>
        <v/>
      </c>
      <c r="H134" s="238" t="str">
        <f>IF($B134&gt;0,VLOOKUP($B134,'OT-ID'!$B$13:$M$3257,5,FALSE),"")</f>
        <v/>
      </c>
      <c r="I134" s="5"/>
      <c r="J134" s="6"/>
      <c r="K134" s="7"/>
      <c r="L134" s="5"/>
      <c r="M134" s="8"/>
      <c r="N134" s="9"/>
      <c r="O134" s="6"/>
      <c r="P134" s="241" t="str">
        <f>IF(AND(N134&gt;0,SUMIFS('Anlage 2'!W$18:W$1001,'Anlage 2'!B$18:B$1001,'Anlage 1'!B134,'Anlage 2'!C$18:C$1001,"&lt;2033")+SUMIF(B$18:B$1003,B134,L$18:L$1003)=SUMIF(B$18:B$1003,B134,N$18:N$1003)),"Übereinstimmung E",IF(AND(N134&gt;0,SUMIFS('Anlage 2'!W$18:W$1001,'Anlage 2'!B$18:B$1001,'Anlage 1'!B134,'Anlage 2'!C$18:C$1001,"&lt;2033")+SUMIF(B$18:B$1003,B134,L$18:L$1003)&lt;&gt;SUMIF(B$18:B$1003,B134,N$18:N$1003)),"Kontrolle E erf.",""))</f>
        <v/>
      </c>
      <c r="Q134" s="6"/>
      <c r="R134" s="10"/>
      <c r="S134" s="5"/>
      <c r="T134" s="8"/>
      <c r="U134" s="6"/>
      <c r="V134" s="8"/>
      <c r="W134" s="6"/>
      <c r="X134" s="8"/>
      <c r="Y134" s="6"/>
      <c r="Z134" s="8"/>
      <c r="AA134" s="6"/>
      <c r="AB134" s="8"/>
      <c r="AC134" s="6"/>
      <c r="AD134" s="8"/>
      <c r="AE134" s="6"/>
      <c r="AF134" s="8"/>
      <c r="AG134" s="9"/>
      <c r="AH134" s="6"/>
      <c r="AI134" s="6"/>
      <c r="AJ134" s="6"/>
      <c r="AK134" s="6"/>
      <c r="AL134" s="6"/>
      <c r="AM134" s="6"/>
      <c r="AN134" s="6"/>
      <c r="AO134" s="6"/>
      <c r="AP134" s="6"/>
      <c r="AQ134" s="6"/>
      <c r="AR134" s="6"/>
      <c r="AS134" s="11"/>
      <c r="AT134" s="12"/>
    </row>
    <row r="135" spans="2:46" x14ac:dyDescent="0.25">
      <c r="B135" s="3"/>
      <c r="C135" s="238" t="str">
        <f>IF($B135&gt;0,VLOOKUP($B135,'OT-ID'!$B$13:$M$3257,6,FALSE),"")</f>
        <v/>
      </c>
      <c r="D135" s="238" t="str">
        <f>IF($B135&gt;0,VLOOKUP($B135,'OT-ID'!$B$13:$M$3257,10,FALSE),"")</f>
        <v/>
      </c>
      <c r="E135" s="238" t="str">
        <f>IF($B135&gt;0,VLOOKUP($B135,'OT-ID'!$B$13:$M$3257,12,FALSE),"")</f>
        <v/>
      </c>
      <c r="F135" s="13"/>
      <c r="G135" s="243" t="str">
        <f>IF($B135&gt;0,VLOOKUP($B135,'OT-ID'!$B$13:$M$3257,4,FALSE),"")</f>
        <v/>
      </c>
      <c r="H135" s="238" t="str">
        <f>IF($B135&gt;0,VLOOKUP($B135,'OT-ID'!$B$13:$M$3257,5,FALSE),"")</f>
        <v/>
      </c>
      <c r="I135" s="5"/>
      <c r="J135" s="6"/>
      <c r="K135" s="7"/>
      <c r="L135" s="5"/>
      <c r="M135" s="8"/>
      <c r="N135" s="9"/>
      <c r="O135" s="6"/>
      <c r="P135" s="241" t="str">
        <f>IF(AND(N135&gt;0,SUMIFS('Anlage 2'!W$18:W$1001,'Anlage 2'!B$18:B$1001,'Anlage 1'!B135,'Anlage 2'!C$18:C$1001,"&lt;2033")+SUMIF(B$18:B$1003,B135,L$18:L$1003)=SUMIF(B$18:B$1003,B135,N$18:N$1003)),"Übereinstimmung E",IF(AND(N135&gt;0,SUMIFS('Anlage 2'!W$18:W$1001,'Anlage 2'!B$18:B$1001,'Anlage 1'!B135,'Anlage 2'!C$18:C$1001,"&lt;2033")+SUMIF(B$18:B$1003,B135,L$18:L$1003)&lt;&gt;SUMIF(B$18:B$1003,B135,N$18:N$1003)),"Kontrolle E erf.",""))</f>
        <v/>
      </c>
      <c r="Q135" s="6"/>
      <c r="R135" s="10"/>
      <c r="S135" s="5"/>
      <c r="T135" s="8"/>
      <c r="U135" s="6"/>
      <c r="V135" s="8"/>
      <c r="W135" s="6"/>
      <c r="X135" s="8"/>
      <c r="Y135" s="6"/>
      <c r="Z135" s="8"/>
      <c r="AA135" s="6"/>
      <c r="AB135" s="8"/>
      <c r="AC135" s="6"/>
      <c r="AD135" s="8"/>
      <c r="AE135" s="6"/>
      <c r="AF135" s="8"/>
      <c r="AG135" s="9"/>
      <c r="AH135" s="6"/>
      <c r="AI135" s="6"/>
      <c r="AJ135" s="6"/>
      <c r="AK135" s="6"/>
      <c r="AL135" s="6"/>
      <c r="AM135" s="6"/>
      <c r="AN135" s="6"/>
      <c r="AO135" s="6"/>
      <c r="AP135" s="6"/>
      <c r="AQ135" s="6"/>
      <c r="AR135" s="6"/>
      <c r="AS135" s="11"/>
      <c r="AT135" s="12"/>
    </row>
    <row r="136" spans="2:46" x14ac:dyDescent="0.25">
      <c r="B136" s="3"/>
      <c r="C136" s="238" t="str">
        <f>IF($B136&gt;0,VLOOKUP($B136,'OT-ID'!$B$13:$M$3257,6,FALSE),"")</f>
        <v/>
      </c>
      <c r="D136" s="238" t="str">
        <f>IF($B136&gt;0,VLOOKUP($B136,'OT-ID'!$B$13:$M$3257,10,FALSE),"")</f>
        <v/>
      </c>
      <c r="E136" s="238" t="str">
        <f>IF($B136&gt;0,VLOOKUP($B136,'OT-ID'!$B$13:$M$3257,12,FALSE),"")</f>
        <v/>
      </c>
      <c r="F136" s="13"/>
      <c r="G136" s="243" t="str">
        <f>IF($B136&gt;0,VLOOKUP($B136,'OT-ID'!$B$13:$M$3257,4,FALSE),"")</f>
        <v/>
      </c>
      <c r="H136" s="238" t="str">
        <f>IF($B136&gt;0,VLOOKUP($B136,'OT-ID'!$B$13:$M$3257,5,FALSE),"")</f>
        <v/>
      </c>
      <c r="I136" s="5"/>
      <c r="J136" s="6"/>
      <c r="K136" s="7"/>
      <c r="L136" s="5"/>
      <c r="M136" s="8"/>
      <c r="N136" s="9"/>
      <c r="O136" s="6"/>
      <c r="P136" s="241" t="str">
        <f>IF(AND(N136&gt;0,SUMIFS('Anlage 2'!W$18:W$1001,'Anlage 2'!B$18:B$1001,'Anlage 1'!B136,'Anlage 2'!C$18:C$1001,"&lt;2033")+SUMIF(B$18:B$1003,B136,L$18:L$1003)=SUMIF(B$18:B$1003,B136,N$18:N$1003)),"Übereinstimmung E",IF(AND(N136&gt;0,SUMIFS('Anlage 2'!W$18:W$1001,'Anlage 2'!B$18:B$1001,'Anlage 1'!B136,'Anlage 2'!C$18:C$1001,"&lt;2033")+SUMIF(B$18:B$1003,B136,L$18:L$1003)&lt;&gt;SUMIF(B$18:B$1003,B136,N$18:N$1003)),"Kontrolle E erf.",""))</f>
        <v/>
      </c>
      <c r="Q136" s="6"/>
      <c r="R136" s="10"/>
      <c r="S136" s="5"/>
      <c r="T136" s="8"/>
      <c r="U136" s="6"/>
      <c r="V136" s="8"/>
      <c r="W136" s="6"/>
      <c r="X136" s="8"/>
      <c r="Y136" s="6"/>
      <c r="Z136" s="8"/>
      <c r="AA136" s="6"/>
      <c r="AB136" s="8"/>
      <c r="AC136" s="6"/>
      <c r="AD136" s="8"/>
      <c r="AE136" s="6"/>
      <c r="AF136" s="8"/>
      <c r="AG136" s="9"/>
      <c r="AH136" s="6"/>
      <c r="AI136" s="6"/>
      <c r="AJ136" s="6"/>
      <c r="AK136" s="6"/>
      <c r="AL136" s="6"/>
      <c r="AM136" s="6"/>
      <c r="AN136" s="6"/>
      <c r="AO136" s="6"/>
      <c r="AP136" s="6"/>
      <c r="AQ136" s="6"/>
      <c r="AR136" s="6"/>
      <c r="AS136" s="11"/>
      <c r="AT136" s="12"/>
    </row>
    <row r="137" spans="2:46" x14ac:dyDescent="0.25">
      <c r="B137" s="3"/>
      <c r="C137" s="238" t="str">
        <f>IF($B137&gt;0,VLOOKUP($B137,'OT-ID'!$B$13:$M$3257,6,FALSE),"")</f>
        <v/>
      </c>
      <c r="D137" s="238" t="str">
        <f>IF($B137&gt;0,VLOOKUP($B137,'OT-ID'!$B$13:$M$3257,10,FALSE),"")</f>
        <v/>
      </c>
      <c r="E137" s="238" t="str">
        <f>IF($B137&gt;0,VLOOKUP($B137,'OT-ID'!$B$13:$M$3257,12,FALSE),"")</f>
        <v/>
      </c>
      <c r="F137" s="13"/>
      <c r="G137" s="243" t="str">
        <f>IF($B137&gt;0,VLOOKUP($B137,'OT-ID'!$B$13:$M$3257,4,FALSE),"")</f>
        <v/>
      </c>
      <c r="H137" s="238" t="str">
        <f>IF($B137&gt;0,VLOOKUP($B137,'OT-ID'!$B$13:$M$3257,5,FALSE),"")</f>
        <v/>
      </c>
      <c r="I137" s="5"/>
      <c r="J137" s="6"/>
      <c r="K137" s="7"/>
      <c r="L137" s="5"/>
      <c r="M137" s="8"/>
      <c r="N137" s="9"/>
      <c r="O137" s="6"/>
      <c r="P137" s="241" t="str">
        <f>IF(AND(N137&gt;0,SUMIFS('Anlage 2'!W$18:W$1001,'Anlage 2'!B$18:B$1001,'Anlage 1'!B137,'Anlage 2'!C$18:C$1001,"&lt;2033")+SUMIF(B$18:B$1003,B137,L$18:L$1003)=SUMIF(B$18:B$1003,B137,N$18:N$1003)),"Übereinstimmung E",IF(AND(N137&gt;0,SUMIFS('Anlage 2'!W$18:W$1001,'Anlage 2'!B$18:B$1001,'Anlage 1'!B137,'Anlage 2'!C$18:C$1001,"&lt;2033")+SUMIF(B$18:B$1003,B137,L$18:L$1003)&lt;&gt;SUMIF(B$18:B$1003,B137,N$18:N$1003)),"Kontrolle E erf.",""))</f>
        <v/>
      </c>
      <c r="Q137" s="6"/>
      <c r="R137" s="10"/>
      <c r="S137" s="5"/>
      <c r="T137" s="8"/>
      <c r="U137" s="6"/>
      <c r="V137" s="8"/>
      <c r="W137" s="6"/>
      <c r="X137" s="8"/>
      <c r="Y137" s="6"/>
      <c r="Z137" s="8"/>
      <c r="AA137" s="6"/>
      <c r="AB137" s="8"/>
      <c r="AC137" s="6"/>
      <c r="AD137" s="8"/>
      <c r="AE137" s="6"/>
      <c r="AF137" s="8"/>
      <c r="AG137" s="9"/>
      <c r="AH137" s="6"/>
      <c r="AI137" s="6"/>
      <c r="AJ137" s="6"/>
      <c r="AK137" s="6"/>
      <c r="AL137" s="6"/>
      <c r="AM137" s="6"/>
      <c r="AN137" s="6"/>
      <c r="AO137" s="6"/>
      <c r="AP137" s="6"/>
      <c r="AQ137" s="6"/>
      <c r="AR137" s="6"/>
      <c r="AS137" s="11"/>
      <c r="AT137" s="12"/>
    </row>
    <row r="138" spans="2:46" x14ac:dyDescent="0.25">
      <c r="B138" s="3"/>
      <c r="C138" s="238" t="str">
        <f>IF($B138&gt;0,VLOOKUP($B138,'OT-ID'!$B$13:$M$3257,6,FALSE),"")</f>
        <v/>
      </c>
      <c r="D138" s="238" t="str">
        <f>IF($B138&gt;0,VLOOKUP($B138,'OT-ID'!$B$13:$M$3257,10,FALSE),"")</f>
        <v/>
      </c>
      <c r="E138" s="238" t="str">
        <f>IF($B138&gt;0,VLOOKUP($B138,'OT-ID'!$B$13:$M$3257,12,FALSE),"")</f>
        <v/>
      </c>
      <c r="F138" s="13"/>
      <c r="G138" s="243" t="str">
        <f>IF($B138&gt;0,VLOOKUP($B138,'OT-ID'!$B$13:$M$3257,4,FALSE),"")</f>
        <v/>
      </c>
      <c r="H138" s="238" t="str">
        <f>IF($B138&gt;0,VLOOKUP($B138,'OT-ID'!$B$13:$M$3257,5,FALSE),"")</f>
        <v/>
      </c>
      <c r="I138" s="5"/>
      <c r="J138" s="6"/>
      <c r="K138" s="7"/>
      <c r="L138" s="5"/>
      <c r="M138" s="8"/>
      <c r="N138" s="9"/>
      <c r="O138" s="6"/>
      <c r="P138" s="241" t="str">
        <f>IF(AND(N138&gt;0,SUMIFS('Anlage 2'!W$18:W$1001,'Anlage 2'!B$18:B$1001,'Anlage 1'!B138,'Anlage 2'!C$18:C$1001,"&lt;2033")+SUMIF(B$18:B$1003,B138,L$18:L$1003)=SUMIF(B$18:B$1003,B138,N$18:N$1003)),"Übereinstimmung E",IF(AND(N138&gt;0,SUMIFS('Anlage 2'!W$18:W$1001,'Anlage 2'!B$18:B$1001,'Anlage 1'!B138,'Anlage 2'!C$18:C$1001,"&lt;2033")+SUMIF(B$18:B$1003,B138,L$18:L$1003)&lt;&gt;SUMIF(B$18:B$1003,B138,N$18:N$1003)),"Kontrolle E erf.",""))</f>
        <v/>
      </c>
      <c r="Q138" s="6"/>
      <c r="R138" s="10"/>
      <c r="S138" s="5"/>
      <c r="T138" s="8"/>
      <c r="U138" s="6"/>
      <c r="V138" s="8"/>
      <c r="W138" s="6"/>
      <c r="X138" s="8"/>
      <c r="Y138" s="6"/>
      <c r="Z138" s="8"/>
      <c r="AA138" s="6"/>
      <c r="AB138" s="8"/>
      <c r="AC138" s="6"/>
      <c r="AD138" s="8"/>
      <c r="AE138" s="6"/>
      <c r="AF138" s="8"/>
      <c r="AG138" s="9"/>
      <c r="AH138" s="6"/>
      <c r="AI138" s="6"/>
      <c r="AJ138" s="6"/>
      <c r="AK138" s="6"/>
      <c r="AL138" s="6"/>
      <c r="AM138" s="6"/>
      <c r="AN138" s="6"/>
      <c r="AO138" s="6"/>
      <c r="AP138" s="6"/>
      <c r="AQ138" s="6"/>
      <c r="AR138" s="6"/>
      <c r="AS138" s="11"/>
      <c r="AT138" s="12"/>
    </row>
    <row r="139" spans="2:46" x14ac:dyDescent="0.25">
      <c r="B139" s="3"/>
      <c r="C139" s="238" t="str">
        <f>IF($B139&gt;0,VLOOKUP($B139,'OT-ID'!$B$13:$M$3257,6,FALSE),"")</f>
        <v/>
      </c>
      <c r="D139" s="238" t="str">
        <f>IF($B139&gt;0,VLOOKUP($B139,'OT-ID'!$B$13:$M$3257,10,FALSE),"")</f>
        <v/>
      </c>
      <c r="E139" s="238" t="str">
        <f>IF($B139&gt;0,VLOOKUP($B139,'OT-ID'!$B$13:$M$3257,12,FALSE),"")</f>
        <v/>
      </c>
      <c r="F139" s="13"/>
      <c r="G139" s="243" t="str">
        <f>IF($B139&gt;0,VLOOKUP($B139,'OT-ID'!$B$13:$M$3257,4,FALSE),"")</f>
        <v/>
      </c>
      <c r="H139" s="238" t="str">
        <f>IF($B139&gt;0,VLOOKUP($B139,'OT-ID'!$B$13:$M$3257,5,FALSE),"")</f>
        <v/>
      </c>
      <c r="I139" s="5"/>
      <c r="J139" s="6"/>
      <c r="K139" s="7"/>
      <c r="L139" s="5"/>
      <c r="M139" s="8"/>
      <c r="N139" s="9"/>
      <c r="O139" s="6"/>
      <c r="P139" s="241" t="str">
        <f>IF(AND(N139&gt;0,SUMIFS('Anlage 2'!W$18:W$1001,'Anlage 2'!B$18:B$1001,'Anlage 1'!B139,'Anlage 2'!C$18:C$1001,"&lt;2033")+SUMIF(B$18:B$1003,B139,L$18:L$1003)=SUMIF(B$18:B$1003,B139,N$18:N$1003)),"Übereinstimmung E",IF(AND(N139&gt;0,SUMIFS('Anlage 2'!W$18:W$1001,'Anlage 2'!B$18:B$1001,'Anlage 1'!B139,'Anlage 2'!C$18:C$1001,"&lt;2033")+SUMIF(B$18:B$1003,B139,L$18:L$1003)&lt;&gt;SUMIF(B$18:B$1003,B139,N$18:N$1003)),"Kontrolle E erf.",""))</f>
        <v/>
      </c>
      <c r="Q139" s="6"/>
      <c r="R139" s="10"/>
      <c r="S139" s="5"/>
      <c r="T139" s="8"/>
      <c r="U139" s="6"/>
      <c r="V139" s="8"/>
      <c r="W139" s="6"/>
      <c r="X139" s="8"/>
      <c r="Y139" s="6"/>
      <c r="Z139" s="8"/>
      <c r="AA139" s="6"/>
      <c r="AB139" s="8"/>
      <c r="AC139" s="6"/>
      <c r="AD139" s="8"/>
      <c r="AE139" s="6"/>
      <c r="AF139" s="8"/>
      <c r="AG139" s="9"/>
      <c r="AH139" s="6"/>
      <c r="AI139" s="6"/>
      <c r="AJ139" s="6"/>
      <c r="AK139" s="6"/>
      <c r="AL139" s="6"/>
      <c r="AM139" s="6"/>
      <c r="AN139" s="6"/>
      <c r="AO139" s="6"/>
      <c r="AP139" s="6"/>
      <c r="AQ139" s="6"/>
      <c r="AR139" s="6"/>
      <c r="AS139" s="11"/>
      <c r="AT139" s="12"/>
    </row>
    <row r="140" spans="2:46" x14ac:dyDescent="0.25">
      <c r="B140" s="3"/>
      <c r="C140" s="238" t="str">
        <f>IF($B140&gt;0,VLOOKUP($B140,'OT-ID'!$B$13:$M$3257,6,FALSE),"")</f>
        <v/>
      </c>
      <c r="D140" s="238" t="str">
        <f>IF($B140&gt;0,VLOOKUP($B140,'OT-ID'!$B$13:$M$3257,10,FALSE),"")</f>
        <v/>
      </c>
      <c r="E140" s="238" t="str">
        <f>IF($B140&gt;0,VLOOKUP($B140,'OT-ID'!$B$13:$M$3257,12,FALSE),"")</f>
        <v/>
      </c>
      <c r="F140" s="13"/>
      <c r="G140" s="243" t="str">
        <f>IF($B140&gt;0,VLOOKUP($B140,'OT-ID'!$B$13:$M$3257,4,FALSE),"")</f>
        <v/>
      </c>
      <c r="H140" s="238" t="str">
        <f>IF($B140&gt;0,VLOOKUP($B140,'OT-ID'!$B$13:$M$3257,5,FALSE),"")</f>
        <v/>
      </c>
      <c r="I140" s="5"/>
      <c r="J140" s="6"/>
      <c r="K140" s="7"/>
      <c r="L140" s="5"/>
      <c r="M140" s="8"/>
      <c r="N140" s="9"/>
      <c r="O140" s="6"/>
      <c r="P140" s="241" t="str">
        <f>IF(AND(N140&gt;0,SUMIFS('Anlage 2'!W$18:W$1001,'Anlage 2'!B$18:B$1001,'Anlage 1'!B140,'Anlage 2'!C$18:C$1001,"&lt;2033")+SUMIF(B$18:B$1003,B140,L$18:L$1003)=SUMIF(B$18:B$1003,B140,N$18:N$1003)),"Übereinstimmung E",IF(AND(N140&gt;0,SUMIFS('Anlage 2'!W$18:W$1001,'Anlage 2'!B$18:B$1001,'Anlage 1'!B140,'Anlage 2'!C$18:C$1001,"&lt;2033")+SUMIF(B$18:B$1003,B140,L$18:L$1003)&lt;&gt;SUMIF(B$18:B$1003,B140,N$18:N$1003)),"Kontrolle E erf.",""))</f>
        <v/>
      </c>
      <c r="Q140" s="6"/>
      <c r="R140" s="10"/>
      <c r="S140" s="5"/>
      <c r="T140" s="8"/>
      <c r="U140" s="6"/>
      <c r="V140" s="8"/>
      <c r="W140" s="6"/>
      <c r="X140" s="8"/>
      <c r="Y140" s="6"/>
      <c r="Z140" s="8"/>
      <c r="AA140" s="6"/>
      <c r="AB140" s="8"/>
      <c r="AC140" s="6"/>
      <c r="AD140" s="8"/>
      <c r="AE140" s="6"/>
      <c r="AF140" s="8"/>
      <c r="AG140" s="9"/>
      <c r="AH140" s="6"/>
      <c r="AI140" s="6"/>
      <c r="AJ140" s="6"/>
      <c r="AK140" s="6"/>
      <c r="AL140" s="6"/>
      <c r="AM140" s="6"/>
      <c r="AN140" s="6"/>
      <c r="AO140" s="6"/>
      <c r="AP140" s="6"/>
      <c r="AQ140" s="6"/>
      <c r="AR140" s="6"/>
      <c r="AS140" s="11"/>
      <c r="AT140" s="12"/>
    </row>
    <row r="141" spans="2:46" x14ac:dyDescent="0.25">
      <c r="B141" s="3"/>
      <c r="C141" s="238" t="str">
        <f>IF($B141&gt;0,VLOOKUP($B141,'OT-ID'!$B$13:$M$3257,6,FALSE),"")</f>
        <v/>
      </c>
      <c r="D141" s="238" t="str">
        <f>IF($B141&gt;0,VLOOKUP($B141,'OT-ID'!$B$13:$M$3257,10,FALSE),"")</f>
        <v/>
      </c>
      <c r="E141" s="238" t="str">
        <f>IF($B141&gt;0,VLOOKUP($B141,'OT-ID'!$B$13:$M$3257,12,FALSE),"")</f>
        <v/>
      </c>
      <c r="F141" s="13"/>
      <c r="G141" s="243" t="str">
        <f>IF($B141&gt;0,VLOOKUP($B141,'OT-ID'!$B$13:$M$3257,4,FALSE),"")</f>
        <v/>
      </c>
      <c r="H141" s="238" t="str">
        <f>IF($B141&gt;0,VLOOKUP($B141,'OT-ID'!$B$13:$M$3257,5,FALSE),"")</f>
        <v/>
      </c>
      <c r="I141" s="5"/>
      <c r="J141" s="6"/>
      <c r="K141" s="7"/>
      <c r="L141" s="5"/>
      <c r="M141" s="8"/>
      <c r="N141" s="9"/>
      <c r="O141" s="6"/>
      <c r="P141" s="241" t="str">
        <f>IF(AND(N141&gt;0,SUMIFS('Anlage 2'!W$18:W$1001,'Anlage 2'!B$18:B$1001,'Anlage 1'!B141,'Anlage 2'!C$18:C$1001,"&lt;2033")+SUMIF(B$18:B$1003,B141,L$18:L$1003)=SUMIF(B$18:B$1003,B141,N$18:N$1003)),"Übereinstimmung E",IF(AND(N141&gt;0,SUMIFS('Anlage 2'!W$18:W$1001,'Anlage 2'!B$18:B$1001,'Anlage 1'!B141,'Anlage 2'!C$18:C$1001,"&lt;2033")+SUMIF(B$18:B$1003,B141,L$18:L$1003)&lt;&gt;SUMIF(B$18:B$1003,B141,N$18:N$1003)),"Kontrolle E erf.",""))</f>
        <v/>
      </c>
      <c r="Q141" s="6"/>
      <c r="R141" s="10"/>
      <c r="S141" s="5"/>
      <c r="T141" s="8"/>
      <c r="U141" s="6"/>
      <c r="V141" s="8"/>
      <c r="W141" s="6"/>
      <c r="X141" s="8"/>
      <c r="Y141" s="6"/>
      <c r="Z141" s="8"/>
      <c r="AA141" s="6"/>
      <c r="AB141" s="8"/>
      <c r="AC141" s="6"/>
      <c r="AD141" s="8"/>
      <c r="AE141" s="6"/>
      <c r="AF141" s="8"/>
      <c r="AG141" s="9"/>
      <c r="AH141" s="6"/>
      <c r="AI141" s="6"/>
      <c r="AJ141" s="6"/>
      <c r="AK141" s="6"/>
      <c r="AL141" s="6"/>
      <c r="AM141" s="6"/>
      <c r="AN141" s="6"/>
      <c r="AO141" s="6"/>
      <c r="AP141" s="6"/>
      <c r="AQ141" s="6"/>
      <c r="AR141" s="6"/>
      <c r="AS141" s="11"/>
      <c r="AT141" s="12"/>
    </row>
    <row r="142" spans="2:46" x14ac:dyDescent="0.25">
      <c r="B142" s="3"/>
      <c r="C142" s="238" t="str">
        <f>IF($B142&gt;0,VLOOKUP($B142,'OT-ID'!$B$13:$M$3257,6,FALSE),"")</f>
        <v/>
      </c>
      <c r="D142" s="238" t="str">
        <f>IF($B142&gt;0,VLOOKUP($B142,'OT-ID'!$B$13:$M$3257,10,FALSE),"")</f>
        <v/>
      </c>
      <c r="E142" s="238" t="str">
        <f>IF($B142&gt;0,VLOOKUP($B142,'OT-ID'!$B$13:$M$3257,12,FALSE),"")</f>
        <v/>
      </c>
      <c r="F142" s="13"/>
      <c r="G142" s="243" t="str">
        <f>IF($B142&gt;0,VLOOKUP($B142,'OT-ID'!$B$13:$M$3257,4,FALSE),"")</f>
        <v/>
      </c>
      <c r="H142" s="238" t="str">
        <f>IF($B142&gt;0,VLOOKUP($B142,'OT-ID'!$B$13:$M$3257,5,FALSE),"")</f>
        <v/>
      </c>
      <c r="I142" s="5"/>
      <c r="J142" s="6"/>
      <c r="K142" s="7"/>
      <c r="L142" s="5"/>
      <c r="M142" s="8"/>
      <c r="N142" s="9"/>
      <c r="O142" s="6"/>
      <c r="P142" s="241" t="str">
        <f>IF(AND(N142&gt;0,SUMIFS('Anlage 2'!W$18:W$1001,'Anlage 2'!B$18:B$1001,'Anlage 1'!B142,'Anlage 2'!C$18:C$1001,"&lt;2033")+SUMIF(B$18:B$1003,B142,L$18:L$1003)=SUMIF(B$18:B$1003,B142,N$18:N$1003)),"Übereinstimmung E",IF(AND(N142&gt;0,SUMIFS('Anlage 2'!W$18:W$1001,'Anlage 2'!B$18:B$1001,'Anlage 1'!B142,'Anlage 2'!C$18:C$1001,"&lt;2033")+SUMIF(B$18:B$1003,B142,L$18:L$1003)&lt;&gt;SUMIF(B$18:B$1003,B142,N$18:N$1003)),"Kontrolle E erf.",""))</f>
        <v/>
      </c>
      <c r="Q142" s="6"/>
      <c r="R142" s="10"/>
      <c r="S142" s="5"/>
      <c r="T142" s="8"/>
      <c r="U142" s="6"/>
      <c r="V142" s="8"/>
      <c r="W142" s="6"/>
      <c r="X142" s="8"/>
      <c r="Y142" s="6"/>
      <c r="Z142" s="8"/>
      <c r="AA142" s="6"/>
      <c r="AB142" s="8"/>
      <c r="AC142" s="6"/>
      <c r="AD142" s="8"/>
      <c r="AE142" s="6"/>
      <c r="AF142" s="8"/>
      <c r="AG142" s="9"/>
      <c r="AH142" s="6"/>
      <c r="AI142" s="6"/>
      <c r="AJ142" s="6"/>
      <c r="AK142" s="6"/>
      <c r="AL142" s="6"/>
      <c r="AM142" s="6"/>
      <c r="AN142" s="6"/>
      <c r="AO142" s="6"/>
      <c r="AP142" s="6"/>
      <c r="AQ142" s="6"/>
      <c r="AR142" s="6"/>
      <c r="AS142" s="11"/>
      <c r="AT142" s="12"/>
    </row>
    <row r="143" spans="2:46" x14ac:dyDescent="0.25">
      <c r="B143" s="3"/>
      <c r="C143" s="238" t="str">
        <f>IF($B143&gt;0,VLOOKUP($B143,'OT-ID'!$B$13:$M$3257,6,FALSE),"")</f>
        <v/>
      </c>
      <c r="D143" s="238" t="str">
        <f>IF($B143&gt;0,VLOOKUP($B143,'OT-ID'!$B$13:$M$3257,10,FALSE),"")</f>
        <v/>
      </c>
      <c r="E143" s="238" t="str">
        <f>IF($B143&gt;0,VLOOKUP($B143,'OT-ID'!$B$13:$M$3257,12,FALSE),"")</f>
        <v/>
      </c>
      <c r="F143" s="13"/>
      <c r="G143" s="243" t="str">
        <f>IF($B143&gt;0,VLOOKUP($B143,'OT-ID'!$B$13:$M$3257,4,FALSE),"")</f>
        <v/>
      </c>
      <c r="H143" s="238" t="str">
        <f>IF($B143&gt;0,VLOOKUP($B143,'OT-ID'!$B$13:$M$3257,5,FALSE),"")</f>
        <v/>
      </c>
      <c r="I143" s="5"/>
      <c r="J143" s="6"/>
      <c r="K143" s="7"/>
      <c r="L143" s="5"/>
      <c r="M143" s="8"/>
      <c r="N143" s="9"/>
      <c r="O143" s="6"/>
      <c r="P143" s="241" t="str">
        <f>IF(AND(N143&gt;0,SUMIFS('Anlage 2'!W$18:W$1001,'Anlage 2'!B$18:B$1001,'Anlage 1'!B143,'Anlage 2'!C$18:C$1001,"&lt;2033")+SUMIF(B$18:B$1003,B143,L$18:L$1003)=SUMIF(B$18:B$1003,B143,N$18:N$1003)),"Übereinstimmung E",IF(AND(N143&gt;0,SUMIFS('Anlage 2'!W$18:W$1001,'Anlage 2'!B$18:B$1001,'Anlage 1'!B143,'Anlage 2'!C$18:C$1001,"&lt;2033")+SUMIF(B$18:B$1003,B143,L$18:L$1003)&lt;&gt;SUMIF(B$18:B$1003,B143,N$18:N$1003)),"Kontrolle E erf.",""))</f>
        <v/>
      </c>
      <c r="Q143" s="6"/>
      <c r="R143" s="10"/>
      <c r="S143" s="5"/>
      <c r="T143" s="8"/>
      <c r="U143" s="6"/>
      <c r="V143" s="8"/>
      <c r="W143" s="6"/>
      <c r="X143" s="8"/>
      <c r="Y143" s="6"/>
      <c r="Z143" s="8"/>
      <c r="AA143" s="6"/>
      <c r="AB143" s="8"/>
      <c r="AC143" s="6"/>
      <c r="AD143" s="8"/>
      <c r="AE143" s="6"/>
      <c r="AF143" s="8"/>
      <c r="AG143" s="9"/>
      <c r="AH143" s="6"/>
      <c r="AI143" s="6"/>
      <c r="AJ143" s="6"/>
      <c r="AK143" s="6"/>
      <c r="AL143" s="6"/>
      <c r="AM143" s="6"/>
      <c r="AN143" s="6"/>
      <c r="AO143" s="6"/>
      <c r="AP143" s="6"/>
      <c r="AQ143" s="6"/>
      <c r="AR143" s="6"/>
      <c r="AS143" s="11"/>
      <c r="AT143" s="12"/>
    </row>
    <row r="144" spans="2:46" x14ac:dyDescent="0.25">
      <c r="B144" s="3"/>
      <c r="C144" s="238" t="str">
        <f>IF($B144&gt;0,VLOOKUP($B144,'OT-ID'!$B$13:$M$3257,6,FALSE),"")</f>
        <v/>
      </c>
      <c r="D144" s="238" t="str">
        <f>IF($B144&gt;0,VLOOKUP($B144,'OT-ID'!$B$13:$M$3257,10,FALSE),"")</f>
        <v/>
      </c>
      <c r="E144" s="238" t="str">
        <f>IF($B144&gt;0,VLOOKUP($B144,'OT-ID'!$B$13:$M$3257,12,FALSE),"")</f>
        <v/>
      </c>
      <c r="F144" s="13"/>
      <c r="G144" s="243" t="str">
        <f>IF($B144&gt;0,VLOOKUP($B144,'OT-ID'!$B$13:$M$3257,4,FALSE),"")</f>
        <v/>
      </c>
      <c r="H144" s="238" t="str">
        <f>IF($B144&gt;0,VLOOKUP($B144,'OT-ID'!$B$13:$M$3257,5,FALSE),"")</f>
        <v/>
      </c>
      <c r="I144" s="5"/>
      <c r="J144" s="6"/>
      <c r="K144" s="7"/>
      <c r="L144" s="5"/>
      <c r="M144" s="8"/>
      <c r="N144" s="9"/>
      <c r="O144" s="6"/>
      <c r="P144" s="241" t="str">
        <f>IF(AND(N144&gt;0,SUMIFS('Anlage 2'!W$18:W$1001,'Anlage 2'!B$18:B$1001,'Anlage 1'!B144,'Anlage 2'!C$18:C$1001,"&lt;2033")+SUMIF(B$18:B$1003,B144,L$18:L$1003)=SUMIF(B$18:B$1003,B144,N$18:N$1003)),"Übereinstimmung E",IF(AND(N144&gt;0,SUMIFS('Anlage 2'!W$18:W$1001,'Anlage 2'!B$18:B$1001,'Anlage 1'!B144,'Anlage 2'!C$18:C$1001,"&lt;2033")+SUMIF(B$18:B$1003,B144,L$18:L$1003)&lt;&gt;SUMIF(B$18:B$1003,B144,N$18:N$1003)),"Kontrolle E erf.",""))</f>
        <v/>
      </c>
      <c r="Q144" s="6"/>
      <c r="R144" s="10"/>
      <c r="S144" s="5"/>
      <c r="T144" s="8"/>
      <c r="U144" s="6"/>
      <c r="V144" s="8"/>
      <c r="W144" s="6"/>
      <c r="X144" s="8"/>
      <c r="Y144" s="6"/>
      <c r="Z144" s="8"/>
      <c r="AA144" s="6"/>
      <c r="AB144" s="8"/>
      <c r="AC144" s="6"/>
      <c r="AD144" s="8"/>
      <c r="AE144" s="6"/>
      <c r="AF144" s="8"/>
      <c r="AG144" s="9"/>
      <c r="AH144" s="6"/>
      <c r="AI144" s="6"/>
      <c r="AJ144" s="6"/>
      <c r="AK144" s="6"/>
      <c r="AL144" s="6"/>
      <c r="AM144" s="6"/>
      <c r="AN144" s="6"/>
      <c r="AO144" s="6"/>
      <c r="AP144" s="6"/>
      <c r="AQ144" s="6"/>
      <c r="AR144" s="6"/>
      <c r="AS144" s="11"/>
      <c r="AT144" s="12"/>
    </row>
    <row r="145" spans="2:46" x14ac:dyDescent="0.25">
      <c r="B145" s="3"/>
      <c r="C145" s="238" t="str">
        <f>IF($B145&gt;0,VLOOKUP($B145,'OT-ID'!$B$13:$M$3257,6,FALSE),"")</f>
        <v/>
      </c>
      <c r="D145" s="238" t="str">
        <f>IF($B145&gt;0,VLOOKUP($B145,'OT-ID'!$B$13:$M$3257,10,FALSE),"")</f>
        <v/>
      </c>
      <c r="E145" s="238" t="str">
        <f>IF($B145&gt;0,VLOOKUP($B145,'OT-ID'!$B$13:$M$3257,12,FALSE),"")</f>
        <v/>
      </c>
      <c r="F145" s="13"/>
      <c r="G145" s="243" t="str">
        <f>IF($B145&gt;0,VLOOKUP($B145,'OT-ID'!$B$13:$M$3257,4,FALSE),"")</f>
        <v/>
      </c>
      <c r="H145" s="238" t="str">
        <f>IF($B145&gt;0,VLOOKUP($B145,'OT-ID'!$B$13:$M$3257,5,FALSE),"")</f>
        <v/>
      </c>
      <c r="I145" s="5"/>
      <c r="J145" s="6"/>
      <c r="K145" s="7"/>
      <c r="L145" s="5"/>
      <c r="M145" s="8"/>
      <c r="N145" s="9"/>
      <c r="O145" s="6"/>
      <c r="P145" s="241" t="str">
        <f>IF(AND(N145&gt;0,SUMIFS('Anlage 2'!W$18:W$1001,'Anlage 2'!B$18:B$1001,'Anlage 1'!B145,'Anlage 2'!C$18:C$1001,"&lt;2033")+SUMIF(B$18:B$1003,B145,L$18:L$1003)=SUMIF(B$18:B$1003,B145,N$18:N$1003)),"Übereinstimmung E",IF(AND(N145&gt;0,SUMIFS('Anlage 2'!W$18:W$1001,'Anlage 2'!B$18:B$1001,'Anlage 1'!B145,'Anlage 2'!C$18:C$1001,"&lt;2033")+SUMIF(B$18:B$1003,B145,L$18:L$1003)&lt;&gt;SUMIF(B$18:B$1003,B145,N$18:N$1003)),"Kontrolle E erf.",""))</f>
        <v/>
      </c>
      <c r="Q145" s="6"/>
      <c r="R145" s="10"/>
      <c r="S145" s="5"/>
      <c r="T145" s="8"/>
      <c r="U145" s="6"/>
      <c r="V145" s="8"/>
      <c r="W145" s="6"/>
      <c r="X145" s="8"/>
      <c r="Y145" s="6"/>
      <c r="Z145" s="8"/>
      <c r="AA145" s="6"/>
      <c r="AB145" s="8"/>
      <c r="AC145" s="6"/>
      <c r="AD145" s="8"/>
      <c r="AE145" s="6"/>
      <c r="AF145" s="8"/>
      <c r="AG145" s="9"/>
      <c r="AH145" s="6"/>
      <c r="AI145" s="6"/>
      <c r="AJ145" s="6"/>
      <c r="AK145" s="6"/>
      <c r="AL145" s="6"/>
      <c r="AM145" s="6"/>
      <c r="AN145" s="6"/>
      <c r="AO145" s="6"/>
      <c r="AP145" s="6"/>
      <c r="AQ145" s="6"/>
      <c r="AR145" s="6"/>
      <c r="AS145" s="11"/>
      <c r="AT145" s="12"/>
    </row>
    <row r="146" spans="2:46" x14ac:dyDescent="0.25">
      <c r="B146" s="3"/>
      <c r="C146" s="238" t="str">
        <f>IF($B146&gt;0,VLOOKUP($B146,'OT-ID'!$B$13:$M$3257,6,FALSE),"")</f>
        <v/>
      </c>
      <c r="D146" s="238" t="str">
        <f>IF($B146&gt;0,VLOOKUP($B146,'OT-ID'!$B$13:$M$3257,10,FALSE),"")</f>
        <v/>
      </c>
      <c r="E146" s="238" t="str">
        <f>IF($B146&gt;0,VLOOKUP($B146,'OT-ID'!$B$13:$M$3257,12,FALSE),"")</f>
        <v/>
      </c>
      <c r="F146" s="13"/>
      <c r="G146" s="243" t="str">
        <f>IF($B146&gt;0,VLOOKUP($B146,'OT-ID'!$B$13:$M$3257,4,FALSE),"")</f>
        <v/>
      </c>
      <c r="H146" s="238" t="str">
        <f>IF($B146&gt;0,VLOOKUP($B146,'OT-ID'!$B$13:$M$3257,5,FALSE),"")</f>
        <v/>
      </c>
      <c r="I146" s="5"/>
      <c r="J146" s="6"/>
      <c r="K146" s="7"/>
      <c r="L146" s="5"/>
      <c r="M146" s="8"/>
      <c r="N146" s="9"/>
      <c r="O146" s="6"/>
      <c r="P146" s="241" t="str">
        <f>IF(AND(N146&gt;0,SUMIFS('Anlage 2'!W$18:W$1001,'Anlage 2'!B$18:B$1001,'Anlage 1'!B146,'Anlage 2'!C$18:C$1001,"&lt;2033")+SUMIF(B$18:B$1003,B146,L$18:L$1003)=SUMIF(B$18:B$1003,B146,N$18:N$1003)),"Übereinstimmung E",IF(AND(N146&gt;0,SUMIFS('Anlage 2'!W$18:W$1001,'Anlage 2'!B$18:B$1001,'Anlage 1'!B146,'Anlage 2'!C$18:C$1001,"&lt;2033")+SUMIF(B$18:B$1003,B146,L$18:L$1003)&lt;&gt;SUMIF(B$18:B$1003,B146,N$18:N$1003)),"Kontrolle E erf.",""))</f>
        <v/>
      </c>
      <c r="Q146" s="6"/>
      <c r="R146" s="10"/>
      <c r="S146" s="5"/>
      <c r="T146" s="8"/>
      <c r="U146" s="6"/>
      <c r="V146" s="8"/>
      <c r="W146" s="6"/>
      <c r="X146" s="8"/>
      <c r="Y146" s="6"/>
      <c r="Z146" s="8"/>
      <c r="AA146" s="6"/>
      <c r="AB146" s="8"/>
      <c r="AC146" s="6"/>
      <c r="AD146" s="8"/>
      <c r="AE146" s="6"/>
      <c r="AF146" s="8"/>
      <c r="AG146" s="9"/>
      <c r="AH146" s="6"/>
      <c r="AI146" s="6"/>
      <c r="AJ146" s="6"/>
      <c r="AK146" s="6"/>
      <c r="AL146" s="6"/>
      <c r="AM146" s="6"/>
      <c r="AN146" s="6"/>
      <c r="AO146" s="6"/>
      <c r="AP146" s="6"/>
      <c r="AQ146" s="6"/>
      <c r="AR146" s="6"/>
      <c r="AS146" s="11"/>
      <c r="AT146" s="12"/>
    </row>
    <row r="147" spans="2:46" x14ac:dyDescent="0.25">
      <c r="B147" s="3"/>
      <c r="C147" s="238" t="str">
        <f>IF($B147&gt;0,VLOOKUP($B147,'OT-ID'!$B$13:$M$3257,6,FALSE),"")</f>
        <v/>
      </c>
      <c r="D147" s="238" t="str">
        <f>IF($B147&gt;0,VLOOKUP($B147,'OT-ID'!$B$13:$M$3257,10,FALSE),"")</f>
        <v/>
      </c>
      <c r="E147" s="238" t="str">
        <f>IF($B147&gt;0,VLOOKUP($B147,'OT-ID'!$B$13:$M$3257,12,FALSE),"")</f>
        <v/>
      </c>
      <c r="F147" s="13"/>
      <c r="G147" s="243" t="str">
        <f>IF($B147&gt;0,VLOOKUP($B147,'OT-ID'!$B$13:$M$3257,4,FALSE),"")</f>
        <v/>
      </c>
      <c r="H147" s="238" t="str">
        <f>IF($B147&gt;0,VLOOKUP($B147,'OT-ID'!$B$13:$M$3257,5,FALSE),"")</f>
        <v/>
      </c>
      <c r="I147" s="5"/>
      <c r="J147" s="6"/>
      <c r="K147" s="7"/>
      <c r="L147" s="5"/>
      <c r="M147" s="8"/>
      <c r="N147" s="9"/>
      <c r="O147" s="6"/>
      <c r="P147" s="241" t="str">
        <f>IF(AND(N147&gt;0,SUMIFS('Anlage 2'!W$18:W$1001,'Anlage 2'!B$18:B$1001,'Anlage 1'!B147,'Anlage 2'!C$18:C$1001,"&lt;2033")+SUMIF(B$18:B$1003,B147,L$18:L$1003)=SUMIF(B$18:B$1003,B147,N$18:N$1003)),"Übereinstimmung E",IF(AND(N147&gt;0,SUMIFS('Anlage 2'!W$18:W$1001,'Anlage 2'!B$18:B$1001,'Anlage 1'!B147,'Anlage 2'!C$18:C$1001,"&lt;2033")+SUMIF(B$18:B$1003,B147,L$18:L$1003)&lt;&gt;SUMIF(B$18:B$1003,B147,N$18:N$1003)),"Kontrolle E erf.",""))</f>
        <v/>
      </c>
      <c r="Q147" s="6"/>
      <c r="R147" s="10"/>
      <c r="S147" s="5"/>
      <c r="T147" s="8"/>
      <c r="U147" s="6"/>
      <c r="V147" s="8"/>
      <c r="W147" s="6"/>
      <c r="X147" s="8"/>
      <c r="Y147" s="6"/>
      <c r="Z147" s="8"/>
      <c r="AA147" s="6"/>
      <c r="AB147" s="8"/>
      <c r="AC147" s="6"/>
      <c r="AD147" s="8"/>
      <c r="AE147" s="6"/>
      <c r="AF147" s="8"/>
      <c r="AG147" s="9"/>
      <c r="AH147" s="6"/>
      <c r="AI147" s="6"/>
      <c r="AJ147" s="6"/>
      <c r="AK147" s="6"/>
      <c r="AL147" s="6"/>
      <c r="AM147" s="6"/>
      <c r="AN147" s="6"/>
      <c r="AO147" s="6"/>
      <c r="AP147" s="6"/>
      <c r="AQ147" s="6"/>
      <c r="AR147" s="6"/>
      <c r="AS147" s="11"/>
      <c r="AT147" s="12"/>
    </row>
    <row r="148" spans="2:46" x14ac:dyDescent="0.25">
      <c r="B148" s="3"/>
      <c r="C148" s="238" t="str">
        <f>IF($B148&gt;0,VLOOKUP($B148,'OT-ID'!$B$13:$M$3257,6,FALSE),"")</f>
        <v/>
      </c>
      <c r="D148" s="238" t="str">
        <f>IF($B148&gt;0,VLOOKUP($B148,'OT-ID'!$B$13:$M$3257,10,FALSE),"")</f>
        <v/>
      </c>
      <c r="E148" s="238" t="str">
        <f>IF($B148&gt;0,VLOOKUP($B148,'OT-ID'!$B$13:$M$3257,12,FALSE),"")</f>
        <v/>
      </c>
      <c r="F148" s="13"/>
      <c r="G148" s="243" t="str">
        <f>IF($B148&gt;0,VLOOKUP($B148,'OT-ID'!$B$13:$M$3257,4,FALSE),"")</f>
        <v/>
      </c>
      <c r="H148" s="238" t="str">
        <f>IF($B148&gt;0,VLOOKUP($B148,'OT-ID'!$B$13:$M$3257,5,FALSE),"")</f>
        <v/>
      </c>
      <c r="I148" s="5"/>
      <c r="J148" s="6"/>
      <c r="K148" s="7"/>
      <c r="L148" s="5"/>
      <c r="M148" s="8"/>
      <c r="N148" s="9"/>
      <c r="O148" s="6"/>
      <c r="P148" s="241" t="str">
        <f>IF(AND(N148&gt;0,SUMIFS('Anlage 2'!W$18:W$1001,'Anlage 2'!B$18:B$1001,'Anlage 1'!B148,'Anlage 2'!C$18:C$1001,"&lt;2033")+SUMIF(B$18:B$1003,B148,L$18:L$1003)=SUMIF(B$18:B$1003,B148,N$18:N$1003)),"Übereinstimmung E",IF(AND(N148&gt;0,SUMIFS('Anlage 2'!W$18:W$1001,'Anlage 2'!B$18:B$1001,'Anlage 1'!B148,'Anlage 2'!C$18:C$1001,"&lt;2033")+SUMIF(B$18:B$1003,B148,L$18:L$1003)&lt;&gt;SUMIF(B$18:B$1003,B148,N$18:N$1003)),"Kontrolle E erf.",""))</f>
        <v/>
      </c>
      <c r="Q148" s="6"/>
      <c r="R148" s="10"/>
      <c r="S148" s="5"/>
      <c r="T148" s="8"/>
      <c r="U148" s="6"/>
      <c r="V148" s="8"/>
      <c r="W148" s="6"/>
      <c r="X148" s="8"/>
      <c r="Y148" s="6"/>
      <c r="Z148" s="8"/>
      <c r="AA148" s="6"/>
      <c r="AB148" s="8"/>
      <c r="AC148" s="6"/>
      <c r="AD148" s="8"/>
      <c r="AE148" s="6"/>
      <c r="AF148" s="8"/>
      <c r="AG148" s="9"/>
      <c r="AH148" s="6"/>
      <c r="AI148" s="6"/>
      <c r="AJ148" s="6"/>
      <c r="AK148" s="6"/>
      <c r="AL148" s="6"/>
      <c r="AM148" s="6"/>
      <c r="AN148" s="6"/>
      <c r="AO148" s="6"/>
      <c r="AP148" s="6"/>
      <c r="AQ148" s="6"/>
      <c r="AR148" s="6"/>
      <c r="AS148" s="11"/>
      <c r="AT148" s="12"/>
    </row>
    <row r="149" spans="2:46" x14ac:dyDescent="0.25">
      <c r="B149" s="3"/>
      <c r="C149" s="238" t="str">
        <f>IF($B149&gt;0,VLOOKUP($B149,'OT-ID'!$B$13:$M$3257,6,FALSE),"")</f>
        <v/>
      </c>
      <c r="D149" s="238" t="str">
        <f>IF($B149&gt;0,VLOOKUP($B149,'OT-ID'!$B$13:$M$3257,10,FALSE),"")</f>
        <v/>
      </c>
      <c r="E149" s="238" t="str">
        <f>IF($B149&gt;0,VLOOKUP($B149,'OT-ID'!$B$13:$M$3257,12,FALSE),"")</f>
        <v/>
      </c>
      <c r="F149" s="13"/>
      <c r="G149" s="243" t="str">
        <f>IF($B149&gt;0,VLOOKUP($B149,'OT-ID'!$B$13:$M$3257,4,FALSE),"")</f>
        <v/>
      </c>
      <c r="H149" s="238" t="str">
        <f>IF($B149&gt;0,VLOOKUP($B149,'OT-ID'!$B$13:$M$3257,5,FALSE),"")</f>
        <v/>
      </c>
      <c r="I149" s="5"/>
      <c r="J149" s="6"/>
      <c r="K149" s="7"/>
      <c r="L149" s="5"/>
      <c r="M149" s="8"/>
      <c r="N149" s="9"/>
      <c r="O149" s="6"/>
      <c r="P149" s="241" t="str">
        <f>IF(AND(N149&gt;0,SUMIFS('Anlage 2'!W$18:W$1001,'Anlage 2'!B$18:B$1001,'Anlage 1'!B149,'Anlage 2'!C$18:C$1001,"&lt;2033")+SUMIF(B$18:B$1003,B149,L$18:L$1003)=SUMIF(B$18:B$1003,B149,N$18:N$1003)),"Übereinstimmung E",IF(AND(N149&gt;0,SUMIFS('Anlage 2'!W$18:W$1001,'Anlage 2'!B$18:B$1001,'Anlage 1'!B149,'Anlage 2'!C$18:C$1001,"&lt;2033")+SUMIF(B$18:B$1003,B149,L$18:L$1003)&lt;&gt;SUMIF(B$18:B$1003,B149,N$18:N$1003)),"Kontrolle E erf.",""))</f>
        <v/>
      </c>
      <c r="Q149" s="6"/>
      <c r="R149" s="10"/>
      <c r="S149" s="5"/>
      <c r="T149" s="8"/>
      <c r="U149" s="6"/>
      <c r="V149" s="8"/>
      <c r="W149" s="6"/>
      <c r="X149" s="8"/>
      <c r="Y149" s="6"/>
      <c r="Z149" s="8"/>
      <c r="AA149" s="6"/>
      <c r="AB149" s="8"/>
      <c r="AC149" s="6"/>
      <c r="AD149" s="8"/>
      <c r="AE149" s="6"/>
      <c r="AF149" s="8"/>
      <c r="AG149" s="9"/>
      <c r="AH149" s="6"/>
      <c r="AI149" s="6"/>
      <c r="AJ149" s="6"/>
      <c r="AK149" s="6"/>
      <c r="AL149" s="6"/>
      <c r="AM149" s="6"/>
      <c r="AN149" s="6"/>
      <c r="AO149" s="6"/>
      <c r="AP149" s="6"/>
      <c r="AQ149" s="6"/>
      <c r="AR149" s="6"/>
      <c r="AS149" s="11"/>
      <c r="AT149" s="12"/>
    </row>
    <row r="150" spans="2:46" x14ac:dyDescent="0.25">
      <c r="B150" s="3"/>
      <c r="C150" s="238" t="str">
        <f>IF($B150&gt;0,VLOOKUP($B150,'OT-ID'!$B$13:$M$3257,6,FALSE),"")</f>
        <v/>
      </c>
      <c r="D150" s="238" t="str">
        <f>IF($B150&gt;0,VLOOKUP($B150,'OT-ID'!$B$13:$M$3257,10,FALSE),"")</f>
        <v/>
      </c>
      <c r="E150" s="238" t="str">
        <f>IF($B150&gt;0,VLOOKUP($B150,'OT-ID'!$B$13:$M$3257,12,FALSE),"")</f>
        <v/>
      </c>
      <c r="F150" s="13"/>
      <c r="G150" s="243" t="str">
        <f>IF($B150&gt;0,VLOOKUP($B150,'OT-ID'!$B$13:$M$3257,4,FALSE),"")</f>
        <v/>
      </c>
      <c r="H150" s="238" t="str">
        <f>IF($B150&gt;0,VLOOKUP($B150,'OT-ID'!$B$13:$M$3257,5,FALSE),"")</f>
        <v/>
      </c>
      <c r="I150" s="5"/>
      <c r="J150" s="6"/>
      <c r="K150" s="7"/>
      <c r="L150" s="5"/>
      <c r="M150" s="8"/>
      <c r="N150" s="9"/>
      <c r="O150" s="6"/>
      <c r="P150" s="241" t="str">
        <f>IF(AND(N150&gt;0,SUMIFS('Anlage 2'!W$18:W$1001,'Anlage 2'!B$18:B$1001,'Anlage 1'!B150,'Anlage 2'!C$18:C$1001,"&lt;2033")+SUMIF(B$18:B$1003,B150,L$18:L$1003)=SUMIF(B$18:B$1003,B150,N$18:N$1003)),"Übereinstimmung E",IF(AND(N150&gt;0,SUMIFS('Anlage 2'!W$18:W$1001,'Anlage 2'!B$18:B$1001,'Anlage 1'!B150,'Anlage 2'!C$18:C$1001,"&lt;2033")+SUMIF(B$18:B$1003,B150,L$18:L$1003)&lt;&gt;SUMIF(B$18:B$1003,B150,N$18:N$1003)),"Kontrolle E erf.",""))</f>
        <v/>
      </c>
      <c r="Q150" s="6"/>
      <c r="R150" s="10"/>
      <c r="S150" s="5"/>
      <c r="T150" s="8"/>
      <c r="U150" s="6"/>
      <c r="V150" s="8"/>
      <c r="W150" s="6"/>
      <c r="X150" s="8"/>
      <c r="Y150" s="6"/>
      <c r="Z150" s="8"/>
      <c r="AA150" s="6"/>
      <c r="AB150" s="8"/>
      <c r="AC150" s="6"/>
      <c r="AD150" s="8"/>
      <c r="AE150" s="6"/>
      <c r="AF150" s="8"/>
      <c r="AG150" s="9"/>
      <c r="AH150" s="6"/>
      <c r="AI150" s="6"/>
      <c r="AJ150" s="6"/>
      <c r="AK150" s="6"/>
      <c r="AL150" s="6"/>
      <c r="AM150" s="6"/>
      <c r="AN150" s="6"/>
      <c r="AO150" s="6"/>
      <c r="AP150" s="6"/>
      <c r="AQ150" s="6"/>
      <c r="AR150" s="6"/>
      <c r="AS150" s="11"/>
      <c r="AT150" s="12"/>
    </row>
    <row r="151" spans="2:46" x14ac:dyDescent="0.25">
      <c r="B151" s="3"/>
      <c r="C151" s="238" t="str">
        <f>IF($B151&gt;0,VLOOKUP($B151,'OT-ID'!$B$13:$M$3257,6,FALSE),"")</f>
        <v/>
      </c>
      <c r="D151" s="238" t="str">
        <f>IF($B151&gt;0,VLOOKUP($B151,'OT-ID'!$B$13:$M$3257,10,FALSE),"")</f>
        <v/>
      </c>
      <c r="E151" s="238" t="str">
        <f>IF($B151&gt;0,VLOOKUP($B151,'OT-ID'!$B$13:$M$3257,12,FALSE),"")</f>
        <v/>
      </c>
      <c r="F151" s="13"/>
      <c r="G151" s="243" t="str">
        <f>IF($B151&gt;0,VLOOKUP($B151,'OT-ID'!$B$13:$M$3257,4,FALSE),"")</f>
        <v/>
      </c>
      <c r="H151" s="238" t="str">
        <f>IF($B151&gt;0,VLOOKUP($B151,'OT-ID'!$B$13:$M$3257,5,FALSE),"")</f>
        <v/>
      </c>
      <c r="I151" s="5"/>
      <c r="J151" s="6"/>
      <c r="K151" s="7"/>
      <c r="L151" s="5"/>
      <c r="M151" s="8"/>
      <c r="N151" s="9"/>
      <c r="O151" s="6"/>
      <c r="P151" s="241" t="str">
        <f>IF(AND(N151&gt;0,SUMIFS('Anlage 2'!W$18:W$1001,'Anlage 2'!B$18:B$1001,'Anlage 1'!B151,'Anlage 2'!C$18:C$1001,"&lt;2033")+SUMIF(B$18:B$1003,B151,L$18:L$1003)=SUMIF(B$18:B$1003,B151,N$18:N$1003)),"Übereinstimmung E",IF(AND(N151&gt;0,SUMIFS('Anlage 2'!W$18:W$1001,'Anlage 2'!B$18:B$1001,'Anlage 1'!B151,'Anlage 2'!C$18:C$1001,"&lt;2033")+SUMIF(B$18:B$1003,B151,L$18:L$1003)&lt;&gt;SUMIF(B$18:B$1003,B151,N$18:N$1003)),"Kontrolle E erf.",""))</f>
        <v/>
      </c>
      <c r="Q151" s="6"/>
      <c r="R151" s="10"/>
      <c r="S151" s="5"/>
      <c r="T151" s="8"/>
      <c r="U151" s="6"/>
      <c r="V151" s="8"/>
      <c r="W151" s="6"/>
      <c r="X151" s="8"/>
      <c r="Y151" s="6"/>
      <c r="Z151" s="8"/>
      <c r="AA151" s="6"/>
      <c r="AB151" s="8"/>
      <c r="AC151" s="6"/>
      <c r="AD151" s="8"/>
      <c r="AE151" s="6"/>
      <c r="AF151" s="8"/>
      <c r="AG151" s="9"/>
      <c r="AH151" s="6"/>
      <c r="AI151" s="6"/>
      <c r="AJ151" s="6"/>
      <c r="AK151" s="6"/>
      <c r="AL151" s="6"/>
      <c r="AM151" s="6"/>
      <c r="AN151" s="6"/>
      <c r="AO151" s="6"/>
      <c r="AP151" s="6"/>
      <c r="AQ151" s="6"/>
      <c r="AR151" s="6"/>
      <c r="AS151" s="11"/>
      <c r="AT151" s="12"/>
    </row>
    <row r="152" spans="2:46" x14ac:dyDescent="0.25">
      <c r="B152" s="3"/>
      <c r="C152" s="238" t="str">
        <f>IF($B152&gt;0,VLOOKUP($B152,'OT-ID'!$B$13:$M$3257,6,FALSE),"")</f>
        <v/>
      </c>
      <c r="D152" s="238" t="str">
        <f>IF($B152&gt;0,VLOOKUP($B152,'OT-ID'!$B$13:$M$3257,10,FALSE),"")</f>
        <v/>
      </c>
      <c r="E152" s="238" t="str">
        <f>IF($B152&gt;0,VLOOKUP($B152,'OT-ID'!$B$13:$M$3257,12,FALSE),"")</f>
        <v/>
      </c>
      <c r="F152" s="13"/>
      <c r="G152" s="243" t="str">
        <f>IF($B152&gt;0,VLOOKUP($B152,'OT-ID'!$B$13:$M$3257,4,FALSE),"")</f>
        <v/>
      </c>
      <c r="H152" s="238" t="str">
        <f>IF($B152&gt;0,VLOOKUP($B152,'OT-ID'!$B$13:$M$3257,5,FALSE),"")</f>
        <v/>
      </c>
      <c r="I152" s="5"/>
      <c r="J152" s="6"/>
      <c r="K152" s="7"/>
      <c r="L152" s="5"/>
      <c r="M152" s="8"/>
      <c r="N152" s="9"/>
      <c r="O152" s="6"/>
      <c r="P152" s="241" t="str">
        <f>IF(AND(N152&gt;0,SUMIFS('Anlage 2'!W$18:W$1001,'Anlage 2'!B$18:B$1001,'Anlage 1'!B152,'Anlage 2'!C$18:C$1001,"&lt;2033")+SUMIF(B$18:B$1003,B152,L$18:L$1003)=SUMIF(B$18:B$1003,B152,N$18:N$1003)),"Übereinstimmung E",IF(AND(N152&gt;0,SUMIFS('Anlage 2'!W$18:W$1001,'Anlage 2'!B$18:B$1001,'Anlage 1'!B152,'Anlage 2'!C$18:C$1001,"&lt;2033")+SUMIF(B$18:B$1003,B152,L$18:L$1003)&lt;&gt;SUMIF(B$18:B$1003,B152,N$18:N$1003)),"Kontrolle E erf.",""))</f>
        <v/>
      </c>
      <c r="Q152" s="6"/>
      <c r="R152" s="10"/>
      <c r="S152" s="5"/>
      <c r="T152" s="8"/>
      <c r="U152" s="6"/>
      <c r="V152" s="8"/>
      <c r="W152" s="6"/>
      <c r="X152" s="8"/>
      <c r="Y152" s="6"/>
      <c r="Z152" s="8"/>
      <c r="AA152" s="6"/>
      <c r="AB152" s="8"/>
      <c r="AC152" s="6"/>
      <c r="AD152" s="8"/>
      <c r="AE152" s="6"/>
      <c r="AF152" s="8"/>
      <c r="AG152" s="9"/>
      <c r="AH152" s="6"/>
      <c r="AI152" s="6"/>
      <c r="AJ152" s="6"/>
      <c r="AK152" s="6"/>
      <c r="AL152" s="6"/>
      <c r="AM152" s="6"/>
      <c r="AN152" s="6"/>
      <c r="AO152" s="6"/>
      <c r="AP152" s="6"/>
      <c r="AQ152" s="6"/>
      <c r="AR152" s="6"/>
      <c r="AS152" s="11"/>
      <c r="AT152" s="12"/>
    </row>
    <row r="153" spans="2:46" x14ac:dyDescent="0.25">
      <c r="B153" s="3"/>
      <c r="C153" s="238" t="str">
        <f>IF($B153&gt;0,VLOOKUP($B153,'OT-ID'!$B$13:$M$3257,6,FALSE),"")</f>
        <v/>
      </c>
      <c r="D153" s="238" t="str">
        <f>IF($B153&gt;0,VLOOKUP($B153,'OT-ID'!$B$13:$M$3257,10,FALSE),"")</f>
        <v/>
      </c>
      <c r="E153" s="238" t="str">
        <f>IF($B153&gt;0,VLOOKUP($B153,'OT-ID'!$B$13:$M$3257,12,FALSE),"")</f>
        <v/>
      </c>
      <c r="F153" s="13"/>
      <c r="G153" s="243" t="str">
        <f>IF($B153&gt;0,VLOOKUP($B153,'OT-ID'!$B$13:$M$3257,4,FALSE),"")</f>
        <v/>
      </c>
      <c r="H153" s="238" t="str">
        <f>IF($B153&gt;0,VLOOKUP($B153,'OT-ID'!$B$13:$M$3257,5,FALSE),"")</f>
        <v/>
      </c>
      <c r="I153" s="5"/>
      <c r="J153" s="6"/>
      <c r="K153" s="7"/>
      <c r="L153" s="5"/>
      <c r="M153" s="8"/>
      <c r="N153" s="9"/>
      <c r="O153" s="6"/>
      <c r="P153" s="241" t="str">
        <f>IF(AND(N153&gt;0,SUMIFS('Anlage 2'!W$18:W$1001,'Anlage 2'!B$18:B$1001,'Anlage 1'!B153,'Anlage 2'!C$18:C$1001,"&lt;2033")+SUMIF(B$18:B$1003,B153,L$18:L$1003)=SUMIF(B$18:B$1003,B153,N$18:N$1003)),"Übereinstimmung E",IF(AND(N153&gt;0,SUMIFS('Anlage 2'!W$18:W$1001,'Anlage 2'!B$18:B$1001,'Anlage 1'!B153,'Anlage 2'!C$18:C$1001,"&lt;2033")+SUMIF(B$18:B$1003,B153,L$18:L$1003)&lt;&gt;SUMIF(B$18:B$1003,B153,N$18:N$1003)),"Kontrolle E erf.",""))</f>
        <v/>
      </c>
      <c r="Q153" s="6"/>
      <c r="R153" s="10"/>
      <c r="S153" s="5"/>
      <c r="T153" s="8"/>
      <c r="U153" s="6"/>
      <c r="V153" s="8"/>
      <c r="W153" s="6"/>
      <c r="X153" s="8"/>
      <c r="Y153" s="6"/>
      <c r="Z153" s="8"/>
      <c r="AA153" s="6"/>
      <c r="AB153" s="8"/>
      <c r="AC153" s="6"/>
      <c r="AD153" s="8"/>
      <c r="AE153" s="6"/>
      <c r="AF153" s="8"/>
      <c r="AG153" s="9"/>
      <c r="AH153" s="6"/>
      <c r="AI153" s="6"/>
      <c r="AJ153" s="6"/>
      <c r="AK153" s="6"/>
      <c r="AL153" s="6"/>
      <c r="AM153" s="6"/>
      <c r="AN153" s="6"/>
      <c r="AO153" s="6"/>
      <c r="AP153" s="6"/>
      <c r="AQ153" s="6"/>
      <c r="AR153" s="6"/>
      <c r="AS153" s="11"/>
      <c r="AT153" s="12"/>
    </row>
    <row r="154" spans="2:46" x14ac:dyDescent="0.25">
      <c r="B154" s="3"/>
      <c r="C154" s="238" t="str">
        <f>IF($B154&gt;0,VLOOKUP($B154,'OT-ID'!$B$13:$M$3257,6,FALSE),"")</f>
        <v/>
      </c>
      <c r="D154" s="238" t="str">
        <f>IF($B154&gt;0,VLOOKUP($B154,'OT-ID'!$B$13:$M$3257,10,FALSE),"")</f>
        <v/>
      </c>
      <c r="E154" s="238" t="str">
        <f>IF($B154&gt;0,VLOOKUP($B154,'OT-ID'!$B$13:$M$3257,12,FALSE),"")</f>
        <v/>
      </c>
      <c r="F154" s="13"/>
      <c r="G154" s="243" t="str">
        <f>IF($B154&gt;0,VLOOKUP($B154,'OT-ID'!$B$13:$M$3257,4,FALSE),"")</f>
        <v/>
      </c>
      <c r="H154" s="238" t="str">
        <f>IF($B154&gt;0,VLOOKUP($B154,'OT-ID'!$B$13:$M$3257,5,FALSE),"")</f>
        <v/>
      </c>
      <c r="I154" s="5"/>
      <c r="J154" s="6"/>
      <c r="K154" s="7"/>
      <c r="L154" s="5"/>
      <c r="M154" s="8"/>
      <c r="N154" s="9"/>
      <c r="O154" s="6"/>
      <c r="P154" s="241" t="str">
        <f>IF(AND(N154&gt;0,SUMIFS('Anlage 2'!W$18:W$1001,'Anlage 2'!B$18:B$1001,'Anlage 1'!B154,'Anlage 2'!C$18:C$1001,"&lt;2033")+SUMIF(B$18:B$1003,B154,L$18:L$1003)=SUMIF(B$18:B$1003,B154,N$18:N$1003)),"Übereinstimmung E",IF(AND(N154&gt;0,SUMIFS('Anlage 2'!W$18:W$1001,'Anlage 2'!B$18:B$1001,'Anlage 1'!B154,'Anlage 2'!C$18:C$1001,"&lt;2033")+SUMIF(B$18:B$1003,B154,L$18:L$1003)&lt;&gt;SUMIF(B$18:B$1003,B154,N$18:N$1003)),"Kontrolle E erf.",""))</f>
        <v/>
      </c>
      <c r="Q154" s="6"/>
      <c r="R154" s="10"/>
      <c r="S154" s="5"/>
      <c r="T154" s="8"/>
      <c r="U154" s="6"/>
      <c r="V154" s="8"/>
      <c r="W154" s="6"/>
      <c r="X154" s="8"/>
      <c r="Y154" s="6"/>
      <c r="Z154" s="8"/>
      <c r="AA154" s="6"/>
      <c r="AB154" s="8"/>
      <c r="AC154" s="6"/>
      <c r="AD154" s="8"/>
      <c r="AE154" s="6"/>
      <c r="AF154" s="8"/>
      <c r="AG154" s="9"/>
      <c r="AH154" s="6"/>
      <c r="AI154" s="6"/>
      <c r="AJ154" s="6"/>
      <c r="AK154" s="6"/>
      <c r="AL154" s="6"/>
      <c r="AM154" s="6"/>
      <c r="AN154" s="6"/>
      <c r="AO154" s="6"/>
      <c r="AP154" s="6"/>
      <c r="AQ154" s="6"/>
      <c r="AR154" s="6"/>
      <c r="AS154" s="11"/>
      <c r="AT154" s="12"/>
    </row>
    <row r="155" spans="2:46" x14ac:dyDescent="0.25">
      <c r="B155" s="3"/>
      <c r="C155" s="238" t="str">
        <f>IF($B155&gt;0,VLOOKUP($B155,'OT-ID'!$B$13:$M$3257,6,FALSE),"")</f>
        <v/>
      </c>
      <c r="D155" s="238" t="str">
        <f>IF($B155&gt;0,VLOOKUP($B155,'OT-ID'!$B$13:$M$3257,10,FALSE),"")</f>
        <v/>
      </c>
      <c r="E155" s="238" t="str">
        <f>IF($B155&gt;0,VLOOKUP($B155,'OT-ID'!$B$13:$M$3257,12,FALSE),"")</f>
        <v/>
      </c>
      <c r="F155" s="13"/>
      <c r="G155" s="243" t="str">
        <f>IF($B155&gt;0,VLOOKUP($B155,'OT-ID'!$B$13:$M$3257,4,FALSE),"")</f>
        <v/>
      </c>
      <c r="H155" s="238" t="str">
        <f>IF($B155&gt;0,VLOOKUP($B155,'OT-ID'!$B$13:$M$3257,5,FALSE),"")</f>
        <v/>
      </c>
      <c r="I155" s="5"/>
      <c r="J155" s="6"/>
      <c r="K155" s="7"/>
      <c r="L155" s="5"/>
      <c r="M155" s="8"/>
      <c r="N155" s="9"/>
      <c r="O155" s="6"/>
      <c r="P155" s="241" t="str">
        <f>IF(AND(N155&gt;0,SUMIFS('Anlage 2'!W$18:W$1001,'Anlage 2'!B$18:B$1001,'Anlage 1'!B155,'Anlage 2'!C$18:C$1001,"&lt;2033")+SUMIF(B$18:B$1003,B155,L$18:L$1003)=SUMIF(B$18:B$1003,B155,N$18:N$1003)),"Übereinstimmung E",IF(AND(N155&gt;0,SUMIFS('Anlage 2'!W$18:W$1001,'Anlage 2'!B$18:B$1001,'Anlage 1'!B155,'Anlage 2'!C$18:C$1001,"&lt;2033")+SUMIF(B$18:B$1003,B155,L$18:L$1003)&lt;&gt;SUMIF(B$18:B$1003,B155,N$18:N$1003)),"Kontrolle E erf.",""))</f>
        <v/>
      </c>
      <c r="Q155" s="6"/>
      <c r="R155" s="10"/>
      <c r="S155" s="5"/>
      <c r="T155" s="8"/>
      <c r="U155" s="6"/>
      <c r="V155" s="8"/>
      <c r="W155" s="6"/>
      <c r="X155" s="8"/>
      <c r="Y155" s="6"/>
      <c r="Z155" s="8"/>
      <c r="AA155" s="6"/>
      <c r="AB155" s="8"/>
      <c r="AC155" s="6"/>
      <c r="AD155" s="8"/>
      <c r="AE155" s="6"/>
      <c r="AF155" s="8"/>
      <c r="AG155" s="9"/>
      <c r="AH155" s="6"/>
      <c r="AI155" s="6"/>
      <c r="AJ155" s="6"/>
      <c r="AK155" s="6"/>
      <c r="AL155" s="6"/>
      <c r="AM155" s="6"/>
      <c r="AN155" s="6"/>
      <c r="AO155" s="6"/>
      <c r="AP155" s="6"/>
      <c r="AQ155" s="6"/>
      <c r="AR155" s="6"/>
      <c r="AS155" s="11"/>
      <c r="AT155" s="12"/>
    </row>
    <row r="156" spans="2:46" x14ac:dyDescent="0.25">
      <c r="B156" s="3"/>
      <c r="C156" s="238" t="str">
        <f>IF($B156&gt;0,VLOOKUP($B156,'OT-ID'!$B$13:$M$3257,6,FALSE),"")</f>
        <v/>
      </c>
      <c r="D156" s="238" t="str">
        <f>IF($B156&gt;0,VLOOKUP($B156,'OT-ID'!$B$13:$M$3257,10,FALSE),"")</f>
        <v/>
      </c>
      <c r="E156" s="238" t="str">
        <f>IF($B156&gt;0,VLOOKUP($B156,'OT-ID'!$B$13:$M$3257,12,FALSE),"")</f>
        <v/>
      </c>
      <c r="F156" s="13"/>
      <c r="G156" s="243" t="str">
        <f>IF($B156&gt;0,VLOOKUP($B156,'OT-ID'!$B$13:$M$3257,4,FALSE),"")</f>
        <v/>
      </c>
      <c r="H156" s="238" t="str">
        <f>IF($B156&gt;0,VLOOKUP($B156,'OT-ID'!$B$13:$M$3257,5,FALSE),"")</f>
        <v/>
      </c>
      <c r="I156" s="5"/>
      <c r="J156" s="6"/>
      <c r="K156" s="7"/>
      <c r="L156" s="5"/>
      <c r="M156" s="8"/>
      <c r="N156" s="9"/>
      <c r="O156" s="6"/>
      <c r="P156" s="241" t="str">
        <f>IF(AND(N156&gt;0,SUMIFS('Anlage 2'!W$18:W$1001,'Anlage 2'!B$18:B$1001,'Anlage 1'!B156,'Anlage 2'!C$18:C$1001,"&lt;2033")+SUMIF(B$18:B$1003,B156,L$18:L$1003)=SUMIF(B$18:B$1003,B156,N$18:N$1003)),"Übereinstimmung E",IF(AND(N156&gt;0,SUMIFS('Anlage 2'!W$18:W$1001,'Anlage 2'!B$18:B$1001,'Anlage 1'!B156,'Anlage 2'!C$18:C$1001,"&lt;2033")+SUMIF(B$18:B$1003,B156,L$18:L$1003)&lt;&gt;SUMIF(B$18:B$1003,B156,N$18:N$1003)),"Kontrolle E erf.",""))</f>
        <v/>
      </c>
      <c r="Q156" s="6"/>
      <c r="R156" s="10"/>
      <c r="S156" s="5"/>
      <c r="T156" s="8"/>
      <c r="U156" s="6"/>
      <c r="V156" s="8"/>
      <c r="W156" s="6"/>
      <c r="X156" s="8"/>
      <c r="Y156" s="6"/>
      <c r="Z156" s="8"/>
      <c r="AA156" s="6"/>
      <c r="AB156" s="8"/>
      <c r="AC156" s="6"/>
      <c r="AD156" s="8"/>
      <c r="AE156" s="6"/>
      <c r="AF156" s="8"/>
      <c r="AG156" s="9"/>
      <c r="AH156" s="6"/>
      <c r="AI156" s="6"/>
      <c r="AJ156" s="6"/>
      <c r="AK156" s="6"/>
      <c r="AL156" s="6"/>
      <c r="AM156" s="6"/>
      <c r="AN156" s="6"/>
      <c r="AO156" s="6"/>
      <c r="AP156" s="6"/>
      <c r="AQ156" s="6"/>
      <c r="AR156" s="6"/>
      <c r="AS156" s="11"/>
      <c r="AT156" s="12"/>
    </row>
    <row r="157" spans="2:46" x14ac:dyDescent="0.25">
      <c r="B157" s="3"/>
      <c r="C157" s="238" t="str">
        <f>IF($B157&gt;0,VLOOKUP($B157,'OT-ID'!$B$13:$M$3257,6,FALSE),"")</f>
        <v/>
      </c>
      <c r="D157" s="238" t="str">
        <f>IF($B157&gt;0,VLOOKUP($B157,'OT-ID'!$B$13:$M$3257,10,FALSE),"")</f>
        <v/>
      </c>
      <c r="E157" s="238" t="str">
        <f>IF($B157&gt;0,VLOOKUP($B157,'OT-ID'!$B$13:$M$3257,12,FALSE),"")</f>
        <v/>
      </c>
      <c r="F157" s="13"/>
      <c r="G157" s="243" t="str">
        <f>IF($B157&gt;0,VLOOKUP($B157,'OT-ID'!$B$13:$M$3257,4,FALSE),"")</f>
        <v/>
      </c>
      <c r="H157" s="238" t="str">
        <f>IF($B157&gt;0,VLOOKUP($B157,'OT-ID'!$B$13:$M$3257,5,FALSE),"")</f>
        <v/>
      </c>
      <c r="I157" s="5"/>
      <c r="J157" s="6"/>
      <c r="K157" s="7"/>
      <c r="L157" s="5"/>
      <c r="M157" s="8"/>
      <c r="N157" s="9"/>
      <c r="O157" s="6"/>
      <c r="P157" s="241" t="str">
        <f>IF(AND(N157&gt;0,SUMIFS('Anlage 2'!W$18:W$1001,'Anlage 2'!B$18:B$1001,'Anlage 1'!B157,'Anlage 2'!C$18:C$1001,"&lt;2033")+SUMIF(B$18:B$1003,B157,L$18:L$1003)=SUMIF(B$18:B$1003,B157,N$18:N$1003)),"Übereinstimmung E",IF(AND(N157&gt;0,SUMIFS('Anlage 2'!W$18:W$1001,'Anlage 2'!B$18:B$1001,'Anlage 1'!B157,'Anlage 2'!C$18:C$1001,"&lt;2033")+SUMIF(B$18:B$1003,B157,L$18:L$1003)&lt;&gt;SUMIF(B$18:B$1003,B157,N$18:N$1003)),"Kontrolle E erf.",""))</f>
        <v/>
      </c>
      <c r="Q157" s="6"/>
      <c r="R157" s="10"/>
      <c r="S157" s="5"/>
      <c r="T157" s="8"/>
      <c r="U157" s="6"/>
      <c r="V157" s="8"/>
      <c r="W157" s="6"/>
      <c r="X157" s="8"/>
      <c r="Y157" s="6"/>
      <c r="Z157" s="8"/>
      <c r="AA157" s="6"/>
      <c r="AB157" s="8"/>
      <c r="AC157" s="6"/>
      <c r="AD157" s="8"/>
      <c r="AE157" s="6"/>
      <c r="AF157" s="8"/>
      <c r="AG157" s="9"/>
      <c r="AH157" s="6"/>
      <c r="AI157" s="6"/>
      <c r="AJ157" s="6"/>
      <c r="AK157" s="6"/>
      <c r="AL157" s="6"/>
      <c r="AM157" s="6"/>
      <c r="AN157" s="6"/>
      <c r="AO157" s="6"/>
      <c r="AP157" s="6"/>
      <c r="AQ157" s="6"/>
      <c r="AR157" s="6"/>
      <c r="AS157" s="11"/>
      <c r="AT157" s="12"/>
    </row>
    <row r="158" spans="2:46" x14ac:dyDescent="0.25">
      <c r="B158" s="3"/>
      <c r="C158" s="238" t="str">
        <f>IF($B158&gt;0,VLOOKUP($B158,'OT-ID'!$B$13:$M$3257,6,FALSE),"")</f>
        <v/>
      </c>
      <c r="D158" s="238" t="str">
        <f>IF($B158&gt;0,VLOOKUP($B158,'OT-ID'!$B$13:$M$3257,10,FALSE),"")</f>
        <v/>
      </c>
      <c r="E158" s="238" t="str">
        <f>IF($B158&gt;0,VLOOKUP($B158,'OT-ID'!$B$13:$M$3257,12,FALSE),"")</f>
        <v/>
      </c>
      <c r="F158" s="13"/>
      <c r="G158" s="243" t="str">
        <f>IF($B158&gt;0,VLOOKUP($B158,'OT-ID'!$B$13:$M$3257,4,FALSE),"")</f>
        <v/>
      </c>
      <c r="H158" s="238" t="str">
        <f>IF($B158&gt;0,VLOOKUP($B158,'OT-ID'!$B$13:$M$3257,5,FALSE),"")</f>
        <v/>
      </c>
      <c r="I158" s="5"/>
      <c r="J158" s="6"/>
      <c r="K158" s="7"/>
      <c r="L158" s="5"/>
      <c r="M158" s="8"/>
      <c r="N158" s="9"/>
      <c r="O158" s="6"/>
      <c r="P158" s="241" t="str">
        <f>IF(AND(N158&gt;0,SUMIFS('Anlage 2'!W$18:W$1001,'Anlage 2'!B$18:B$1001,'Anlage 1'!B158,'Anlage 2'!C$18:C$1001,"&lt;2033")+SUMIF(B$18:B$1003,B158,L$18:L$1003)=SUMIF(B$18:B$1003,B158,N$18:N$1003)),"Übereinstimmung E",IF(AND(N158&gt;0,SUMIFS('Anlage 2'!W$18:W$1001,'Anlage 2'!B$18:B$1001,'Anlage 1'!B158,'Anlage 2'!C$18:C$1001,"&lt;2033")+SUMIF(B$18:B$1003,B158,L$18:L$1003)&lt;&gt;SUMIF(B$18:B$1003,B158,N$18:N$1003)),"Kontrolle E erf.",""))</f>
        <v/>
      </c>
      <c r="Q158" s="6"/>
      <c r="R158" s="10"/>
      <c r="S158" s="5"/>
      <c r="T158" s="8"/>
      <c r="U158" s="6"/>
      <c r="V158" s="8"/>
      <c r="W158" s="6"/>
      <c r="X158" s="8"/>
      <c r="Y158" s="6"/>
      <c r="Z158" s="8"/>
      <c r="AA158" s="6"/>
      <c r="AB158" s="8"/>
      <c r="AC158" s="6"/>
      <c r="AD158" s="8"/>
      <c r="AE158" s="6"/>
      <c r="AF158" s="8"/>
      <c r="AG158" s="9"/>
      <c r="AH158" s="6"/>
      <c r="AI158" s="6"/>
      <c r="AJ158" s="6"/>
      <c r="AK158" s="6"/>
      <c r="AL158" s="6"/>
      <c r="AM158" s="6"/>
      <c r="AN158" s="6"/>
      <c r="AO158" s="6"/>
      <c r="AP158" s="6"/>
      <c r="AQ158" s="6"/>
      <c r="AR158" s="6"/>
      <c r="AS158" s="11"/>
      <c r="AT158" s="12"/>
    </row>
    <row r="159" spans="2:46" x14ac:dyDescent="0.25">
      <c r="B159" s="3"/>
      <c r="C159" s="238" t="str">
        <f>IF($B159&gt;0,VLOOKUP($B159,'OT-ID'!$B$13:$M$3257,6,FALSE),"")</f>
        <v/>
      </c>
      <c r="D159" s="238" t="str">
        <f>IF($B159&gt;0,VLOOKUP($B159,'OT-ID'!$B$13:$M$3257,10,FALSE),"")</f>
        <v/>
      </c>
      <c r="E159" s="238" t="str">
        <f>IF($B159&gt;0,VLOOKUP($B159,'OT-ID'!$B$13:$M$3257,12,FALSE),"")</f>
        <v/>
      </c>
      <c r="F159" s="13"/>
      <c r="G159" s="243" t="str">
        <f>IF($B159&gt;0,VLOOKUP($B159,'OT-ID'!$B$13:$M$3257,4,FALSE),"")</f>
        <v/>
      </c>
      <c r="H159" s="238" t="str">
        <f>IF($B159&gt;0,VLOOKUP($B159,'OT-ID'!$B$13:$M$3257,5,FALSE),"")</f>
        <v/>
      </c>
      <c r="I159" s="5"/>
      <c r="J159" s="6"/>
      <c r="K159" s="7"/>
      <c r="L159" s="5"/>
      <c r="M159" s="8"/>
      <c r="N159" s="9"/>
      <c r="O159" s="6"/>
      <c r="P159" s="241" t="str">
        <f>IF(AND(N159&gt;0,SUMIFS('Anlage 2'!W$18:W$1001,'Anlage 2'!B$18:B$1001,'Anlage 1'!B159,'Anlage 2'!C$18:C$1001,"&lt;2033")+SUMIF(B$18:B$1003,B159,L$18:L$1003)=SUMIF(B$18:B$1003,B159,N$18:N$1003)),"Übereinstimmung E",IF(AND(N159&gt;0,SUMIFS('Anlage 2'!W$18:W$1001,'Anlage 2'!B$18:B$1001,'Anlage 1'!B159,'Anlage 2'!C$18:C$1001,"&lt;2033")+SUMIF(B$18:B$1003,B159,L$18:L$1003)&lt;&gt;SUMIF(B$18:B$1003,B159,N$18:N$1003)),"Kontrolle E erf.",""))</f>
        <v/>
      </c>
      <c r="Q159" s="6"/>
      <c r="R159" s="10"/>
      <c r="S159" s="5"/>
      <c r="T159" s="8"/>
      <c r="U159" s="6"/>
      <c r="V159" s="8"/>
      <c r="W159" s="6"/>
      <c r="X159" s="8"/>
      <c r="Y159" s="6"/>
      <c r="Z159" s="8"/>
      <c r="AA159" s="6"/>
      <c r="AB159" s="8"/>
      <c r="AC159" s="6"/>
      <c r="AD159" s="8"/>
      <c r="AE159" s="6"/>
      <c r="AF159" s="8"/>
      <c r="AG159" s="9"/>
      <c r="AH159" s="6"/>
      <c r="AI159" s="6"/>
      <c r="AJ159" s="6"/>
      <c r="AK159" s="6"/>
      <c r="AL159" s="6"/>
      <c r="AM159" s="6"/>
      <c r="AN159" s="6"/>
      <c r="AO159" s="6"/>
      <c r="AP159" s="6"/>
      <c r="AQ159" s="6"/>
      <c r="AR159" s="6"/>
      <c r="AS159" s="11"/>
      <c r="AT159" s="12"/>
    </row>
    <row r="160" spans="2:46" x14ac:dyDescent="0.25">
      <c r="B160" s="3"/>
      <c r="C160" s="238" t="str">
        <f>IF($B160&gt;0,VLOOKUP($B160,'OT-ID'!$B$13:$M$3257,6,FALSE),"")</f>
        <v/>
      </c>
      <c r="D160" s="238" t="str">
        <f>IF($B160&gt;0,VLOOKUP($B160,'OT-ID'!$B$13:$M$3257,10,FALSE),"")</f>
        <v/>
      </c>
      <c r="E160" s="238" t="str">
        <f>IF($B160&gt;0,VLOOKUP($B160,'OT-ID'!$B$13:$M$3257,12,FALSE),"")</f>
        <v/>
      </c>
      <c r="F160" s="13"/>
      <c r="G160" s="243" t="str">
        <f>IF($B160&gt;0,VLOOKUP($B160,'OT-ID'!$B$13:$M$3257,4,FALSE),"")</f>
        <v/>
      </c>
      <c r="H160" s="238" t="str">
        <f>IF($B160&gt;0,VLOOKUP($B160,'OT-ID'!$B$13:$M$3257,5,FALSE),"")</f>
        <v/>
      </c>
      <c r="I160" s="5"/>
      <c r="J160" s="6"/>
      <c r="K160" s="7"/>
      <c r="L160" s="5"/>
      <c r="M160" s="8"/>
      <c r="N160" s="9"/>
      <c r="O160" s="6"/>
      <c r="P160" s="241" t="str">
        <f>IF(AND(N160&gt;0,SUMIFS('Anlage 2'!W$18:W$1001,'Anlage 2'!B$18:B$1001,'Anlage 1'!B160,'Anlage 2'!C$18:C$1001,"&lt;2033")+SUMIF(B$18:B$1003,B160,L$18:L$1003)=SUMIF(B$18:B$1003,B160,N$18:N$1003)),"Übereinstimmung E",IF(AND(N160&gt;0,SUMIFS('Anlage 2'!W$18:W$1001,'Anlage 2'!B$18:B$1001,'Anlage 1'!B160,'Anlage 2'!C$18:C$1001,"&lt;2033")+SUMIF(B$18:B$1003,B160,L$18:L$1003)&lt;&gt;SUMIF(B$18:B$1003,B160,N$18:N$1003)),"Kontrolle E erf.",""))</f>
        <v/>
      </c>
      <c r="Q160" s="6"/>
      <c r="R160" s="10"/>
      <c r="S160" s="5"/>
      <c r="T160" s="8"/>
      <c r="U160" s="6"/>
      <c r="V160" s="8"/>
      <c r="W160" s="6"/>
      <c r="X160" s="8"/>
      <c r="Y160" s="6"/>
      <c r="Z160" s="8"/>
      <c r="AA160" s="6"/>
      <c r="AB160" s="8"/>
      <c r="AC160" s="6"/>
      <c r="AD160" s="8"/>
      <c r="AE160" s="6"/>
      <c r="AF160" s="8"/>
      <c r="AG160" s="9"/>
      <c r="AH160" s="6"/>
      <c r="AI160" s="6"/>
      <c r="AJ160" s="6"/>
      <c r="AK160" s="6"/>
      <c r="AL160" s="6"/>
      <c r="AM160" s="6"/>
      <c r="AN160" s="6"/>
      <c r="AO160" s="6"/>
      <c r="AP160" s="6"/>
      <c r="AQ160" s="6"/>
      <c r="AR160" s="6"/>
      <c r="AS160" s="11"/>
      <c r="AT160" s="12"/>
    </row>
    <row r="161" spans="2:46" x14ac:dyDescent="0.25">
      <c r="B161" s="3"/>
      <c r="C161" s="238" t="str">
        <f>IF($B161&gt;0,VLOOKUP($B161,'OT-ID'!$B$13:$M$3257,6,FALSE),"")</f>
        <v/>
      </c>
      <c r="D161" s="238" t="str">
        <f>IF($B161&gt;0,VLOOKUP($B161,'OT-ID'!$B$13:$M$3257,10,FALSE),"")</f>
        <v/>
      </c>
      <c r="E161" s="238" t="str">
        <f>IF($B161&gt;0,VLOOKUP($B161,'OT-ID'!$B$13:$M$3257,12,FALSE),"")</f>
        <v/>
      </c>
      <c r="F161" s="13"/>
      <c r="G161" s="243" t="str">
        <f>IF($B161&gt;0,VLOOKUP($B161,'OT-ID'!$B$13:$M$3257,4,FALSE),"")</f>
        <v/>
      </c>
      <c r="H161" s="238" t="str">
        <f>IF($B161&gt;0,VLOOKUP($B161,'OT-ID'!$B$13:$M$3257,5,FALSE),"")</f>
        <v/>
      </c>
      <c r="I161" s="5"/>
      <c r="J161" s="6"/>
      <c r="K161" s="7"/>
      <c r="L161" s="5"/>
      <c r="M161" s="8"/>
      <c r="N161" s="9"/>
      <c r="O161" s="6"/>
      <c r="P161" s="241" t="str">
        <f>IF(AND(N161&gt;0,SUMIFS('Anlage 2'!W$18:W$1001,'Anlage 2'!B$18:B$1001,'Anlage 1'!B161,'Anlage 2'!C$18:C$1001,"&lt;2033")+SUMIF(B$18:B$1003,B161,L$18:L$1003)=SUMIF(B$18:B$1003,B161,N$18:N$1003)),"Übereinstimmung E",IF(AND(N161&gt;0,SUMIFS('Anlage 2'!W$18:W$1001,'Anlage 2'!B$18:B$1001,'Anlage 1'!B161,'Anlage 2'!C$18:C$1001,"&lt;2033")+SUMIF(B$18:B$1003,B161,L$18:L$1003)&lt;&gt;SUMIF(B$18:B$1003,B161,N$18:N$1003)),"Kontrolle E erf.",""))</f>
        <v/>
      </c>
      <c r="Q161" s="6"/>
      <c r="R161" s="10"/>
      <c r="S161" s="5"/>
      <c r="T161" s="8"/>
      <c r="U161" s="6"/>
      <c r="V161" s="8"/>
      <c r="W161" s="6"/>
      <c r="X161" s="8"/>
      <c r="Y161" s="6"/>
      <c r="Z161" s="8"/>
      <c r="AA161" s="6"/>
      <c r="AB161" s="8"/>
      <c r="AC161" s="6"/>
      <c r="AD161" s="8"/>
      <c r="AE161" s="6"/>
      <c r="AF161" s="8"/>
      <c r="AG161" s="9"/>
      <c r="AH161" s="6"/>
      <c r="AI161" s="6"/>
      <c r="AJ161" s="6"/>
      <c r="AK161" s="6"/>
      <c r="AL161" s="6"/>
      <c r="AM161" s="6"/>
      <c r="AN161" s="6"/>
      <c r="AO161" s="6"/>
      <c r="AP161" s="6"/>
      <c r="AQ161" s="6"/>
      <c r="AR161" s="6"/>
      <c r="AS161" s="11"/>
      <c r="AT161" s="12"/>
    </row>
    <row r="162" spans="2:46" x14ac:dyDescent="0.25">
      <c r="B162" s="3"/>
      <c r="C162" s="238" t="str">
        <f>IF($B162&gt;0,VLOOKUP($B162,'OT-ID'!$B$13:$M$3257,6,FALSE),"")</f>
        <v/>
      </c>
      <c r="D162" s="238" t="str">
        <f>IF($B162&gt;0,VLOOKUP($B162,'OT-ID'!$B$13:$M$3257,10,FALSE),"")</f>
        <v/>
      </c>
      <c r="E162" s="238" t="str">
        <f>IF($B162&gt;0,VLOOKUP($B162,'OT-ID'!$B$13:$M$3257,12,FALSE),"")</f>
        <v/>
      </c>
      <c r="F162" s="13"/>
      <c r="G162" s="243" t="str">
        <f>IF($B162&gt;0,VLOOKUP($B162,'OT-ID'!$B$13:$M$3257,4,FALSE),"")</f>
        <v/>
      </c>
      <c r="H162" s="238" t="str">
        <f>IF($B162&gt;0,VLOOKUP($B162,'OT-ID'!$B$13:$M$3257,5,FALSE),"")</f>
        <v/>
      </c>
      <c r="I162" s="5"/>
      <c r="J162" s="6"/>
      <c r="K162" s="7"/>
      <c r="L162" s="5"/>
      <c r="M162" s="8"/>
      <c r="N162" s="9"/>
      <c r="O162" s="6"/>
      <c r="P162" s="241" t="str">
        <f>IF(AND(N162&gt;0,SUMIFS('Anlage 2'!W$18:W$1001,'Anlage 2'!B$18:B$1001,'Anlage 1'!B162,'Anlage 2'!C$18:C$1001,"&lt;2033")+SUMIF(B$18:B$1003,B162,L$18:L$1003)=SUMIF(B$18:B$1003,B162,N$18:N$1003)),"Übereinstimmung E",IF(AND(N162&gt;0,SUMIFS('Anlage 2'!W$18:W$1001,'Anlage 2'!B$18:B$1001,'Anlage 1'!B162,'Anlage 2'!C$18:C$1001,"&lt;2033")+SUMIF(B$18:B$1003,B162,L$18:L$1003)&lt;&gt;SUMIF(B$18:B$1003,B162,N$18:N$1003)),"Kontrolle E erf.",""))</f>
        <v/>
      </c>
      <c r="Q162" s="6"/>
      <c r="R162" s="10"/>
      <c r="S162" s="5"/>
      <c r="T162" s="8"/>
      <c r="U162" s="6"/>
      <c r="V162" s="8"/>
      <c r="W162" s="6"/>
      <c r="X162" s="8"/>
      <c r="Y162" s="6"/>
      <c r="Z162" s="8"/>
      <c r="AA162" s="6"/>
      <c r="AB162" s="8"/>
      <c r="AC162" s="6"/>
      <c r="AD162" s="8"/>
      <c r="AE162" s="6"/>
      <c r="AF162" s="8"/>
      <c r="AG162" s="9"/>
      <c r="AH162" s="6"/>
      <c r="AI162" s="6"/>
      <c r="AJ162" s="6"/>
      <c r="AK162" s="6"/>
      <c r="AL162" s="6"/>
      <c r="AM162" s="6"/>
      <c r="AN162" s="6"/>
      <c r="AO162" s="6"/>
      <c r="AP162" s="6"/>
      <c r="AQ162" s="6"/>
      <c r="AR162" s="6"/>
      <c r="AS162" s="11"/>
      <c r="AT162" s="12"/>
    </row>
    <row r="163" spans="2:46" x14ac:dyDescent="0.25">
      <c r="B163" s="3"/>
      <c r="C163" s="238" t="str">
        <f>IF($B163&gt;0,VLOOKUP($B163,'OT-ID'!$B$13:$M$3257,6,FALSE),"")</f>
        <v/>
      </c>
      <c r="D163" s="238" t="str">
        <f>IF($B163&gt;0,VLOOKUP($B163,'OT-ID'!$B$13:$M$3257,10,FALSE),"")</f>
        <v/>
      </c>
      <c r="E163" s="238" t="str">
        <f>IF($B163&gt;0,VLOOKUP($B163,'OT-ID'!$B$13:$M$3257,12,FALSE),"")</f>
        <v/>
      </c>
      <c r="F163" s="13"/>
      <c r="G163" s="243" t="str">
        <f>IF($B163&gt;0,VLOOKUP($B163,'OT-ID'!$B$13:$M$3257,4,FALSE),"")</f>
        <v/>
      </c>
      <c r="H163" s="238" t="str">
        <f>IF($B163&gt;0,VLOOKUP($B163,'OT-ID'!$B$13:$M$3257,5,FALSE),"")</f>
        <v/>
      </c>
      <c r="I163" s="5"/>
      <c r="J163" s="6"/>
      <c r="K163" s="7"/>
      <c r="L163" s="5"/>
      <c r="M163" s="8"/>
      <c r="N163" s="9"/>
      <c r="O163" s="6"/>
      <c r="P163" s="241" t="str">
        <f>IF(AND(N163&gt;0,SUMIFS('Anlage 2'!W$18:W$1001,'Anlage 2'!B$18:B$1001,'Anlage 1'!B163,'Anlage 2'!C$18:C$1001,"&lt;2033")+SUMIF(B$18:B$1003,B163,L$18:L$1003)=SUMIF(B$18:B$1003,B163,N$18:N$1003)),"Übereinstimmung E",IF(AND(N163&gt;0,SUMIFS('Anlage 2'!W$18:W$1001,'Anlage 2'!B$18:B$1001,'Anlage 1'!B163,'Anlage 2'!C$18:C$1001,"&lt;2033")+SUMIF(B$18:B$1003,B163,L$18:L$1003)&lt;&gt;SUMIF(B$18:B$1003,B163,N$18:N$1003)),"Kontrolle E erf.",""))</f>
        <v/>
      </c>
      <c r="Q163" s="6"/>
      <c r="R163" s="10"/>
      <c r="S163" s="5"/>
      <c r="T163" s="8"/>
      <c r="U163" s="6"/>
      <c r="V163" s="8"/>
      <c r="W163" s="6"/>
      <c r="X163" s="8"/>
      <c r="Y163" s="6"/>
      <c r="Z163" s="8"/>
      <c r="AA163" s="6"/>
      <c r="AB163" s="8"/>
      <c r="AC163" s="6"/>
      <c r="AD163" s="8"/>
      <c r="AE163" s="6"/>
      <c r="AF163" s="8"/>
      <c r="AG163" s="9"/>
      <c r="AH163" s="6"/>
      <c r="AI163" s="6"/>
      <c r="AJ163" s="6"/>
      <c r="AK163" s="6"/>
      <c r="AL163" s="6"/>
      <c r="AM163" s="6"/>
      <c r="AN163" s="6"/>
      <c r="AO163" s="6"/>
      <c r="AP163" s="6"/>
      <c r="AQ163" s="6"/>
      <c r="AR163" s="6"/>
      <c r="AS163" s="11"/>
      <c r="AT163" s="12"/>
    </row>
    <row r="164" spans="2:46" x14ac:dyDescent="0.25">
      <c r="B164" s="3"/>
      <c r="C164" s="238" t="str">
        <f>IF($B164&gt;0,VLOOKUP($B164,'OT-ID'!$B$13:$M$3257,6,FALSE),"")</f>
        <v/>
      </c>
      <c r="D164" s="238" t="str">
        <f>IF($B164&gt;0,VLOOKUP($B164,'OT-ID'!$B$13:$M$3257,10,FALSE),"")</f>
        <v/>
      </c>
      <c r="E164" s="238" t="str">
        <f>IF($B164&gt;0,VLOOKUP($B164,'OT-ID'!$B$13:$M$3257,12,FALSE),"")</f>
        <v/>
      </c>
      <c r="F164" s="13"/>
      <c r="G164" s="243" t="str">
        <f>IF($B164&gt;0,VLOOKUP($B164,'OT-ID'!$B$13:$M$3257,4,FALSE),"")</f>
        <v/>
      </c>
      <c r="H164" s="238" t="str">
        <f>IF($B164&gt;0,VLOOKUP($B164,'OT-ID'!$B$13:$M$3257,5,FALSE),"")</f>
        <v/>
      </c>
      <c r="I164" s="5"/>
      <c r="J164" s="6"/>
      <c r="K164" s="7"/>
      <c r="L164" s="5"/>
      <c r="M164" s="8"/>
      <c r="N164" s="9"/>
      <c r="O164" s="6"/>
      <c r="P164" s="241" t="str">
        <f>IF(AND(N164&gt;0,SUMIFS('Anlage 2'!W$18:W$1001,'Anlage 2'!B$18:B$1001,'Anlage 1'!B164,'Anlage 2'!C$18:C$1001,"&lt;2033")+SUMIF(B$18:B$1003,B164,L$18:L$1003)=SUMIF(B$18:B$1003,B164,N$18:N$1003)),"Übereinstimmung E",IF(AND(N164&gt;0,SUMIFS('Anlage 2'!W$18:W$1001,'Anlage 2'!B$18:B$1001,'Anlage 1'!B164,'Anlage 2'!C$18:C$1001,"&lt;2033")+SUMIF(B$18:B$1003,B164,L$18:L$1003)&lt;&gt;SUMIF(B$18:B$1003,B164,N$18:N$1003)),"Kontrolle E erf.",""))</f>
        <v/>
      </c>
      <c r="Q164" s="6"/>
      <c r="R164" s="10"/>
      <c r="S164" s="5"/>
      <c r="T164" s="8"/>
      <c r="U164" s="6"/>
      <c r="V164" s="8"/>
      <c r="W164" s="6"/>
      <c r="X164" s="8"/>
      <c r="Y164" s="6"/>
      <c r="Z164" s="8"/>
      <c r="AA164" s="6"/>
      <c r="AB164" s="8"/>
      <c r="AC164" s="6"/>
      <c r="AD164" s="8"/>
      <c r="AE164" s="6"/>
      <c r="AF164" s="8"/>
      <c r="AG164" s="9"/>
      <c r="AH164" s="6"/>
      <c r="AI164" s="6"/>
      <c r="AJ164" s="6"/>
      <c r="AK164" s="6"/>
      <c r="AL164" s="6"/>
      <c r="AM164" s="6"/>
      <c r="AN164" s="6"/>
      <c r="AO164" s="6"/>
      <c r="AP164" s="6"/>
      <c r="AQ164" s="6"/>
      <c r="AR164" s="6"/>
      <c r="AS164" s="11"/>
      <c r="AT164" s="12"/>
    </row>
    <row r="165" spans="2:46" x14ac:dyDescent="0.25">
      <c r="B165" s="3"/>
      <c r="C165" s="238" t="str">
        <f>IF($B165&gt;0,VLOOKUP($B165,'OT-ID'!$B$13:$M$3257,6,FALSE),"")</f>
        <v/>
      </c>
      <c r="D165" s="238" t="str">
        <f>IF($B165&gt;0,VLOOKUP($B165,'OT-ID'!$B$13:$M$3257,10,FALSE),"")</f>
        <v/>
      </c>
      <c r="E165" s="238" t="str">
        <f>IF($B165&gt;0,VLOOKUP($B165,'OT-ID'!$B$13:$M$3257,12,FALSE),"")</f>
        <v/>
      </c>
      <c r="F165" s="13"/>
      <c r="G165" s="243" t="str">
        <f>IF($B165&gt;0,VLOOKUP($B165,'OT-ID'!$B$13:$M$3257,4,FALSE),"")</f>
        <v/>
      </c>
      <c r="H165" s="238" t="str">
        <f>IF($B165&gt;0,VLOOKUP($B165,'OT-ID'!$B$13:$M$3257,5,FALSE),"")</f>
        <v/>
      </c>
      <c r="I165" s="5"/>
      <c r="J165" s="6"/>
      <c r="K165" s="7"/>
      <c r="L165" s="5"/>
      <c r="M165" s="8"/>
      <c r="N165" s="9"/>
      <c r="O165" s="6"/>
      <c r="P165" s="241" t="str">
        <f>IF(AND(N165&gt;0,SUMIFS('Anlage 2'!W$18:W$1001,'Anlage 2'!B$18:B$1001,'Anlage 1'!B165,'Anlage 2'!C$18:C$1001,"&lt;2033")+SUMIF(B$18:B$1003,B165,L$18:L$1003)=SUMIF(B$18:B$1003,B165,N$18:N$1003)),"Übereinstimmung E",IF(AND(N165&gt;0,SUMIFS('Anlage 2'!W$18:W$1001,'Anlage 2'!B$18:B$1001,'Anlage 1'!B165,'Anlage 2'!C$18:C$1001,"&lt;2033")+SUMIF(B$18:B$1003,B165,L$18:L$1003)&lt;&gt;SUMIF(B$18:B$1003,B165,N$18:N$1003)),"Kontrolle E erf.",""))</f>
        <v/>
      </c>
      <c r="Q165" s="6"/>
      <c r="R165" s="10"/>
      <c r="S165" s="5"/>
      <c r="T165" s="8"/>
      <c r="U165" s="6"/>
      <c r="V165" s="8"/>
      <c r="W165" s="6"/>
      <c r="X165" s="8"/>
      <c r="Y165" s="6"/>
      <c r="Z165" s="8"/>
      <c r="AA165" s="6"/>
      <c r="AB165" s="8"/>
      <c r="AC165" s="6"/>
      <c r="AD165" s="8"/>
      <c r="AE165" s="6"/>
      <c r="AF165" s="8"/>
      <c r="AG165" s="9"/>
      <c r="AH165" s="6"/>
      <c r="AI165" s="6"/>
      <c r="AJ165" s="6"/>
      <c r="AK165" s="6"/>
      <c r="AL165" s="6"/>
      <c r="AM165" s="6"/>
      <c r="AN165" s="6"/>
      <c r="AO165" s="6"/>
      <c r="AP165" s="6"/>
      <c r="AQ165" s="6"/>
      <c r="AR165" s="6"/>
      <c r="AS165" s="11"/>
      <c r="AT165" s="12"/>
    </row>
    <row r="166" spans="2:46" x14ac:dyDescent="0.25">
      <c r="B166" s="3"/>
      <c r="C166" s="238" t="str">
        <f>IF($B166&gt;0,VLOOKUP($B166,'OT-ID'!$B$13:$M$3257,6,FALSE),"")</f>
        <v/>
      </c>
      <c r="D166" s="238" t="str">
        <f>IF($B166&gt;0,VLOOKUP($B166,'OT-ID'!$B$13:$M$3257,10,FALSE),"")</f>
        <v/>
      </c>
      <c r="E166" s="238" t="str">
        <f>IF($B166&gt;0,VLOOKUP($B166,'OT-ID'!$B$13:$M$3257,12,FALSE),"")</f>
        <v/>
      </c>
      <c r="F166" s="13"/>
      <c r="G166" s="243" t="str">
        <f>IF($B166&gt;0,VLOOKUP($B166,'OT-ID'!$B$13:$M$3257,4,FALSE),"")</f>
        <v/>
      </c>
      <c r="H166" s="238" t="str">
        <f>IF($B166&gt;0,VLOOKUP($B166,'OT-ID'!$B$13:$M$3257,5,FALSE),"")</f>
        <v/>
      </c>
      <c r="I166" s="5"/>
      <c r="J166" s="6"/>
      <c r="K166" s="7"/>
      <c r="L166" s="5"/>
      <c r="M166" s="8"/>
      <c r="N166" s="9"/>
      <c r="O166" s="6"/>
      <c r="P166" s="241" t="str">
        <f>IF(AND(N166&gt;0,SUMIFS('Anlage 2'!W$18:W$1001,'Anlage 2'!B$18:B$1001,'Anlage 1'!B166,'Anlage 2'!C$18:C$1001,"&lt;2033")+SUMIF(B$18:B$1003,B166,L$18:L$1003)=SUMIF(B$18:B$1003,B166,N$18:N$1003)),"Übereinstimmung E",IF(AND(N166&gt;0,SUMIFS('Anlage 2'!W$18:W$1001,'Anlage 2'!B$18:B$1001,'Anlage 1'!B166,'Anlage 2'!C$18:C$1001,"&lt;2033")+SUMIF(B$18:B$1003,B166,L$18:L$1003)&lt;&gt;SUMIF(B$18:B$1003,B166,N$18:N$1003)),"Kontrolle E erf.",""))</f>
        <v/>
      </c>
      <c r="Q166" s="6"/>
      <c r="R166" s="10"/>
      <c r="S166" s="5"/>
      <c r="T166" s="8"/>
      <c r="U166" s="6"/>
      <c r="V166" s="8"/>
      <c r="W166" s="6"/>
      <c r="X166" s="8"/>
      <c r="Y166" s="6"/>
      <c r="Z166" s="8"/>
      <c r="AA166" s="6"/>
      <c r="AB166" s="8"/>
      <c r="AC166" s="6"/>
      <c r="AD166" s="8"/>
      <c r="AE166" s="6"/>
      <c r="AF166" s="8"/>
      <c r="AG166" s="9"/>
      <c r="AH166" s="6"/>
      <c r="AI166" s="6"/>
      <c r="AJ166" s="6"/>
      <c r="AK166" s="6"/>
      <c r="AL166" s="6"/>
      <c r="AM166" s="6"/>
      <c r="AN166" s="6"/>
      <c r="AO166" s="6"/>
      <c r="AP166" s="6"/>
      <c r="AQ166" s="6"/>
      <c r="AR166" s="6"/>
      <c r="AS166" s="11"/>
      <c r="AT166" s="12"/>
    </row>
    <row r="167" spans="2:46" x14ac:dyDescent="0.25">
      <c r="B167" s="3"/>
      <c r="C167" s="238" t="str">
        <f>IF($B167&gt;0,VLOOKUP($B167,'OT-ID'!$B$13:$M$3257,6,FALSE),"")</f>
        <v/>
      </c>
      <c r="D167" s="238" t="str">
        <f>IF($B167&gt;0,VLOOKUP($B167,'OT-ID'!$B$13:$M$3257,10,FALSE),"")</f>
        <v/>
      </c>
      <c r="E167" s="238" t="str">
        <f>IF($B167&gt;0,VLOOKUP($B167,'OT-ID'!$B$13:$M$3257,12,FALSE),"")</f>
        <v/>
      </c>
      <c r="F167" s="13"/>
      <c r="G167" s="243" t="str">
        <f>IF($B167&gt;0,VLOOKUP($B167,'OT-ID'!$B$13:$M$3257,4,FALSE),"")</f>
        <v/>
      </c>
      <c r="H167" s="238" t="str">
        <f>IF($B167&gt;0,VLOOKUP($B167,'OT-ID'!$B$13:$M$3257,5,FALSE),"")</f>
        <v/>
      </c>
      <c r="I167" s="5"/>
      <c r="J167" s="6"/>
      <c r="K167" s="7"/>
      <c r="L167" s="5"/>
      <c r="M167" s="8"/>
      <c r="N167" s="9"/>
      <c r="O167" s="6"/>
      <c r="P167" s="241" t="str">
        <f>IF(AND(N167&gt;0,SUMIFS('Anlage 2'!W$18:W$1001,'Anlage 2'!B$18:B$1001,'Anlage 1'!B167,'Anlage 2'!C$18:C$1001,"&lt;2033")+SUMIF(B$18:B$1003,B167,L$18:L$1003)=SUMIF(B$18:B$1003,B167,N$18:N$1003)),"Übereinstimmung E",IF(AND(N167&gt;0,SUMIFS('Anlage 2'!W$18:W$1001,'Anlage 2'!B$18:B$1001,'Anlage 1'!B167,'Anlage 2'!C$18:C$1001,"&lt;2033")+SUMIF(B$18:B$1003,B167,L$18:L$1003)&lt;&gt;SUMIF(B$18:B$1003,B167,N$18:N$1003)),"Kontrolle E erf.",""))</f>
        <v/>
      </c>
      <c r="Q167" s="6"/>
      <c r="R167" s="10"/>
      <c r="S167" s="5"/>
      <c r="T167" s="8"/>
      <c r="U167" s="6"/>
      <c r="V167" s="8"/>
      <c r="W167" s="6"/>
      <c r="X167" s="8"/>
      <c r="Y167" s="6"/>
      <c r="Z167" s="8"/>
      <c r="AA167" s="6"/>
      <c r="AB167" s="8"/>
      <c r="AC167" s="6"/>
      <c r="AD167" s="8"/>
      <c r="AE167" s="6"/>
      <c r="AF167" s="8"/>
      <c r="AG167" s="9"/>
      <c r="AH167" s="6"/>
      <c r="AI167" s="6"/>
      <c r="AJ167" s="6"/>
      <c r="AK167" s="6"/>
      <c r="AL167" s="6"/>
      <c r="AM167" s="6"/>
      <c r="AN167" s="6"/>
      <c r="AO167" s="6"/>
      <c r="AP167" s="6"/>
      <c r="AQ167" s="6"/>
      <c r="AR167" s="6"/>
      <c r="AS167" s="11"/>
      <c r="AT167" s="12"/>
    </row>
    <row r="168" spans="2:46" x14ac:dyDescent="0.25">
      <c r="B168" s="3"/>
      <c r="C168" s="238" t="str">
        <f>IF($B168&gt;0,VLOOKUP($B168,'OT-ID'!$B$13:$M$3257,6,FALSE),"")</f>
        <v/>
      </c>
      <c r="D168" s="238" t="str">
        <f>IF($B168&gt;0,VLOOKUP($B168,'OT-ID'!$B$13:$M$3257,10,FALSE),"")</f>
        <v/>
      </c>
      <c r="E168" s="238" t="str">
        <f>IF($B168&gt;0,VLOOKUP($B168,'OT-ID'!$B$13:$M$3257,12,FALSE),"")</f>
        <v/>
      </c>
      <c r="F168" s="13"/>
      <c r="G168" s="243" t="str">
        <f>IF($B168&gt;0,VLOOKUP($B168,'OT-ID'!$B$13:$M$3257,4,FALSE),"")</f>
        <v/>
      </c>
      <c r="H168" s="238" t="str">
        <f>IF($B168&gt;0,VLOOKUP($B168,'OT-ID'!$B$13:$M$3257,5,FALSE),"")</f>
        <v/>
      </c>
      <c r="I168" s="5"/>
      <c r="J168" s="6"/>
      <c r="K168" s="7"/>
      <c r="L168" s="5"/>
      <c r="M168" s="8"/>
      <c r="N168" s="9"/>
      <c r="O168" s="6"/>
      <c r="P168" s="241" t="str">
        <f>IF(AND(N168&gt;0,SUMIFS('Anlage 2'!W$18:W$1001,'Anlage 2'!B$18:B$1001,'Anlage 1'!B168,'Anlage 2'!C$18:C$1001,"&lt;2033")+SUMIF(B$18:B$1003,B168,L$18:L$1003)=SUMIF(B$18:B$1003,B168,N$18:N$1003)),"Übereinstimmung E",IF(AND(N168&gt;0,SUMIFS('Anlage 2'!W$18:W$1001,'Anlage 2'!B$18:B$1001,'Anlage 1'!B168,'Anlage 2'!C$18:C$1001,"&lt;2033")+SUMIF(B$18:B$1003,B168,L$18:L$1003)&lt;&gt;SUMIF(B$18:B$1003,B168,N$18:N$1003)),"Kontrolle E erf.",""))</f>
        <v/>
      </c>
      <c r="Q168" s="6"/>
      <c r="R168" s="10"/>
      <c r="S168" s="5"/>
      <c r="T168" s="8"/>
      <c r="U168" s="6"/>
      <c r="V168" s="8"/>
      <c r="W168" s="6"/>
      <c r="X168" s="8"/>
      <c r="Y168" s="6"/>
      <c r="Z168" s="8"/>
      <c r="AA168" s="6"/>
      <c r="AB168" s="8"/>
      <c r="AC168" s="6"/>
      <c r="AD168" s="8"/>
      <c r="AE168" s="6"/>
      <c r="AF168" s="8"/>
      <c r="AG168" s="9"/>
      <c r="AH168" s="6"/>
      <c r="AI168" s="6"/>
      <c r="AJ168" s="6"/>
      <c r="AK168" s="6"/>
      <c r="AL168" s="6"/>
      <c r="AM168" s="6"/>
      <c r="AN168" s="6"/>
      <c r="AO168" s="6"/>
      <c r="AP168" s="6"/>
      <c r="AQ168" s="6"/>
      <c r="AR168" s="6"/>
      <c r="AS168" s="11"/>
      <c r="AT168" s="12"/>
    </row>
    <row r="169" spans="2:46" x14ac:dyDescent="0.25">
      <c r="B169" s="3"/>
      <c r="C169" s="238" t="str">
        <f>IF($B169&gt;0,VLOOKUP($B169,'OT-ID'!$B$13:$M$3257,6,FALSE),"")</f>
        <v/>
      </c>
      <c r="D169" s="238" t="str">
        <f>IF($B169&gt;0,VLOOKUP($B169,'OT-ID'!$B$13:$M$3257,10,FALSE),"")</f>
        <v/>
      </c>
      <c r="E169" s="238" t="str">
        <f>IF($B169&gt;0,VLOOKUP($B169,'OT-ID'!$B$13:$M$3257,12,FALSE),"")</f>
        <v/>
      </c>
      <c r="F169" s="13"/>
      <c r="G169" s="243" t="str">
        <f>IF($B169&gt;0,VLOOKUP($B169,'OT-ID'!$B$13:$M$3257,4,FALSE),"")</f>
        <v/>
      </c>
      <c r="H169" s="238" t="str">
        <f>IF($B169&gt;0,VLOOKUP($B169,'OT-ID'!$B$13:$M$3257,5,FALSE),"")</f>
        <v/>
      </c>
      <c r="I169" s="5"/>
      <c r="J169" s="6"/>
      <c r="K169" s="7"/>
      <c r="L169" s="5"/>
      <c r="M169" s="8"/>
      <c r="N169" s="9"/>
      <c r="O169" s="6"/>
      <c r="P169" s="241" t="str">
        <f>IF(AND(N169&gt;0,SUMIFS('Anlage 2'!W$18:W$1001,'Anlage 2'!B$18:B$1001,'Anlage 1'!B169,'Anlage 2'!C$18:C$1001,"&lt;2033")+SUMIF(B$18:B$1003,B169,L$18:L$1003)=SUMIF(B$18:B$1003,B169,N$18:N$1003)),"Übereinstimmung E",IF(AND(N169&gt;0,SUMIFS('Anlage 2'!W$18:W$1001,'Anlage 2'!B$18:B$1001,'Anlage 1'!B169,'Anlage 2'!C$18:C$1001,"&lt;2033")+SUMIF(B$18:B$1003,B169,L$18:L$1003)&lt;&gt;SUMIF(B$18:B$1003,B169,N$18:N$1003)),"Kontrolle E erf.",""))</f>
        <v/>
      </c>
      <c r="Q169" s="6"/>
      <c r="R169" s="10"/>
      <c r="S169" s="5"/>
      <c r="T169" s="8"/>
      <c r="U169" s="6"/>
      <c r="V169" s="8"/>
      <c r="W169" s="6"/>
      <c r="X169" s="8"/>
      <c r="Y169" s="6"/>
      <c r="Z169" s="8"/>
      <c r="AA169" s="6"/>
      <c r="AB169" s="8"/>
      <c r="AC169" s="6"/>
      <c r="AD169" s="8"/>
      <c r="AE169" s="6"/>
      <c r="AF169" s="8"/>
      <c r="AG169" s="9"/>
      <c r="AH169" s="6"/>
      <c r="AI169" s="6"/>
      <c r="AJ169" s="6"/>
      <c r="AK169" s="6"/>
      <c r="AL169" s="6"/>
      <c r="AM169" s="6"/>
      <c r="AN169" s="6"/>
      <c r="AO169" s="6"/>
      <c r="AP169" s="6"/>
      <c r="AQ169" s="6"/>
      <c r="AR169" s="6"/>
      <c r="AS169" s="11"/>
      <c r="AT169" s="12"/>
    </row>
    <row r="170" spans="2:46" x14ac:dyDescent="0.25">
      <c r="B170" s="3"/>
      <c r="C170" s="238" t="str">
        <f>IF($B170&gt;0,VLOOKUP($B170,'OT-ID'!$B$13:$M$3257,6,FALSE),"")</f>
        <v/>
      </c>
      <c r="D170" s="238" t="str">
        <f>IF($B170&gt;0,VLOOKUP($B170,'OT-ID'!$B$13:$M$3257,10,FALSE),"")</f>
        <v/>
      </c>
      <c r="E170" s="238" t="str">
        <f>IF($B170&gt;0,VLOOKUP($B170,'OT-ID'!$B$13:$M$3257,12,FALSE),"")</f>
        <v/>
      </c>
      <c r="F170" s="13"/>
      <c r="G170" s="243" t="str">
        <f>IF($B170&gt;0,VLOOKUP($B170,'OT-ID'!$B$13:$M$3257,4,FALSE),"")</f>
        <v/>
      </c>
      <c r="H170" s="238" t="str">
        <f>IF($B170&gt;0,VLOOKUP($B170,'OT-ID'!$B$13:$M$3257,5,FALSE),"")</f>
        <v/>
      </c>
      <c r="I170" s="5"/>
      <c r="J170" s="6"/>
      <c r="K170" s="7"/>
      <c r="L170" s="5"/>
      <c r="M170" s="8"/>
      <c r="N170" s="9"/>
      <c r="O170" s="6"/>
      <c r="P170" s="241" t="str">
        <f>IF(AND(N170&gt;0,SUMIFS('Anlage 2'!W$18:W$1001,'Anlage 2'!B$18:B$1001,'Anlage 1'!B170,'Anlage 2'!C$18:C$1001,"&lt;2033")+SUMIF(B$18:B$1003,B170,L$18:L$1003)=SUMIF(B$18:B$1003,B170,N$18:N$1003)),"Übereinstimmung E",IF(AND(N170&gt;0,SUMIFS('Anlage 2'!W$18:W$1001,'Anlage 2'!B$18:B$1001,'Anlage 1'!B170,'Anlage 2'!C$18:C$1001,"&lt;2033")+SUMIF(B$18:B$1003,B170,L$18:L$1003)&lt;&gt;SUMIF(B$18:B$1003,B170,N$18:N$1003)),"Kontrolle E erf.",""))</f>
        <v/>
      </c>
      <c r="Q170" s="6"/>
      <c r="R170" s="10"/>
      <c r="S170" s="5"/>
      <c r="T170" s="8"/>
      <c r="U170" s="6"/>
      <c r="V170" s="8"/>
      <c r="W170" s="6"/>
      <c r="X170" s="8"/>
      <c r="Y170" s="6"/>
      <c r="Z170" s="8"/>
      <c r="AA170" s="6"/>
      <c r="AB170" s="8"/>
      <c r="AC170" s="6"/>
      <c r="AD170" s="8"/>
      <c r="AE170" s="6"/>
      <c r="AF170" s="8"/>
      <c r="AG170" s="9"/>
      <c r="AH170" s="6"/>
      <c r="AI170" s="6"/>
      <c r="AJ170" s="6"/>
      <c r="AK170" s="6"/>
      <c r="AL170" s="6"/>
      <c r="AM170" s="6"/>
      <c r="AN170" s="6"/>
      <c r="AO170" s="6"/>
      <c r="AP170" s="6"/>
      <c r="AQ170" s="6"/>
      <c r="AR170" s="6"/>
      <c r="AS170" s="11"/>
      <c r="AT170" s="12"/>
    </row>
    <row r="171" spans="2:46" x14ac:dyDescent="0.25">
      <c r="B171" s="3"/>
      <c r="C171" s="238" t="str">
        <f>IF($B171&gt;0,VLOOKUP($B171,'OT-ID'!$B$13:$M$3257,6,FALSE),"")</f>
        <v/>
      </c>
      <c r="D171" s="238" t="str">
        <f>IF($B171&gt;0,VLOOKUP($B171,'OT-ID'!$B$13:$M$3257,10,FALSE),"")</f>
        <v/>
      </c>
      <c r="E171" s="238" t="str">
        <f>IF($B171&gt;0,VLOOKUP($B171,'OT-ID'!$B$13:$M$3257,12,FALSE),"")</f>
        <v/>
      </c>
      <c r="F171" s="13"/>
      <c r="G171" s="243" t="str">
        <f>IF($B171&gt;0,VLOOKUP($B171,'OT-ID'!$B$13:$M$3257,4,FALSE),"")</f>
        <v/>
      </c>
      <c r="H171" s="238" t="str">
        <f>IF($B171&gt;0,VLOOKUP($B171,'OT-ID'!$B$13:$M$3257,5,FALSE),"")</f>
        <v/>
      </c>
      <c r="I171" s="5"/>
      <c r="J171" s="6"/>
      <c r="K171" s="7"/>
      <c r="L171" s="5"/>
      <c r="M171" s="8"/>
      <c r="N171" s="9"/>
      <c r="O171" s="6"/>
      <c r="P171" s="241" t="str">
        <f>IF(AND(N171&gt;0,SUMIFS('Anlage 2'!W$18:W$1001,'Anlage 2'!B$18:B$1001,'Anlage 1'!B171,'Anlage 2'!C$18:C$1001,"&lt;2033")+SUMIF(B$18:B$1003,B171,L$18:L$1003)=SUMIF(B$18:B$1003,B171,N$18:N$1003)),"Übereinstimmung E",IF(AND(N171&gt;0,SUMIFS('Anlage 2'!W$18:W$1001,'Anlage 2'!B$18:B$1001,'Anlage 1'!B171,'Anlage 2'!C$18:C$1001,"&lt;2033")+SUMIF(B$18:B$1003,B171,L$18:L$1003)&lt;&gt;SUMIF(B$18:B$1003,B171,N$18:N$1003)),"Kontrolle E erf.",""))</f>
        <v/>
      </c>
      <c r="Q171" s="6"/>
      <c r="R171" s="10"/>
      <c r="S171" s="5"/>
      <c r="T171" s="8"/>
      <c r="U171" s="6"/>
      <c r="V171" s="8"/>
      <c r="W171" s="6"/>
      <c r="X171" s="8"/>
      <c r="Y171" s="6"/>
      <c r="Z171" s="8"/>
      <c r="AA171" s="6"/>
      <c r="AB171" s="8"/>
      <c r="AC171" s="6"/>
      <c r="AD171" s="8"/>
      <c r="AE171" s="6"/>
      <c r="AF171" s="8"/>
      <c r="AG171" s="9"/>
      <c r="AH171" s="6"/>
      <c r="AI171" s="6"/>
      <c r="AJ171" s="6"/>
      <c r="AK171" s="6"/>
      <c r="AL171" s="6"/>
      <c r="AM171" s="6"/>
      <c r="AN171" s="6"/>
      <c r="AO171" s="6"/>
      <c r="AP171" s="6"/>
      <c r="AQ171" s="6"/>
      <c r="AR171" s="6"/>
      <c r="AS171" s="11"/>
      <c r="AT171" s="12"/>
    </row>
    <row r="172" spans="2:46" x14ac:dyDescent="0.25">
      <c r="B172" s="3"/>
      <c r="C172" s="238" t="str">
        <f>IF($B172&gt;0,VLOOKUP($B172,'OT-ID'!$B$13:$M$3257,6,FALSE),"")</f>
        <v/>
      </c>
      <c r="D172" s="238" t="str">
        <f>IF($B172&gt;0,VLOOKUP($B172,'OT-ID'!$B$13:$M$3257,10,FALSE),"")</f>
        <v/>
      </c>
      <c r="E172" s="238" t="str">
        <f>IF($B172&gt;0,VLOOKUP($B172,'OT-ID'!$B$13:$M$3257,12,FALSE),"")</f>
        <v/>
      </c>
      <c r="F172" s="13"/>
      <c r="G172" s="243" t="str">
        <f>IF($B172&gt;0,VLOOKUP($B172,'OT-ID'!$B$13:$M$3257,4,FALSE),"")</f>
        <v/>
      </c>
      <c r="H172" s="238" t="str">
        <f>IF($B172&gt;0,VLOOKUP($B172,'OT-ID'!$B$13:$M$3257,5,FALSE),"")</f>
        <v/>
      </c>
      <c r="I172" s="5"/>
      <c r="J172" s="6"/>
      <c r="K172" s="7"/>
      <c r="L172" s="5"/>
      <c r="M172" s="8"/>
      <c r="N172" s="9"/>
      <c r="O172" s="6"/>
      <c r="P172" s="241" t="str">
        <f>IF(AND(N172&gt;0,SUMIFS('Anlage 2'!W$18:W$1001,'Anlage 2'!B$18:B$1001,'Anlage 1'!B172,'Anlage 2'!C$18:C$1001,"&lt;2033")+SUMIF(B$18:B$1003,B172,L$18:L$1003)=SUMIF(B$18:B$1003,B172,N$18:N$1003)),"Übereinstimmung E",IF(AND(N172&gt;0,SUMIFS('Anlage 2'!W$18:W$1001,'Anlage 2'!B$18:B$1001,'Anlage 1'!B172,'Anlage 2'!C$18:C$1001,"&lt;2033")+SUMIF(B$18:B$1003,B172,L$18:L$1003)&lt;&gt;SUMIF(B$18:B$1003,B172,N$18:N$1003)),"Kontrolle E erf.",""))</f>
        <v/>
      </c>
      <c r="Q172" s="6"/>
      <c r="R172" s="10"/>
      <c r="S172" s="5"/>
      <c r="T172" s="8"/>
      <c r="U172" s="6"/>
      <c r="V172" s="8"/>
      <c r="W172" s="6"/>
      <c r="X172" s="8"/>
      <c r="Y172" s="6"/>
      <c r="Z172" s="8"/>
      <c r="AA172" s="6"/>
      <c r="AB172" s="8"/>
      <c r="AC172" s="6"/>
      <c r="AD172" s="8"/>
      <c r="AE172" s="6"/>
      <c r="AF172" s="8"/>
      <c r="AG172" s="9"/>
      <c r="AH172" s="6"/>
      <c r="AI172" s="6"/>
      <c r="AJ172" s="6"/>
      <c r="AK172" s="6"/>
      <c r="AL172" s="6"/>
      <c r="AM172" s="6"/>
      <c r="AN172" s="6"/>
      <c r="AO172" s="6"/>
      <c r="AP172" s="6"/>
      <c r="AQ172" s="6"/>
      <c r="AR172" s="6"/>
      <c r="AS172" s="11"/>
      <c r="AT172" s="12"/>
    </row>
    <row r="173" spans="2:46" x14ac:dyDescent="0.25">
      <c r="B173" s="3"/>
      <c r="C173" s="238" t="str">
        <f>IF($B173&gt;0,VLOOKUP($B173,'OT-ID'!$B$13:$M$3257,6,FALSE),"")</f>
        <v/>
      </c>
      <c r="D173" s="238" t="str">
        <f>IF($B173&gt;0,VLOOKUP($B173,'OT-ID'!$B$13:$M$3257,10,FALSE),"")</f>
        <v/>
      </c>
      <c r="E173" s="238" t="str">
        <f>IF($B173&gt;0,VLOOKUP($B173,'OT-ID'!$B$13:$M$3257,12,FALSE),"")</f>
        <v/>
      </c>
      <c r="F173" s="13"/>
      <c r="G173" s="243" t="str">
        <f>IF($B173&gt;0,VLOOKUP($B173,'OT-ID'!$B$13:$M$3257,4,FALSE),"")</f>
        <v/>
      </c>
      <c r="H173" s="238" t="str">
        <f>IF($B173&gt;0,VLOOKUP($B173,'OT-ID'!$B$13:$M$3257,5,FALSE),"")</f>
        <v/>
      </c>
      <c r="I173" s="5"/>
      <c r="J173" s="6"/>
      <c r="K173" s="7"/>
      <c r="L173" s="5"/>
      <c r="M173" s="8"/>
      <c r="N173" s="9"/>
      <c r="O173" s="6"/>
      <c r="P173" s="241" t="str">
        <f>IF(AND(N173&gt;0,SUMIFS('Anlage 2'!W$18:W$1001,'Anlage 2'!B$18:B$1001,'Anlage 1'!B173,'Anlage 2'!C$18:C$1001,"&lt;2033")+SUMIF(B$18:B$1003,B173,L$18:L$1003)=SUMIF(B$18:B$1003,B173,N$18:N$1003)),"Übereinstimmung E",IF(AND(N173&gt;0,SUMIFS('Anlage 2'!W$18:W$1001,'Anlage 2'!B$18:B$1001,'Anlage 1'!B173,'Anlage 2'!C$18:C$1001,"&lt;2033")+SUMIF(B$18:B$1003,B173,L$18:L$1003)&lt;&gt;SUMIF(B$18:B$1003,B173,N$18:N$1003)),"Kontrolle E erf.",""))</f>
        <v/>
      </c>
      <c r="Q173" s="6"/>
      <c r="R173" s="10"/>
      <c r="S173" s="5"/>
      <c r="T173" s="8"/>
      <c r="U173" s="6"/>
      <c r="V173" s="8"/>
      <c r="W173" s="6"/>
      <c r="X173" s="8"/>
      <c r="Y173" s="6"/>
      <c r="Z173" s="8"/>
      <c r="AA173" s="6"/>
      <c r="AB173" s="8"/>
      <c r="AC173" s="6"/>
      <c r="AD173" s="8"/>
      <c r="AE173" s="6"/>
      <c r="AF173" s="8"/>
      <c r="AG173" s="9"/>
      <c r="AH173" s="6"/>
      <c r="AI173" s="6"/>
      <c r="AJ173" s="6"/>
      <c r="AK173" s="6"/>
      <c r="AL173" s="6"/>
      <c r="AM173" s="6"/>
      <c r="AN173" s="6"/>
      <c r="AO173" s="6"/>
      <c r="AP173" s="6"/>
      <c r="AQ173" s="6"/>
      <c r="AR173" s="6"/>
      <c r="AS173" s="11"/>
      <c r="AT173" s="12"/>
    </row>
    <row r="174" spans="2:46" x14ac:dyDescent="0.25">
      <c r="B174" s="3"/>
      <c r="C174" s="238" t="str">
        <f>IF($B174&gt;0,VLOOKUP($B174,'OT-ID'!$B$13:$M$3257,6,FALSE),"")</f>
        <v/>
      </c>
      <c r="D174" s="238" t="str">
        <f>IF($B174&gt;0,VLOOKUP($B174,'OT-ID'!$B$13:$M$3257,10,FALSE),"")</f>
        <v/>
      </c>
      <c r="E174" s="238" t="str">
        <f>IF($B174&gt;0,VLOOKUP($B174,'OT-ID'!$B$13:$M$3257,12,FALSE),"")</f>
        <v/>
      </c>
      <c r="F174" s="13"/>
      <c r="G174" s="243" t="str">
        <f>IF($B174&gt;0,VLOOKUP($B174,'OT-ID'!$B$13:$M$3257,4,FALSE),"")</f>
        <v/>
      </c>
      <c r="H174" s="238" t="str">
        <f>IF($B174&gt;0,VLOOKUP($B174,'OT-ID'!$B$13:$M$3257,5,FALSE),"")</f>
        <v/>
      </c>
      <c r="I174" s="5"/>
      <c r="J174" s="6"/>
      <c r="K174" s="7"/>
      <c r="L174" s="5"/>
      <c r="M174" s="8"/>
      <c r="N174" s="9"/>
      <c r="O174" s="6"/>
      <c r="P174" s="241" t="str">
        <f>IF(AND(N174&gt;0,SUMIFS('Anlage 2'!W$18:W$1001,'Anlage 2'!B$18:B$1001,'Anlage 1'!B174,'Anlage 2'!C$18:C$1001,"&lt;2033")+SUMIF(B$18:B$1003,B174,L$18:L$1003)=SUMIF(B$18:B$1003,B174,N$18:N$1003)),"Übereinstimmung E",IF(AND(N174&gt;0,SUMIFS('Anlage 2'!W$18:W$1001,'Anlage 2'!B$18:B$1001,'Anlage 1'!B174,'Anlage 2'!C$18:C$1001,"&lt;2033")+SUMIF(B$18:B$1003,B174,L$18:L$1003)&lt;&gt;SUMIF(B$18:B$1003,B174,N$18:N$1003)),"Kontrolle E erf.",""))</f>
        <v/>
      </c>
      <c r="Q174" s="6"/>
      <c r="R174" s="10"/>
      <c r="S174" s="5"/>
      <c r="T174" s="8"/>
      <c r="U174" s="6"/>
      <c r="V174" s="8"/>
      <c r="W174" s="6"/>
      <c r="X174" s="8"/>
      <c r="Y174" s="6"/>
      <c r="Z174" s="8"/>
      <c r="AA174" s="6"/>
      <c r="AB174" s="8"/>
      <c r="AC174" s="6"/>
      <c r="AD174" s="8"/>
      <c r="AE174" s="6"/>
      <c r="AF174" s="8"/>
      <c r="AG174" s="9"/>
      <c r="AH174" s="6"/>
      <c r="AI174" s="6"/>
      <c r="AJ174" s="6"/>
      <c r="AK174" s="6"/>
      <c r="AL174" s="6"/>
      <c r="AM174" s="6"/>
      <c r="AN174" s="6"/>
      <c r="AO174" s="6"/>
      <c r="AP174" s="6"/>
      <c r="AQ174" s="6"/>
      <c r="AR174" s="6"/>
      <c r="AS174" s="11"/>
      <c r="AT174" s="12"/>
    </row>
    <row r="175" spans="2:46" x14ac:dyDescent="0.25">
      <c r="B175" s="3"/>
      <c r="C175" s="238" t="str">
        <f>IF($B175&gt;0,VLOOKUP($B175,'OT-ID'!$B$13:$M$3257,6,FALSE),"")</f>
        <v/>
      </c>
      <c r="D175" s="238" t="str">
        <f>IF($B175&gt;0,VLOOKUP($B175,'OT-ID'!$B$13:$M$3257,10,FALSE),"")</f>
        <v/>
      </c>
      <c r="E175" s="238" t="str">
        <f>IF($B175&gt;0,VLOOKUP($B175,'OT-ID'!$B$13:$M$3257,12,FALSE),"")</f>
        <v/>
      </c>
      <c r="F175" s="13"/>
      <c r="G175" s="243" t="str">
        <f>IF($B175&gt;0,VLOOKUP($B175,'OT-ID'!$B$13:$M$3257,4,FALSE),"")</f>
        <v/>
      </c>
      <c r="H175" s="238" t="str">
        <f>IF($B175&gt;0,VLOOKUP($B175,'OT-ID'!$B$13:$M$3257,5,FALSE),"")</f>
        <v/>
      </c>
      <c r="I175" s="5"/>
      <c r="J175" s="6"/>
      <c r="K175" s="7"/>
      <c r="L175" s="5"/>
      <c r="M175" s="8"/>
      <c r="N175" s="9"/>
      <c r="O175" s="6"/>
      <c r="P175" s="241" t="str">
        <f>IF(AND(N175&gt;0,SUMIFS('Anlage 2'!W$18:W$1001,'Anlage 2'!B$18:B$1001,'Anlage 1'!B175,'Anlage 2'!C$18:C$1001,"&lt;2033")+SUMIF(B$18:B$1003,B175,L$18:L$1003)=SUMIF(B$18:B$1003,B175,N$18:N$1003)),"Übereinstimmung E",IF(AND(N175&gt;0,SUMIFS('Anlage 2'!W$18:W$1001,'Anlage 2'!B$18:B$1001,'Anlage 1'!B175,'Anlage 2'!C$18:C$1001,"&lt;2033")+SUMIF(B$18:B$1003,B175,L$18:L$1003)&lt;&gt;SUMIF(B$18:B$1003,B175,N$18:N$1003)),"Kontrolle E erf.",""))</f>
        <v/>
      </c>
      <c r="Q175" s="6"/>
      <c r="R175" s="10"/>
      <c r="S175" s="5"/>
      <c r="T175" s="8"/>
      <c r="U175" s="6"/>
      <c r="V175" s="8"/>
      <c r="W175" s="6"/>
      <c r="X175" s="8"/>
      <c r="Y175" s="6"/>
      <c r="Z175" s="8"/>
      <c r="AA175" s="6"/>
      <c r="AB175" s="8"/>
      <c r="AC175" s="6"/>
      <c r="AD175" s="8"/>
      <c r="AE175" s="6"/>
      <c r="AF175" s="8"/>
      <c r="AG175" s="9"/>
      <c r="AH175" s="6"/>
      <c r="AI175" s="6"/>
      <c r="AJ175" s="6"/>
      <c r="AK175" s="6"/>
      <c r="AL175" s="6"/>
      <c r="AM175" s="6"/>
      <c r="AN175" s="6"/>
      <c r="AO175" s="6"/>
      <c r="AP175" s="6"/>
      <c r="AQ175" s="6"/>
      <c r="AR175" s="6"/>
      <c r="AS175" s="11"/>
      <c r="AT175" s="12"/>
    </row>
    <row r="176" spans="2:46" x14ac:dyDescent="0.25">
      <c r="B176" s="3"/>
      <c r="C176" s="238" t="str">
        <f>IF($B176&gt;0,VLOOKUP($B176,'OT-ID'!$B$13:$M$3257,6,FALSE),"")</f>
        <v/>
      </c>
      <c r="D176" s="238" t="str">
        <f>IF($B176&gt;0,VLOOKUP($B176,'OT-ID'!$B$13:$M$3257,10,FALSE),"")</f>
        <v/>
      </c>
      <c r="E176" s="238" t="str">
        <f>IF($B176&gt;0,VLOOKUP($B176,'OT-ID'!$B$13:$M$3257,12,FALSE),"")</f>
        <v/>
      </c>
      <c r="F176" s="13"/>
      <c r="G176" s="243" t="str">
        <f>IF($B176&gt;0,VLOOKUP($B176,'OT-ID'!$B$13:$M$3257,4,FALSE),"")</f>
        <v/>
      </c>
      <c r="H176" s="238" t="str">
        <f>IF($B176&gt;0,VLOOKUP($B176,'OT-ID'!$B$13:$M$3257,5,FALSE),"")</f>
        <v/>
      </c>
      <c r="I176" s="5"/>
      <c r="J176" s="6"/>
      <c r="K176" s="7"/>
      <c r="L176" s="5"/>
      <c r="M176" s="8"/>
      <c r="N176" s="9"/>
      <c r="O176" s="6"/>
      <c r="P176" s="241" t="str">
        <f>IF(AND(N176&gt;0,SUMIFS('Anlage 2'!W$18:W$1001,'Anlage 2'!B$18:B$1001,'Anlage 1'!B176,'Anlage 2'!C$18:C$1001,"&lt;2033")+SUMIF(B$18:B$1003,B176,L$18:L$1003)=SUMIF(B$18:B$1003,B176,N$18:N$1003)),"Übereinstimmung E",IF(AND(N176&gt;0,SUMIFS('Anlage 2'!W$18:W$1001,'Anlage 2'!B$18:B$1001,'Anlage 1'!B176,'Anlage 2'!C$18:C$1001,"&lt;2033")+SUMIF(B$18:B$1003,B176,L$18:L$1003)&lt;&gt;SUMIF(B$18:B$1003,B176,N$18:N$1003)),"Kontrolle E erf.",""))</f>
        <v/>
      </c>
      <c r="Q176" s="6"/>
      <c r="R176" s="10"/>
      <c r="S176" s="5"/>
      <c r="T176" s="8"/>
      <c r="U176" s="6"/>
      <c r="V176" s="8"/>
      <c r="W176" s="6"/>
      <c r="X176" s="8"/>
      <c r="Y176" s="6"/>
      <c r="Z176" s="8"/>
      <c r="AA176" s="6"/>
      <c r="AB176" s="8"/>
      <c r="AC176" s="6"/>
      <c r="AD176" s="8"/>
      <c r="AE176" s="6"/>
      <c r="AF176" s="8"/>
      <c r="AG176" s="9"/>
      <c r="AH176" s="6"/>
      <c r="AI176" s="6"/>
      <c r="AJ176" s="6"/>
      <c r="AK176" s="6"/>
      <c r="AL176" s="6"/>
      <c r="AM176" s="6"/>
      <c r="AN176" s="6"/>
      <c r="AO176" s="6"/>
      <c r="AP176" s="6"/>
      <c r="AQ176" s="6"/>
      <c r="AR176" s="6"/>
      <c r="AS176" s="11"/>
      <c r="AT176" s="12"/>
    </row>
    <row r="177" spans="2:46" x14ac:dyDescent="0.25">
      <c r="B177" s="3"/>
      <c r="C177" s="238" t="str">
        <f>IF($B177&gt;0,VLOOKUP($B177,'OT-ID'!$B$13:$M$3257,6,FALSE),"")</f>
        <v/>
      </c>
      <c r="D177" s="238" t="str">
        <f>IF($B177&gt;0,VLOOKUP($B177,'OT-ID'!$B$13:$M$3257,10,FALSE),"")</f>
        <v/>
      </c>
      <c r="E177" s="238" t="str">
        <f>IF($B177&gt;0,VLOOKUP($B177,'OT-ID'!$B$13:$M$3257,12,FALSE),"")</f>
        <v/>
      </c>
      <c r="F177" s="13"/>
      <c r="G177" s="243" t="str">
        <f>IF($B177&gt;0,VLOOKUP($B177,'OT-ID'!$B$13:$M$3257,4,FALSE),"")</f>
        <v/>
      </c>
      <c r="H177" s="238" t="str">
        <f>IF($B177&gt;0,VLOOKUP($B177,'OT-ID'!$B$13:$M$3257,5,FALSE),"")</f>
        <v/>
      </c>
      <c r="I177" s="5"/>
      <c r="J177" s="6"/>
      <c r="K177" s="7"/>
      <c r="L177" s="5"/>
      <c r="M177" s="8"/>
      <c r="N177" s="9"/>
      <c r="O177" s="6"/>
      <c r="P177" s="241" t="str">
        <f>IF(AND(N177&gt;0,SUMIFS('Anlage 2'!W$18:W$1001,'Anlage 2'!B$18:B$1001,'Anlage 1'!B177,'Anlage 2'!C$18:C$1001,"&lt;2033")+SUMIF(B$18:B$1003,B177,L$18:L$1003)=SUMIF(B$18:B$1003,B177,N$18:N$1003)),"Übereinstimmung E",IF(AND(N177&gt;0,SUMIFS('Anlage 2'!W$18:W$1001,'Anlage 2'!B$18:B$1001,'Anlage 1'!B177,'Anlage 2'!C$18:C$1001,"&lt;2033")+SUMIF(B$18:B$1003,B177,L$18:L$1003)&lt;&gt;SUMIF(B$18:B$1003,B177,N$18:N$1003)),"Kontrolle E erf.",""))</f>
        <v/>
      </c>
      <c r="Q177" s="6"/>
      <c r="R177" s="10"/>
      <c r="S177" s="5"/>
      <c r="T177" s="8"/>
      <c r="U177" s="6"/>
      <c r="V177" s="8"/>
      <c r="W177" s="6"/>
      <c r="X177" s="8"/>
      <c r="Y177" s="6"/>
      <c r="Z177" s="8"/>
      <c r="AA177" s="6"/>
      <c r="AB177" s="8"/>
      <c r="AC177" s="6"/>
      <c r="AD177" s="8"/>
      <c r="AE177" s="6"/>
      <c r="AF177" s="8"/>
      <c r="AG177" s="9"/>
      <c r="AH177" s="6"/>
      <c r="AI177" s="6"/>
      <c r="AJ177" s="6"/>
      <c r="AK177" s="6"/>
      <c r="AL177" s="6"/>
      <c r="AM177" s="6"/>
      <c r="AN177" s="6"/>
      <c r="AO177" s="6"/>
      <c r="AP177" s="6"/>
      <c r="AQ177" s="6"/>
      <c r="AR177" s="6"/>
      <c r="AS177" s="11"/>
      <c r="AT177" s="12"/>
    </row>
    <row r="178" spans="2:46" x14ac:dyDescent="0.25">
      <c r="B178" s="3"/>
      <c r="C178" s="238" t="str">
        <f>IF($B178&gt;0,VLOOKUP($B178,'OT-ID'!$B$13:$M$3257,6,FALSE),"")</f>
        <v/>
      </c>
      <c r="D178" s="238" t="str">
        <f>IF($B178&gt;0,VLOOKUP($B178,'OT-ID'!$B$13:$M$3257,10,FALSE),"")</f>
        <v/>
      </c>
      <c r="E178" s="238" t="str">
        <f>IF($B178&gt;0,VLOOKUP($B178,'OT-ID'!$B$13:$M$3257,12,FALSE),"")</f>
        <v/>
      </c>
      <c r="F178" s="13"/>
      <c r="G178" s="243" t="str">
        <f>IF($B178&gt;0,VLOOKUP($B178,'OT-ID'!$B$13:$M$3257,4,FALSE),"")</f>
        <v/>
      </c>
      <c r="H178" s="238" t="str">
        <f>IF($B178&gt;0,VLOOKUP($B178,'OT-ID'!$B$13:$M$3257,5,FALSE),"")</f>
        <v/>
      </c>
      <c r="I178" s="5"/>
      <c r="J178" s="6"/>
      <c r="K178" s="7"/>
      <c r="L178" s="5"/>
      <c r="M178" s="8"/>
      <c r="N178" s="9"/>
      <c r="O178" s="6"/>
      <c r="P178" s="241" t="str">
        <f>IF(AND(N178&gt;0,SUMIFS('Anlage 2'!W$18:W$1001,'Anlage 2'!B$18:B$1001,'Anlage 1'!B178,'Anlage 2'!C$18:C$1001,"&lt;2033")+SUMIF(B$18:B$1003,B178,L$18:L$1003)=SUMIF(B$18:B$1003,B178,N$18:N$1003)),"Übereinstimmung E",IF(AND(N178&gt;0,SUMIFS('Anlage 2'!W$18:W$1001,'Anlage 2'!B$18:B$1001,'Anlage 1'!B178,'Anlage 2'!C$18:C$1001,"&lt;2033")+SUMIF(B$18:B$1003,B178,L$18:L$1003)&lt;&gt;SUMIF(B$18:B$1003,B178,N$18:N$1003)),"Kontrolle E erf.",""))</f>
        <v/>
      </c>
      <c r="Q178" s="6"/>
      <c r="R178" s="10"/>
      <c r="S178" s="5"/>
      <c r="T178" s="8"/>
      <c r="U178" s="6"/>
      <c r="V178" s="8"/>
      <c r="W178" s="6"/>
      <c r="X178" s="8"/>
      <c r="Y178" s="6"/>
      <c r="Z178" s="8"/>
      <c r="AA178" s="6"/>
      <c r="AB178" s="8"/>
      <c r="AC178" s="6"/>
      <c r="AD178" s="8"/>
      <c r="AE178" s="6"/>
      <c r="AF178" s="8"/>
      <c r="AG178" s="9"/>
      <c r="AH178" s="6"/>
      <c r="AI178" s="6"/>
      <c r="AJ178" s="6"/>
      <c r="AK178" s="6"/>
      <c r="AL178" s="6"/>
      <c r="AM178" s="6"/>
      <c r="AN178" s="6"/>
      <c r="AO178" s="6"/>
      <c r="AP178" s="6"/>
      <c r="AQ178" s="6"/>
      <c r="AR178" s="6"/>
      <c r="AS178" s="11"/>
      <c r="AT178" s="12"/>
    </row>
    <row r="179" spans="2:46" x14ac:dyDescent="0.25">
      <c r="B179" s="3"/>
      <c r="C179" s="238" t="str">
        <f>IF($B179&gt;0,VLOOKUP($B179,'OT-ID'!$B$13:$M$3257,6,FALSE),"")</f>
        <v/>
      </c>
      <c r="D179" s="238" t="str">
        <f>IF($B179&gt;0,VLOOKUP($B179,'OT-ID'!$B$13:$M$3257,10,FALSE),"")</f>
        <v/>
      </c>
      <c r="E179" s="238" t="str">
        <f>IF($B179&gt;0,VLOOKUP($B179,'OT-ID'!$B$13:$M$3257,12,FALSE),"")</f>
        <v/>
      </c>
      <c r="F179" s="13"/>
      <c r="G179" s="243" t="str">
        <f>IF($B179&gt;0,VLOOKUP($B179,'OT-ID'!$B$13:$M$3257,4,FALSE),"")</f>
        <v/>
      </c>
      <c r="H179" s="238" t="str">
        <f>IF($B179&gt;0,VLOOKUP($B179,'OT-ID'!$B$13:$M$3257,5,FALSE),"")</f>
        <v/>
      </c>
      <c r="I179" s="5"/>
      <c r="J179" s="6"/>
      <c r="K179" s="7"/>
      <c r="L179" s="5"/>
      <c r="M179" s="8"/>
      <c r="N179" s="9"/>
      <c r="O179" s="6"/>
      <c r="P179" s="241" t="str">
        <f>IF(AND(N179&gt;0,SUMIFS('Anlage 2'!W$18:W$1001,'Anlage 2'!B$18:B$1001,'Anlage 1'!B179,'Anlage 2'!C$18:C$1001,"&lt;2033")+SUMIF(B$18:B$1003,B179,L$18:L$1003)=SUMIF(B$18:B$1003,B179,N$18:N$1003)),"Übereinstimmung E",IF(AND(N179&gt;0,SUMIFS('Anlage 2'!W$18:W$1001,'Anlage 2'!B$18:B$1001,'Anlage 1'!B179,'Anlage 2'!C$18:C$1001,"&lt;2033")+SUMIF(B$18:B$1003,B179,L$18:L$1003)&lt;&gt;SUMIF(B$18:B$1003,B179,N$18:N$1003)),"Kontrolle E erf.",""))</f>
        <v/>
      </c>
      <c r="Q179" s="6"/>
      <c r="R179" s="10"/>
      <c r="S179" s="5"/>
      <c r="T179" s="8"/>
      <c r="U179" s="6"/>
      <c r="V179" s="8"/>
      <c r="W179" s="6"/>
      <c r="X179" s="8"/>
      <c r="Y179" s="6"/>
      <c r="Z179" s="8"/>
      <c r="AA179" s="6"/>
      <c r="AB179" s="8"/>
      <c r="AC179" s="6"/>
      <c r="AD179" s="8"/>
      <c r="AE179" s="6"/>
      <c r="AF179" s="8"/>
      <c r="AG179" s="9"/>
      <c r="AH179" s="6"/>
      <c r="AI179" s="6"/>
      <c r="AJ179" s="6"/>
      <c r="AK179" s="6"/>
      <c r="AL179" s="6"/>
      <c r="AM179" s="6"/>
      <c r="AN179" s="6"/>
      <c r="AO179" s="6"/>
      <c r="AP179" s="6"/>
      <c r="AQ179" s="6"/>
      <c r="AR179" s="6"/>
      <c r="AS179" s="11"/>
      <c r="AT179" s="12"/>
    </row>
    <row r="180" spans="2:46" x14ac:dyDescent="0.25">
      <c r="B180" s="3"/>
      <c r="C180" s="238" t="str">
        <f>IF($B180&gt;0,VLOOKUP($B180,'OT-ID'!$B$13:$M$3257,6,FALSE),"")</f>
        <v/>
      </c>
      <c r="D180" s="238" t="str">
        <f>IF($B180&gt;0,VLOOKUP($B180,'OT-ID'!$B$13:$M$3257,10,FALSE),"")</f>
        <v/>
      </c>
      <c r="E180" s="238" t="str">
        <f>IF($B180&gt;0,VLOOKUP($B180,'OT-ID'!$B$13:$M$3257,12,FALSE),"")</f>
        <v/>
      </c>
      <c r="F180" s="13"/>
      <c r="G180" s="243" t="str">
        <f>IF($B180&gt;0,VLOOKUP($B180,'OT-ID'!$B$13:$M$3257,4,FALSE),"")</f>
        <v/>
      </c>
      <c r="H180" s="238" t="str">
        <f>IF($B180&gt;0,VLOOKUP($B180,'OT-ID'!$B$13:$M$3257,5,FALSE),"")</f>
        <v/>
      </c>
      <c r="I180" s="5"/>
      <c r="J180" s="6"/>
      <c r="K180" s="7"/>
      <c r="L180" s="5"/>
      <c r="M180" s="8"/>
      <c r="N180" s="9"/>
      <c r="O180" s="6"/>
      <c r="P180" s="241" t="str">
        <f>IF(AND(N180&gt;0,SUMIFS('Anlage 2'!W$18:W$1001,'Anlage 2'!B$18:B$1001,'Anlage 1'!B180,'Anlage 2'!C$18:C$1001,"&lt;2033")+SUMIF(B$18:B$1003,B180,L$18:L$1003)=SUMIF(B$18:B$1003,B180,N$18:N$1003)),"Übereinstimmung E",IF(AND(N180&gt;0,SUMIFS('Anlage 2'!W$18:W$1001,'Anlage 2'!B$18:B$1001,'Anlage 1'!B180,'Anlage 2'!C$18:C$1001,"&lt;2033")+SUMIF(B$18:B$1003,B180,L$18:L$1003)&lt;&gt;SUMIF(B$18:B$1003,B180,N$18:N$1003)),"Kontrolle E erf.",""))</f>
        <v/>
      </c>
      <c r="Q180" s="6"/>
      <c r="R180" s="10"/>
      <c r="S180" s="5"/>
      <c r="T180" s="8"/>
      <c r="U180" s="6"/>
      <c r="V180" s="8"/>
      <c r="W180" s="6"/>
      <c r="X180" s="8"/>
      <c r="Y180" s="6"/>
      <c r="Z180" s="8"/>
      <c r="AA180" s="6"/>
      <c r="AB180" s="8"/>
      <c r="AC180" s="6"/>
      <c r="AD180" s="8"/>
      <c r="AE180" s="6"/>
      <c r="AF180" s="8"/>
      <c r="AG180" s="9"/>
      <c r="AH180" s="6"/>
      <c r="AI180" s="6"/>
      <c r="AJ180" s="6"/>
      <c r="AK180" s="6"/>
      <c r="AL180" s="6"/>
      <c r="AM180" s="6"/>
      <c r="AN180" s="6"/>
      <c r="AO180" s="6"/>
      <c r="AP180" s="6"/>
      <c r="AQ180" s="6"/>
      <c r="AR180" s="6"/>
      <c r="AS180" s="11"/>
      <c r="AT180" s="12"/>
    </row>
    <row r="181" spans="2:46" x14ac:dyDescent="0.25">
      <c r="B181" s="3"/>
      <c r="C181" s="238" t="str">
        <f>IF($B181&gt;0,VLOOKUP($B181,'OT-ID'!$B$13:$M$3257,6,FALSE),"")</f>
        <v/>
      </c>
      <c r="D181" s="238" t="str">
        <f>IF($B181&gt;0,VLOOKUP($B181,'OT-ID'!$B$13:$M$3257,10,FALSE),"")</f>
        <v/>
      </c>
      <c r="E181" s="238" t="str">
        <f>IF($B181&gt;0,VLOOKUP($B181,'OT-ID'!$B$13:$M$3257,12,FALSE),"")</f>
        <v/>
      </c>
      <c r="F181" s="13"/>
      <c r="G181" s="243" t="str">
        <f>IF($B181&gt;0,VLOOKUP($B181,'OT-ID'!$B$13:$M$3257,4,FALSE),"")</f>
        <v/>
      </c>
      <c r="H181" s="238" t="str">
        <f>IF($B181&gt;0,VLOOKUP($B181,'OT-ID'!$B$13:$M$3257,5,FALSE),"")</f>
        <v/>
      </c>
      <c r="I181" s="5"/>
      <c r="J181" s="6"/>
      <c r="K181" s="7"/>
      <c r="L181" s="5"/>
      <c r="M181" s="8"/>
      <c r="N181" s="9"/>
      <c r="O181" s="6"/>
      <c r="P181" s="241" t="str">
        <f>IF(AND(N181&gt;0,SUMIFS('Anlage 2'!W$18:W$1001,'Anlage 2'!B$18:B$1001,'Anlage 1'!B181,'Anlage 2'!C$18:C$1001,"&lt;2033")+SUMIF(B$18:B$1003,B181,L$18:L$1003)=SUMIF(B$18:B$1003,B181,N$18:N$1003)),"Übereinstimmung E",IF(AND(N181&gt;0,SUMIFS('Anlage 2'!W$18:W$1001,'Anlage 2'!B$18:B$1001,'Anlage 1'!B181,'Anlage 2'!C$18:C$1001,"&lt;2033")+SUMIF(B$18:B$1003,B181,L$18:L$1003)&lt;&gt;SUMIF(B$18:B$1003,B181,N$18:N$1003)),"Kontrolle E erf.",""))</f>
        <v/>
      </c>
      <c r="Q181" s="6"/>
      <c r="R181" s="10"/>
      <c r="S181" s="5"/>
      <c r="T181" s="8"/>
      <c r="U181" s="6"/>
      <c r="V181" s="8"/>
      <c r="W181" s="6"/>
      <c r="X181" s="8"/>
      <c r="Y181" s="6"/>
      <c r="Z181" s="8"/>
      <c r="AA181" s="6"/>
      <c r="AB181" s="8"/>
      <c r="AC181" s="6"/>
      <c r="AD181" s="8"/>
      <c r="AE181" s="6"/>
      <c r="AF181" s="8"/>
      <c r="AG181" s="9"/>
      <c r="AH181" s="6"/>
      <c r="AI181" s="6"/>
      <c r="AJ181" s="6"/>
      <c r="AK181" s="6"/>
      <c r="AL181" s="6"/>
      <c r="AM181" s="6"/>
      <c r="AN181" s="6"/>
      <c r="AO181" s="6"/>
      <c r="AP181" s="6"/>
      <c r="AQ181" s="6"/>
      <c r="AR181" s="6"/>
      <c r="AS181" s="11"/>
      <c r="AT181" s="12"/>
    </row>
    <row r="182" spans="2:46" x14ac:dyDescent="0.25">
      <c r="B182" s="3"/>
      <c r="C182" s="238" t="str">
        <f>IF($B182&gt;0,VLOOKUP($B182,'OT-ID'!$B$13:$M$3257,6,FALSE),"")</f>
        <v/>
      </c>
      <c r="D182" s="238" t="str">
        <f>IF($B182&gt;0,VLOOKUP($B182,'OT-ID'!$B$13:$M$3257,10,FALSE),"")</f>
        <v/>
      </c>
      <c r="E182" s="238" t="str">
        <f>IF($B182&gt;0,VLOOKUP($B182,'OT-ID'!$B$13:$M$3257,12,FALSE),"")</f>
        <v/>
      </c>
      <c r="F182" s="13"/>
      <c r="G182" s="243" t="str">
        <f>IF($B182&gt;0,VLOOKUP($B182,'OT-ID'!$B$13:$M$3257,4,FALSE),"")</f>
        <v/>
      </c>
      <c r="H182" s="238" t="str">
        <f>IF($B182&gt;0,VLOOKUP($B182,'OT-ID'!$B$13:$M$3257,5,FALSE),"")</f>
        <v/>
      </c>
      <c r="I182" s="5"/>
      <c r="J182" s="6"/>
      <c r="K182" s="7"/>
      <c r="L182" s="5"/>
      <c r="M182" s="8"/>
      <c r="N182" s="9"/>
      <c r="O182" s="6"/>
      <c r="P182" s="241" t="str">
        <f>IF(AND(N182&gt;0,SUMIFS('Anlage 2'!W$18:W$1001,'Anlage 2'!B$18:B$1001,'Anlage 1'!B182,'Anlage 2'!C$18:C$1001,"&lt;2033")+SUMIF(B$18:B$1003,B182,L$18:L$1003)=SUMIF(B$18:B$1003,B182,N$18:N$1003)),"Übereinstimmung E",IF(AND(N182&gt;0,SUMIFS('Anlage 2'!W$18:W$1001,'Anlage 2'!B$18:B$1001,'Anlage 1'!B182,'Anlage 2'!C$18:C$1001,"&lt;2033")+SUMIF(B$18:B$1003,B182,L$18:L$1003)&lt;&gt;SUMIF(B$18:B$1003,B182,N$18:N$1003)),"Kontrolle E erf.",""))</f>
        <v/>
      </c>
      <c r="Q182" s="6"/>
      <c r="R182" s="10"/>
      <c r="S182" s="5"/>
      <c r="T182" s="8"/>
      <c r="U182" s="6"/>
      <c r="V182" s="8"/>
      <c r="W182" s="6"/>
      <c r="X182" s="8"/>
      <c r="Y182" s="6"/>
      <c r="Z182" s="8"/>
      <c r="AA182" s="6"/>
      <c r="AB182" s="8"/>
      <c r="AC182" s="6"/>
      <c r="AD182" s="8"/>
      <c r="AE182" s="6"/>
      <c r="AF182" s="8"/>
      <c r="AG182" s="9"/>
      <c r="AH182" s="6"/>
      <c r="AI182" s="6"/>
      <c r="AJ182" s="6"/>
      <c r="AK182" s="6"/>
      <c r="AL182" s="6"/>
      <c r="AM182" s="6"/>
      <c r="AN182" s="6"/>
      <c r="AO182" s="6"/>
      <c r="AP182" s="6"/>
      <c r="AQ182" s="6"/>
      <c r="AR182" s="6"/>
      <c r="AS182" s="11"/>
      <c r="AT182" s="12"/>
    </row>
    <row r="183" spans="2:46" x14ac:dyDescent="0.25">
      <c r="B183" s="3"/>
      <c r="C183" s="238" t="str">
        <f>IF($B183&gt;0,VLOOKUP($B183,'OT-ID'!$B$13:$M$3257,6,FALSE),"")</f>
        <v/>
      </c>
      <c r="D183" s="238" t="str">
        <f>IF($B183&gt;0,VLOOKUP($B183,'OT-ID'!$B$13:$M$3257,10,FALSE),"")</f>
        <v/>
      </c>
      <c r="E183" s="238" t="str">
        <f>IF($B183&gt;0,VLOOKUP($B183,'OT-ID'!$B$13:$M$3257,12,FALSE),"")</f>
        <v/>
      </c>
      <c r="F183" s="13"/>
      <c r="G183" s="243" t="str">
        <f>IF($B183&gt;0,VLOOKUP($B183,'OT-ID'!$B$13:$M$3257,4,FALSE),"")</f>
        <v/>
      </c>
      <c r="H183" s="238" t="str">
        <f>IF($B183&gt;0,VLOOKUP($B183,'OT-ID'!$B$13:$M$3257,5,FALSE),"")</f>
        <v/>
      </c>
      <c r="I183" s="5"/>
      <c r="J183" s="6"/>
      <c r="K183" s="7"/>
      <c r="L183" s="5"/>
      <c r="M183" s="8"/>
      <c r="N183" s="9"/>
      <c r="O183" s="6"/>
      <c r="P183" s="241" t="str">
        <f>IF(AND(N183&gt;0,SUMIFS('Anlage 2'!W$18:W$1001,'Anlage 2'!B$18:B$1001,'Anlage 1'!B183,'Anlage 2'!C$18:C$1001,"&lt;2033")+SUMIF(B$18:B$1003,B183,L$18:L$1003)=SUMIF(B$18:B$1003,B183,N$18:N$1003)),"Übereinstimmung E",IF(AND(N183&gt;0,SUMIFS('Anlage 2'!W$18:W$1001,'Anlage 2'!B$18:B$1001,'Anlage 1'!B183,'Anlage 2'!C$18:C$1001,"&lt;2033")+SUMIF(B$18:B$1003,B183,L$18:L$1003)&lt;&gt;SUMIF(B$18:B$1003,B183,N$18:N$1003)),"Kontrolle E erf.",""))</f>
        <v/>
      </c>
      <c r="Q183" s="6"/>
      <c r="R183" s="10"/>
      <c r="S183" s="5"/>
      <c r="T183" s="8"/>
      <c r="U183" s="6"/>
      <c r="V183" s="8"/>
      <c r="W183" s="6"/>
      <c r="X183" s="8"/>
      <c r="Y183" s="6"/>
      <c r="Z183" s="8"/>
      <c r="AA183" s="6"/>
      <c r="AB183" s="8"/>
      <c r="AC183" s="6"/>
      <c r="AD183" s="8"/>
      <c r="AE183" s="6"/>
      <c r="AF183" s="8"/>
      <c r="AG183" s="9"/>
      <c r="AH183" s="6"/>
      <c r="AI183" s="6"/>
      <c r="AJ183" s="6"/>
      <c r="AK183" s="6"/>
      <c r="AL183" s="6"/>
      <c r="AM183" s="6"/>
      <c r="AN183" s="6"/>
      <c r="AO183" s="6"/>
      <c r="AP183" s="6"/>
      <c r="AQ183" s="6"/>
      <c r="AR183" s="6"/>
      <c r="AS183" s="11"/>
      <c r="AT183" s="12"/>
    </row>
    <row r="184" spans="2:46" x14ac:dyDescent="0.25">
      <c r="B184" s="3"/>
      <c r="C184" s="238" t="str">
        <f>IF($B184&gt;0,VLOOKUP($B184,'OT-ID'!$B$13:$M$3257,6,FALSE),"")</f>
        <v/>
      </c>
      <c r="D184" s="238" t="str">
        <f>IF($B184&gt;0,VLOOKUP($B184,'OT-ID'!$B$13:$M$3257,10,FALSE),"")</f>
        <v/>
      </c>
      <c r="E184" s="238" t="str">
        <f>IF($B184&gt;0,VLOOKUP($B184,'OT-ID'!$B$13:$M$3257,12,FALSE),"")</f>
        <v/>
      </c>
      <c r="F184" s="13"/>
      <c r="G184" s="243" t="str">
        <f>IF($B184&gt;0,VLOOKUP($B184,'OT-ID'!$B$13:$M$3257,4,FALSE),"")</f>
        <v/>
      </c>
      <c r="H184" s="238" t="str">
        <f>IF($B184&gt;0,VLOOKUP($B184,'OT-ID'!$B$13:$M$3257,5,FALSE),"")</f>
        <v/>
      </c>
      <c r="I184" s="5"/>
      <c r="J184" s="6"/>
      <c r="K184" s="7"/>
      <c r="L184" s="5"/>
      <c r="M184" s="8"/>
      <c r="N184" s="9"/>
      <c r="O184" s="6"/>
      <c r="P184" s="241" t="str">
        <f>IF(AND(N184&gt;0,SUMIFS('Anlage 2'!W$18:W$1001,'Anlage 2'!B$18:B$1001,'Anlage 1'!B184,'Anlage 2'!C$18:C$1001,"&lt;2033")+SUMIF(B$18:B$1003,B184,L$18:L$1003)=SUMIF(B$18:B$1003,B184,N$18:N$1003)),"Übereinstimmung E",IF(AND(N184&gt;0,SUMIFS('Anlage 2'!W$18:W$1001,'Anlage 2'!B$18:B$1001,'Anlage 1'!B184,'Anlage 2'!C$18:C$1001,"&lt;2033")+SUMIF(B$18:B$1003,B184,L$18:L$1003)&lt;&gt;SUMIF(B$18:B$1003,B184,N$18:N$1003)),"Kontrolle E erf.",""))</f>
        <v/>
      </c>
      <c r="Q184" s="6"/>
      <c r="R184" s="10"/>
      <c r="S184" s="5"/>
      <c r="T184" s="8"/>
      <c r="U184" s="6"/>
      <c r="V184" s="8"/>
      <c r="W184" s="6"/>
      <c r="X184" s="8"/>
      <c r="Y184" s="6"/>
      <c r="Z184" s="8"/>
      <c r="AA184" s="6"/>
      <c r="AB184" s="8"/>
      <c r="AC184" s="6"/>
      <c r="AD184" s="8"/>
      <c r="AE184" s="6"/>
      <c r="AF184" s="8"/>
      <c r="AG184" s="9"/>
      <c r="AH184" s="6"/>
      <c r="AI184" s="6"/>
      <c r="AJ184" s="6"/>
      <c r="AK184" s="6"/>
      <c r="AL184" s="6"/>
      <c r="AM184" s="6"/>
      <c r="AN184" s="6"/>
      <c r="AO184" s="6"/>
      <c r="AP184" s="6"/>
      <c r="AQ184" s="6"/>
      <c r="AR184" s="6"/>
      <c r="AS184" s="11"/>
      <c r="AT184" s="12"/>
    </row>
    <row r="185" spans="2:46" x14ac:dyDescent="0.25">
      <c r="B185" s="3"/>
      <c r="C185" s="238" t="str">
        <f>IF($B185&gt;0,VLOOKUP($B185,'OT-ID'!$B$13:$M$3257,6,FALSE),"")</f>
        <v/>
      </c>
      <c r="D185" s="238" t="str">
        <f>IF($B185&gt;0,VLOOKUP($B185,'OT-ID'!$B$13:$M$3257,10,FALSE),"")</f>
        <v/>
      </c>
      <c r="E185" s="238" t="str">
        <f>IF($B185&gt;0,VLOOKUP($B185,'OT-ID'!$B$13:$M$3257,12,FALSE),"")</f>
        <v/>
      </c>
      <c r="F185" s="13"/>
      <c r="G185" s="243" t="str">
        <f>IF($B185&gt;0,VLOOKUP($B185,'OT-ID'!$B$13:$M$3257,4,FALSE),"")</f>
        <v/>
      </c>
      <c r="H185" s="238" t="str">
        <f>IF($B185&gt;0,VLOOKUP($B185,'OT-ID'!$B$13:$M$3257,5,FALSE),"")</f>
        <v/>
      </c>
      <c r="I185" s="5"/>
      <c r="J185" s="6"/>
      <c r="K185" s="7"/>
      <c r="L185" s="5"/>
      <c r="M185" s="8"/>
      <c r="N185" s="9"/>
      <c r="O185" s="6"/>
      <c r="P185" s="241" t="str">
        <f>IF(AND(N185&gt;0,SUMIFS('Anlage 2'!W$18:W$1001,'Anlage 2'!B$18:B$1001,'Anlage 1'!B185,'Anlage 2'!C$18:C$1001,"&lt;2033")+SUMIF(B$18:B$1003,B185,L$18:L$1003)=SUMIF(B$18:B$1003,B185,N$18:N$1003)),"Übereinstimmung E",IF(AND(N185&gt;0,SUMIFS('Anlage 2'!W$18:W$1001,'Anlage 2'!B$18:B$1001,'Anlage 1'!B185,'Anlage 2'!C$18:C$1001,"&lt;2033")+SUMIF(B$18:B$1003,B185,L$18:L$1003)&lt;&gt;SUMIF(B$18:B$1003,B185,N$18:N$1003)),"Kontrolle E erf.",""))</f>
        <v/>
      </c>
      <c r="Q185" s="6"/>
      <c r="R185" s="10"/>
      <c r="S185" s="5"/>
      <c r="T185" s="8"/>
      <c r="U185" s="6"/>
      <c r="V185" s="8"/>
      <c r="W185" s="6"/>
      <c r="X185" s="8"/>
      <c r="Y185" s="6"/>
      <c r="Z185" s="8"/>
      <c r="AA185" s="6"/>
      <c r="AB185" s="8"/>
      <c r="AC185" s="6"/>
      <c r="AD185" s="8"/>
      <c r="AE185" s="6"/>
      <c r="AF185" s="8"/>
      <c r="AG185" s="9"/>
      <c r="AH185" s="6"/>
      <c r="AI185" s="6"/>
      <c r="AJ185" s="6"/>
      <c r="AK185" s="6"/>
      <c r="AL185" s="6"/>
      <c r="AM185" s="6"/>
      <c r="AN185" s="6"/>
      <c r="AO185" s="6"/>
      <c r="AP185" s="6"/>
      <c r="AQ185" s="6"/>
      <c r="AR185" s="6"/>
      <c r="AS185" s="11"/>
      <c r="AT185" s="12"/>
    </row>
    <row r="186" spans="2:46" x14ac:dyDescent="0.25">
      <c r="B186" s="3"/>
      <c r="C186" s="238" t="str">
        <f>IF($B186&gt;0,VLOOKUP($B186,'OT-ID'!$B$13:$M$3257,6,FALSE),"")</f>
        <v/>
      </c>
      <c r="D186" s="238" t="str">
        <f>IF($B186&gt;0,VLOOKUP($B186,'OT-ID'!$B$13:$M$3257,10,FALSE),"")</f>
        <v/>
      </c>
      <c r="E186" s="238" t="str">
        <f>IF($B186&gt;0,VLOOKUP($B186,'OT-ID'!$B$13:$M$3257,12,FALSE),"")</f>
        <v/>
      </c>
      <c r="F186" s="13"/>
      <c r="G186" s="243" t="str">
        <f>IF($B186&gt;0,VLOOKUP($B186,'OT-ID'!$B$13:$M$3257,4,FALSE),"")</f>
        <v/>
      </c>
      <c r="H186" s="238" t="str">
        <f>IF($B186&gt;0,VLOOKUP($B186,'OT-ID'!$B$13:$M$3257,5,FALSE),"")</f>
        <v/>
      </c>
      <c r="I186" s="5"/>
      <c r="J186" s="6"/>
      <c r="K186" s="7"/>
      <c r="L186" s="5"/>
      <c r="M186" s="8"/>
      <c r="N186" s="9"/>
      <c r="O186" s="6"/>
      <c r="P186" s="241" t="str">
        <f>IF(AND(N186&gt;0,SUMIFS('Anlage 2'!W$18:W$1001,'Anlage 2'!B$18:B$1001,'Anlage 1'!B186,'Anlage 2'!C$18:C$1001,"&lt;2033")+SUMIF(B$18:B$1003,B186,L$18:L$1003)=SUMIF(B$18:B$1003,B186,N$18:N$1003)),"Übereinstimmung E",IF(AND(N186&gt;0,SUMIFS('Anlage 2'!W$18:W$1001,'Anlage 2'!B$18:B$1001,'Anlage 1'!B186,'Anlage 2'!C$18:C$1001,"&lt;2033")+SUMIF(B$18:B$1003,B186,L$18:L$1003)&lt;&gt;SUMIF(B$18:B$1003,B186,N$18:N$1003)),"Kontrolle E erf.",""))</f>
        <v/>
      </c>
      <c r="Q186" s="6"/>
      <c r="R186" s="10"/>
      <c r="S186" s="5"/>
      <c r="T186" s="8"/>
      <c r="U186" s="6"/>
      <c r="V186" s="8"/>
      <c r="W186" s="6"/>
      <c r="X186" s="8"/>
      <c r="Y186" s="6"/>
      <c r="Z186" s="8"/>
      <c r="AA186" s="6"/>
      <c r="AB186" s="8"/>
      <c r="AC186" s="6"/>
      <c r="AD186" s="8"/>
      <c r="AE186" s="6"/>
      <c r="AF186" s="8"/>
      <c r="AG186" s="9"/>
      <c r="AH186" s="6"/>
      <c r="AI186" s="6"/>
      <c r="AJ186" s="6"/>
      <c r="AK186" s="6"/>
      <c r="AL186" s="6"/>
      <c r="AM186" s="6"/>
      <c r="AN186" s="6"/>
      <c r="AO186" s="6"/>
      <c r="AP186" s="6"/>
      <c r="AQ186" s="6"/>
      <c r="AR186" s="6"/>
      <c r="AS186" s="11"/>
      <c r="AT186" s="12"/>
    </row>
    <row r="187" spans="2:46" x14ac:dyDescent="0.25">
      <c r="B187" s="3"/>
      <c r="C187" s="238" t="str">
        <f>IF($B187&gt;0,VLOOKUP($B187,'OT-ID'!$B$13:$M$3257,6,FALSE),"")</f>
        <v/>
      </c>
      <c r="D187" s="238" t="str">
        <f>IF($B187&gt;0,VLOOKUP($B187,'OT-ID'!$B$13:$M$3257,10,FALSE),"")</f>
        <v/>
      </c>
      <c r="E187" s="238" t="str">
        <f>IF($B187&gt;0,VLOOKUP($B187,'OT-ID'!$B$13:$M$3257,12,FALSE),"")</f>
        <v/>
      </c>
      <c r="F187" s="13"/>
      <c r="G187" s="243" t="str">
        <f>IF($B187&gt;0,VLOOKUP($B187,'OT-ID'!$B$13:$M$3257,4,FALSE),"")</f>
        <v/>
      </c>
      <c r="H187" s="238" t="str">
        <f>IF($B187&gt;0,VLOOKUP($B187,'OT-ID'!$B$13:$M$3257,5,FALSE),"")</f>
        <v/>
      </c>
      <c r="I187" s="5"/>
      <c r="J187" s="6"/>
      <c r="K187" s="7"/>
      <c r="L187" s="5"/>
      <c r="M187" s="8"/>
      <c r="N187" s="9"/>
      <c r="O187" s="6"/>
      <c r="P187" s="241" t="str">
        <f>IF(AND(N187&gt;0,SUMIFS('Anlage 2'!W$18:W$1001,'Anlage 2'!B$18:B$1001,'Anlage 1'!B187,'Anlage 2'!C$18:C$1001,"&lt;2033")+SUMIF(B$18:B$1003,B187,L$18:L$1003)=SUMIF(B$18:B$1003,B187,N$18:N$1003)),"Übereinstimmung E",IF(AND(N187&gt;0,SUMIFS('Anlage 2'!W$18:W$1001,'Anlage 2'!B$18:B$1001,'Anlage 1'!B187,'Anlage 2'!C$18:C$1001,"&lt;2033")+SUMIF(B$18:B$1003,B187,L$18:L$1003)&lt;&gt;SUMIF(B$18:B$1003,B187,N$18:N$1003)),"Kontrolle E erf.",""))</f>
        <v/>
      </c>
      <c r="Q187" s="6"/>
      <c r="R187" s="10"/>
      <c r="S187" s="5"/>
      <c r="T187" s="8"/>
      <c r="U187" s="6"/>
      <c r="V187" s="8"/>
      <c r="W187" s="6"/>
      <c r="X187" s="8"/>
      <c r="Y187" s="6"/>
      <c r="Z187" s="8"/>
      <c r="AA187" s="6"/>
      <c r="AB187" s="8"/>
      <c r="AC187" s="6"/>
      <c r="AD187" s="8"/>
      <c r="AE187" s="6"/>
      <c r="AF187" s="8"/>
      <c r="AG187" s="9"/>
      <c r="AH187" s="6"/>
      <c r="AI187" s="6"/>
      <c r="AJ187" s="6"/>
      <c r="AK187" s="6"/>
      <c r="AL187" s="6"/>
      <c r="AM187" s="6"/>
      <c r="AN187" s="6"/>
      <c r="AO187" s="6"/>
      <c r="AP187" s="6"/>
      <c r="AQ187" s="6"/>
      <c r="AR187" s="6"/>
      <c r="AS187" s="11"/>
      <c r="AT187" s="12"/>
    </row>
    <row r="188" spans="2:46" x14ac:dyDescent="0.25">
      <c r="B188" s="3"/>
      <c r="C188" s="238" t="str">
        <f>IF($B188&gt;0,VLOOKUP($B188,'OT-ID'!$B$13:$M$3257,6,FALSE),"")</f>
        <v/>
      </c>
      <c r="D188" s="238" t="str">
        <f>IF($B188&gt;0,VLOOKUP($B188,'OT-ID'!$B$13:$M$3257,10,FALSE),"")</f>
        <v/>
      </c>
      <c r="E188" s="238" t="str">
        <f>IF($B188&gt;0,VLOOKUP($B188,'OT-ID'!$B$13:$M$3257,12,FALSE),"")</f>
        <v/>
      </c>
      <c r="F188" s="13"/>
      <c r="G188" s="243" t="str">
        <f>IF($B188&gt;0,VLOOKUP($B188,'OT-ID'!$B$13:$M$3257,4,FALSE),"")</f>
        <v/>
      </c>
      <c r="H188" s="238" t="str">
        <f>IF($B188&gt;0,VLOOKUP($B188,'OT-ID'!$B$13:$M$3257,5,FALSE),"")</f>
        <v/>
      </c>
      <c r="I188" s="5"/>
      <c r="J188" s="6"/>
      <c r="K188" s="7"/>
      <c r="L188" s="5"/>
      <c r="M188" s="8"/>
      <c r="N188" s="9"/>
      <c r="O188" s="6"/>
      <c r="P188" s="241" t="str">
        <f>IF(AND(N188&gt;0,SUMIFS('Anlage 2'!W$18:W$1001,'Anlage 2'!B$18:B$1001,'Anlage 1'!B188,'Anlage 2'!C$18:C$1001,"&lt;2033")+SUMIF(B$18:B$1003,B188,L$18:L$1003)=SUMIF(B$18:B$1003,B188,N$18:N$1003)),"Übereinstimmung E",IF(AND(N188&gt;0,SUMIFS('Anlage 2'!W$18:W$1001,'Anlage 2'!B$18:B$1001,'Anlage 1'!B188,'Anlage 2'!C$18:C$1001,"&lt;2033")+SUMIF(B$18:B$1003,B188,L$18:L$1003)&lt;&gt;SUMIF(B$18:B$1003,B188,N$18:N$1003)),"Kontrolle E erf.",""))</f>
        <v/>
      </c>
      <c r="Q188" s="6"/>
      <c r="R188" s="10"/>
      <c r="S188" s="5"/>
      <c r="T188" s="8"/>
      <c r="U188" s="6"/>
      <c r="V188" s="8"/>
      <c r="W188" s="6"/>
      <c r="X188" s="8"/>
      <c r="Y188" s="6"/>
      <c r="Z188" s="8"/>
      <c r="AA188" s="6"/>
      <c r="AB188" s="8"/>
      <c r="AC188" s="6"/>
      <c r="AD188" s="8"/>
      <c r="AE188" s="6"/>
      <c r="AF188" s="8"/>
      <c r="AG188" s="9"/>
      <c r="AH188" s="6"/>
      <c r="AI188" s="6"/>
      <c r="AJ188" s="6"/>
      <c r="AK188" s="6"/>
      <c r="AL188" s="6"/>
      <c r="AM188" s="6"/>
      <c r="AN188" s="6"/>
      <c r="AO188" s="6"/>
      <c r="AP188" s="6"/>
      <c r="AQ188" s="6"/>
      <c r="AR188" s="6"/>
      <c r="AS188" s="11"/>
      <c r="AT188" s="12"/>
    </row>
    <row r="189" spans="2:46" x14ac:dyDescent="0.25">
      <c r="B189" s="3"/>
      <c r="C189" s="238" t="str">
        <f>IF($B189&gt;0,VLOOKUP($B189,'OT-ID'!$B$13:$M$3257,6,FALSE),"")</f>
        <v/>
      </c>
      <c r="D189" s="238" t="str">
        <f>IF($B189&gt;0,VLOOKUP($B189,'OT-ID'!$B$13:$M$3257,10,FALSE),"")</f>
        <v/>
      </c>
      <c r="E189" s="238" t="str">
        <f>IF($B189&gt;0,VLOOKUP($B189,'OT-ID'!$B$13:$M$3257,12,FALSE),"")</f>
        <v/>
      </c>
      <c r="F189" s="13"/>
      <c r="G189" s="243" t="str">
        <f>IF($B189&gt;0,VLOOKUP($B189,'OT-ID'!$B$13:$M$3257,4,FALSE),"")</f>
        <v/>
      </c>
      <c r="H189" s="238" t="str">
        <f>IF($B189&gt;0,VLOOKUP($B189,'OT-ID'!$B$13:$M$3257,5,FALSE),"")</f>
        <v/>
      </c>
      <c r="I189" s="5"/>
      <c r="J189" s="6"/>
      <c r="K189" s="7"/>
      <c r="L189" s="5"/>
      <c r="M189" s="8"/>
      <c r="N189" s="9"/>
      <c r="O189" s="6"/>
      <c r="P189" s="241" t="str">
        <f>IF(AND(N189&gt;0,SUMIFS('Anlage 2'!W$18:W$1001,'Anlage 2'!B$18:B$1001,'Anlage 1'!B189,'Anlage 2'!C$18:C$1001,"&lt;2033")+SUMIF(B$18:B$1003,B189,L$18:L$1003)=SUMIF(B$18:B$1003,B189,N$18:N$1003)),"Übereinstimmung E",IF(AND(N189&gt;0,SUMIFS('Anlage 2'!W$18:W$1001,'Anlage 2'!B$18:B$1001,'Anlage 1'!B189,'Anlage 2'!C$18:C$1001,"&lt;2033")+SUMIF(B$18:B$1003,B189,L$18:L$1003)&lt;&gt;SUMIF(B$18:B$1003,B189,N$18:N$1003)),"Kontrolle E erf.",""))</f>
        <v/>
      </c>
      <c r="Q189" s="6"/>
      <c r="R189" s="10"/>
      <c r="S189" s="5"/>
      <c r="T189" s="8"/>
      <c r="U189" s="6"/>
      <c r="V189" s="8"/>
      <c r="W189" s="6"/>
      <c r="X189" s="8"/>
      <c r="Y189" s="6"/>
      <c r="Z189" s="8"/>
      <c r="AA189" s="6"/>
      <c r="AB189" s="8"/>
      <c r="AC189" s="6"/>
      <c r="AD189" s="8"/>
      <c r="AE189" s="6"/>
      <c r="AF189" s="8"/>
      <c r="AG189" s="9"/>
      <c r="AH189" s="6"/>
      <c r="AI189" s="6"/>
      <c r="AJ189" s="6"/>
      <c r="AK189" s="6"/>
      <c r="AL189" s="6"/>
      <c r="AM189" s="6"/>
      <c r="AN189" s="6"/>
      <c r="AO189" s="6"/>
      <c r="AP189" s="6"/>
      <c r="AQ189" s="6"/>
      <c r="AR189" s="6"/>
      <c r="AS189" s="11"/>
      <c r="AT189" s="12"/>
    </row>
    <row r="190" spans="2:46" x14ac:dyDescent="0.25">
      <c r="B190" s="3"/>
      <c r="C190" s="238" t="str">
        <f>IF($B190&gt;0,VLOOKUP($B190,'OT-ID'!$B$13:$M$3257,6,FALSE),"")</f>
        <v/>
      </c>
      <c r="D190" s="238" t="str">
        <f>IF($B190&gt;0,VLOOKUP($B190,'OT-ID'!$B$13:$M$3257,10,FALSE),"")</f>
        <v/>
      </c>
      <c r="E190" s="238" t="str">
        <f>IF($B190&gt;0,VLOOKUP($B190,'OT-ID'!$B$13:$M$3257,12,FALSE),"")</f>
        <v/>
      </c>
      <c r="F190" s="13"/>
      <c r="G190" s="243" t="str">
        <f>IF($B190&gt;0,VLOOKUP($B190,'OT-ID'!$B$13:$M$3257,4,FALSE),"")</f>
        <v/>
      </c>
      <c r="H190" s="238" t="str">
        <f>IF($B190&gt;0,VLOOKUP($B190,'OT-ID'!$B$13:$M$3257,5,FALSE),"")</f>
        <v/>
      </c>
      <c r="I190" s="5"/>
      <c r="J190" s="6"/>
      <c r="K190" s="7"/>
      <c r="L190" s="5"/>
      <c r="M190" s="8"/>
      <c r="N190" s="9"/>
      <c r="O190" s="6"/>
      <c r="P190" s="241" t="str">
        <f>IF(AND(N190&gt;0,SUMIFS('Anlage 2'!W$18:W$1001,'Anlage 2'!B$18:B$1001,'Anlage 1'!B190,'Anlage 2'!C$18:C$1001,"&lt;2033")+SUMIF(B$18:B$1003,B190,L$18:L$1003)=SUMIF(B$18:B$1003,B190,N$18:N$1003)),"Übereinstimmung E",IF(AND(N190&gt;0,SUMIFS('Anlage 2'!W$18:W$1001,'Anlage 2'!B$18:B$1001,'Anlage 1'!B190,'Anlage 2'!C$18:C$1001,"&lt;2033")+SUMIF(B$18:B$1003,B190,L$18:L$1003)&lt;&gt;SUMIF(B$18:B$1003,B190,N$18:N$1003)),"Kontrolle E erf.",""))</f>
        <v/>
      </c>
      <c r="Q190" s="6"/>
      <c r="R190" s="10"/>
      <c r="S190" s="5"/>
      <c r="T190" s="8"/>
      <c r="U190" s="6"/>
      <c r="V190" s="8"/>
      <c r="W190" s="6"/>
      <c r="X190" s="8"/>
      <c r="Y190" s="6"/>
      <c r="Z190" s="8"/>
      <c r="AA190" s="6"/>
      <c r="AB190" s="8"/>
      <c r="AC190" s="6"/>
      <c r="AD190" s="8"/>
      <c r="AE190" s="6"/>
      <c r="AF190" s="8"/>
      <c r="AG190" s="9"/>
      <c r="AH190" s="6"/>
      <c r="AI190" s="6"/>
      <c r="AJ190" s="6"/>
      <c r="AK190" s="6"/>
      <c r="AL190" s="6"/>
      <c r="AM190" s="6"/>
      <c r="AN190" s="6"/>
      <c r="AO190" s="6"/>
      <c r="AP190" s="6"/>
      <c r="AQ190" s="6"/>
      <c r="AR190" s="6"/>
      <c r="AS190" s="11"/>
      <c r="AT190" s="12"/>
    </row>
    <row r="191" spans="2:46" x14ac:dyDescent="0.25">
      <c r="B191" s="3"/>
      <c r="C191" s="238" t="str">
        <f>IF($B191&gt;0,VLOOKUP($B191,'OT-ID'!$B$13:$M$3257,6,FALSE),"")</f>
        <v/>
      </c>
      <c r="D191" s="238" t="str">
        <f>IF($B191&gt;0,VLOOKUP($B191,'OT-ID'!$B$13:$M$3257,10,FALSE),"")</f>
        <v/>
      </c>
      <c r="E191" s="238" t="str">
        <f>IF($B191&gt;0,VLOOKUP($B191,'OT-ID'!$B$13:$M$3257,12,FALSE),"")</f>
        <v/>
      </c>
      <c r="F191" s="13"/>
      <c r="G191" s="243" t="str">
        <f>IF($B191&gt;0,VLOOKUP($B191,'OT-ID'!$B$13:$M$3257,4,FALSE),"")</f>
        <v/>
      </c>
      <c r="H191" s="238" t="str">
        <f>IF($B191&gt;0,VLOOKUP($B191,'OT-ID'!$B$13:$M$3257,5,FALSE),"")</f>
        <v/>
      </c>
      <c r="I191" s="5"/>
      <c r="J191" s="6"/>
      <c r="K191" s="7"/>
      <c r="L191" s="5"/>
      <c r="M191" s="8"/>
      <c r="N191" s="9"/>
      <c r="O191" s="6"/>
      <c r="P191" s="241" t="str">
        <f>IF(AND(N191&gt;0,SUMIFS('Anlage 2'!W$18:W$1001,'Anlage 2'!B$18:B$1001,'Anlage 1'!B191,'Anlage 2'!C$18:C$1001,"&lt;2033")+SUMIF(B$18:B$1003,B191,L$18:L$1003)=SUMIF(B$18:B$1003,B191,N$18:N$1003)),"Übereinstimmung E",IF(AND(N191&gt;0,SUMIFS('Anlage 2'!W$18:W$1001,'Anlage 2'!B$18:B$1001,'Anlage 1'!B191,'Anlage 2'!C$18:C$1001,"&lt;2033")+SUMIF(B$18:B$1003,B191,L$18:L$1003)&lt;&gt;SUMIF(B$18:B$1003,B191,N$18:N$1003)),"Kontrolle E erf.",""))</f>
        <v/>
      </c>
      <c r="Q191" s="6"/>
      <c r="R191" s="10"/>
      <c r="S191" s="5"/>
      <c r="T191" s="8"/>
      <c r="U191" s="6"/>
      <c r="V191" s="8"/>
      <c r="W191" s="6"/>
      <c r="X191" s="8"/>
      <c r="Y191" s="6"/>
      <c r="Z191" s="8"/>
      <c r="AA191" s="6"/>
      <c r="AB191" s="8"/>
      <c r="AC191" s="6"/>
      <c r="AD191" s="8"/>
      <c r="AE191" s="6"/>
      <c r="AF191" s="8"/>
      <c r="AG191" s="9"/>
      <c r="AH191" s="6"/>
      <c r="AI191" s="6"/>
      <c r="AJ191" s="6"/>
      <c r="AK191" s="6"/>
      <c r="AL191" s="6"/>
      <c r="AM191" s="6"/>
      <c r="AN191" s="6"/>
      <c r="AO191" s="6"/>
      <c r="AP191" s="6"/>
      <c r="AQ191" s="6"/>
      <c r="AR191" s="6"/>
      <c r="AS191" s="11"/>
      <c r="AT191" s="12"/>
    </row>
    <row r="192" spans="2:46" x14ac:dyDescent="0.25">
      <c r="B192" s="3"/>
      <c r="C192" s="238" t="str">
        <f>IF($B192&gt;0,VLOOKUP($B192,'OT-ID'!$B$13:$M$3257,6,FALSE),"")</f>
        <v/>
      </c>
      <c r="D192" s="238" t="str">
        <f>IF($B192&gt;0,VLOOKUP($B192,'OT-ID'!$B$13:$M$3257,10,FALSE),"")</f>
        <v/>
      </c>
      <c r="E192" s="238" t="str">
        <f>IF($B192&gt;0,VLOOKUP($B192,'OT-ID'!$B$13:$M$3257,12,FALSE),"")</f>
        <v/>
      </c>
      <c r="F192" s="13"/>
      <c r="G192" s="243" t="str">
        <f>IF($B192&gt;0,VLOOKUP($B192,'OT-ID'!$B$13:$M$3257,4,FALSE),"")</f>
        <v/>
      </c>
      <c r="H192" s="238" t="str">
        <f>IF($B192&gt;0,VLOOKUP($B192,'OT-ID'!$B$13:$M$3257,5,FALSE),"")</f>
        <v/>
      </c>
      <c r="I192" s="5"/>
      <c r="J192" s="6"/>
      <c r="K192" s="7"/>
      <c r="L192" s="5"/>
      <c r="M192" s="8"/>
      <c r="N192" s="9"/>
      <c r="O192" s="6"/>
      <c r="P192" s="241" t="str">
        <f>IF(AND(N192&gt;0,SUMIFS('Anlage 2'!W$18:W$1001,'Anlage 2'!B$18:B$1001,'Anlage 1'!B192,'Anlage 2'!C$18:C$1001,"&lt;2033")+SUMIF(B$18:B$1003,B192,L$18:L$1003)=SUMIF(B$18:B$1003,B192,N$18:N$1003)),"Übereinstimmung E",IF(AND(N192&gt;0,SUMIFS('Anlage 2'!W$18:W$1001,'Anlage 2'!B$18:B$1001,'Anlage 1'!B192,'Anlage 2'!C$18:C$1001,"&lt;2033")+SUMIF(B$18:B$1003,B192,L$18:L$1003)&lt;&gt;SUMIF(B$18:B$1003,B192,N$18:N$1003)),"Kontrolle E erf.",""))</f>
        <v/>
      </c>
      <c r="Q192" s="6"/>
      <c r="R192" s="10"/>
      <c r="S192" s="5"/>
      <c r="T192" s="8"/>
      <c r="U192" s="6"/>
      <c r="V192" s="8"/>
      <c r="W192" s="6"/>
      <c r="X192" s="8"/>
      <c r="Y192" s="6"/>
      <c r="Z192" s="8"/>
      <c r="AA192" s="6"/>
      <c r="AB192" s="8"/>
      <c r="AC192" s="6"/>
      <c r="AD192" s="8"/>
      <c r="AE192" s="6"/>
      <c r="AF192" s="8"/>
      <c r="AG192" s="9"/>
      <c r="AH192" s="6"/>
      <c r="AI192" s="6"/>
      <c r="AJ192" s="6"/>
      <c r="AK192" s="6"/>
      <c r="AL192" s="6"/>
      <c r="AM192" s="6"/>
      <c r="AN192" s="6"/>
      <c r="AO192" s="6"/>
      <c r="AP192" s="6"/>
      <c r="AQ192" s="6"/>
      <c r="AR192" s="6"/>
      <c r="AS192" s="11"/>
      <c r="AT192" s="12"/>
    </row>
    <row r="193" spans="2:46" x14ac:dyDescent="0.25">
      <c r="B193" s="3"/>
      <c r="C193" s="238" t="str">
        <f>IF($B193&gt;0,VLOOKUP($B193,'OT-ID'!$B$13:$M$3257,6,FALSE),"")</f>
        <v/>
      </c>
      <c r="D193" s="238" t="str">
        <f>IF($B193&gt;0,VLOOKUP($B193,'OT-ID'!$B$13:$M$3257,10,FALSE),"")</f>
        <v/>
      </c>
      <c r="E193" s="238" t="str">
        <f>IF($B193&gt;0,VLOOKUP($B193,'OT-ID'!$B$13:$M$3257,12,FALSE),"")</f>
        <v/>
      </c>
      <c r="F193" s="13"/>
      <c r="G193" s="243" t="str">
        <f>IF($B193&gt;0,VLOOKUP($B193,'OT-ID'!$B$13:$M$3257,4,FALSE),"")</f>
        <v/>
      </c>
      <c r="H193" s="238" t="str">
        <f>IF($B193&gt;0,VLOOKUP($B193,'OT-ID'!$B$13:$M$3257,5,FALSE),"")</f>
        <v/>
      </c>
      <c r="I193" s="5"/>
      <c r="J193" s="6"/>
      <c r="K193" s="7"/>
      <c r="L193" s="5"/>
      <c r="M193" s="8"/>
      <c r="N193" s="9"/>
      <c r="O193" s="6"/>
      <c r="P193" s="241" t="str">
        <f>IF(AND(N193&gt;0,SUMIFS('Anlage 2'!W$18:W$1001,'Anlage 2'!B$18:B$1001,'Anlage 1'!B193,'Anlage 2'!C$18:C$1001,"&lt;2033")+SUMIF(B$18:B$1003,B193,L$18:L$1003)=SUMIF(B$18:B$1003,B193,N$18:N$1003)),"Übereinstimmung E",IF(AND(N193&gt;0,SUMIFS('Anlage 2'!W$18:W$1001,'Anlage 2'!B$18:B$1001,'Anlage 1'!B193,'Anlage 2'!C$18:C$1001,"&lt;2033")+SUMIF(B$18:B$1003,B193,L$18:L$1003)&lt;&gt;SUMIF(B$18:B$1003,B193,N$18:N$1003)),"Kontrolle E erf.",""))</f>
        <v/>
      </c>
      <c r="Q193" s="6"/>
      <c r="R193" s="10"/>
      <c r="S193" s="5"/>
      <c r="T193" s="8"/>
      <c r="U193" s="6"/>
      <c r="V193" s="8"/>
      <c r="W193" s="6"/>
      <c r="X193" s="8"/>
      <c r="Y193" s="6"/>
      <c r="Z193" s="8"/>
      <c r="AA193" s="6"/>
      <c r="AB193" s="8"/>
      <c r="AC193" s="6"/>
      <c r="AD193" s="8"/>
      <c r="AE193" s="6"/>
      <c r="AF193" s="8"/>
      <c r="AG193" s="9"/>
      <c r="AH193" s="6"/>
      <c r="AI193" s="6"/>
      <c r="AJ193" s="6"/>
      <c r="AK193" s="6"/>
      <c r="AL193" s="6"/>
      <c r="AM193" s="6"/>
      <c r="AN193" s="6"/>
      <c r="AO193" s="6"/>
      <c r="AP193" s="6"/>
      <c r="AQ193" s="6"/>
      <c r="AR193" s="6"/>
      <c r="AS193" s="11"/>
      <c r="AT193" s="12"/>
    </row>
    <row r="194" spans="2:46" x14ac:dyDescent="0.25">
      <c r="B194" s="3"/>
      <c r="C194" s="238" t="str">
        <f>IF($B194&gt;0,VLOOKUP($B194,'OT-ID'!$B$13:$M$3257,6,FALSE),"")</f>
        <v/>
      </c>
      <c r="D194" s="238" t="str">
        <f>IF($B194&gt;0,VLOOKUP($B194,'OT-ID'!$B$13:$M$3257,10,FALSE),"")</f>
        <v/>
      </c>
      <c r="E194" s="238" t="str">
        <f>IF($B194&gt;0,VLOOKUP($B194,'OT-ID'!$B$13:$M$3257,12,FALSE),"")</f>
        <v/>
      </c>
      <c r="F194" s="13"/>
      <c r="G194" s="243" t="str">
        <f>IF($B194&gt;0,VLOOKUP($B194,'OT-ID'!$B$13:$M$3257,4,FALSE),"")</f>
        <v/>
      </c>
      <c r="H194" s="238" t="str">
        <f>IF($B194&gt;0,VLOOKUP($B194,'OT-ID'!$B$13:$M$3257,5,FALSE),"")</f>
        <v/>
      </c>
      <c r="I194" s="5"/>
      <c r="J194" s="6"/>
      <c r="K194" s="7"/>
      <c r="L194" s="5"/>
      <c r="M194" s="8"/>
      <c r="N194" s="9"/>
      <c r="O194" s="6"/>
      <c r="P194" s="241" t="str">
        <f>IF(AND(N194&gt;0,SUMIFS('Anlage 2'!W$18:W$1001,'Anlage 2'!B$18:B$1001,'Anlage 1'!B194,'Anlage 2'!C$18:C$1001,"&lt;2033")+SUMIF(B$18:B$1003,B194,L$18:L$1003)=SUMIF(B$18:B$1003,B194,N$18:N$1003)),"Übereinstimmung E",IF(AND(N194&gt;0,SUMIFS('Anlage 2'!W$18:W$1001,'Anlage 2'!B$18:B$1001,'Anlage 1'!B194,'Anlage 2'!C$18:C$1001,"&lt;2033")+SUMIF(B$18:B$1003,B194,L$18:L$1003)&lt;&gt;SUMIF(B$18:B$1003,B194,N$18:N$1003)),"Kontrolle E erf.",""))</f>
        <v/>
      </c>
      <c r="Q194" s="6"/>
      <c r="R194" s="10"/>
      <c r="S194" s="5"/>
      <c r="T194" s="8"/>
      <c r="U194" s="6"/>
      <c r="V194" s="8"/>
      <c r="W194" s="6"/>
      <c r="X194" s="8"/>
      <c r="Y194" s="6"/>
      <c r="Z194" s="8"/>
      <c r="AA194" s="6"/>
      <c r="AB194" s="8"/>
      <c r="AC194" s="6"/>
      <c r="AD194" s="8"/>
      <c r="AE194" s="6"/>
      <c r="AF194" s="8"/>
      <c r="AG194" s="9"/>
      <c r="AH194" s="6"/>
      <c r="AI194" s="6"/>
      <c r="AJ194" s="6"/>
      <c r="AK194" s="6"/>
      <c r="AL194" s="6"/>
      <c r="AM194" s="6"/>
      <c r="AN194" s="6"/>
      <c r="AO194" s="6"/>
      <c r="AP194" s="6"/>
      <c r="AQ194" s="6"/>
      <c r="AR194" s="6"/>
      <c r="AS194" s="11"/>
      <c r="AT194" s="12"/>
    </row>
    <row r="195" spans="2:46" x14ac:dyDescent="0.25">
      <c r="B195" s="3"/>
      <c r="C195" s="238" t="str">
        <f>IF($B195&gt;0,VLOOKUP($B195,'OT-ID'!$B$13:$M$3257,6,FALSE),"")</f>
        <v/>
      </c>
      <c r="D195" s="238" t="str">
        <f>IF($B195&gt;0,VLOOKUP($B195,'OT-ID'!$B$13:$M$3257,10,FALSE),"")</f>
        <v/>
      </c>
      <c r="E195" s="238" t="str">
        <f>IF($B195&gt;0,VLOOKUP($B195,'OT-ID'!$B$13:$M$3257,12,FALSE),"")</f>
        <v/>
      </c>
      <c r="F195" s="13"/>
      <c r="G195" s="243" t="str">
        <f>IF($B195&gt;0,VLOOKUP($B195,'OT-ID'!$B$13:$M$3257,4,FALSE),"")</f>
        <v/>
      </c>
      <c r="H195" s="238" t="str">
        <f>IF($B195&gt;0,VLOOKUP($B195,'OT-ID'!$B$13:$M$3257,5,FALSE),"")</f>
        <v/>
      </c>
      <c r="I195" s="5"/>
      <c r="J195" s="6"/>
      <c r="K195" s="7"/>
      <c r="L195" s="5"/>
      <c r="M195" s="8"/>
      <c r="N195" s="9"/>
      <c r="O195" s="6"/>
      <c r="P195" s="241" t="str">
        <f>IF(AND(N195&gt;0,SUMIFS('Anlage 2'!W$18:W$1001,'Anlage 2'!B$18:B$1001,'Anlage 1'!B195,'Anlage 2'!C$18:C$1001,"&lt;2033")+SUMIF(B$18:B$1003,B195,L$18:L$1003)=SUMIF(B$18:B$1003,B195,N$18:N$1003)),"Übereinstimmung E",IF(AND(N195&gt;0,SUMIFS('Anlage 2'!W$18:W$1001,'Anlage 2'!B$18:B$1001,'Anlage 1'!B195,'Anlage 2'!C$18:C$1001,"&lt;2033")+SUMIF(B$18:B$1003,B195,L$18:L$1003)&lt;&gt;SUMIF(B$18:B$1003,B195,N$18:N$1003)),"Kontrolle E erf.",""))</f>
        <v/>
      </c>
      <c r="Q195" s="6"/>
      <c r="R195" s="10"/>
      <c r="S195" s="5"/>
      <c r="T195" s="8"/>
      <c r="U195" s="6"/>
      <c r="V195" s="8"/>
      <c r="W195" s="6"/>
      <c r="X195" s="8"/>
      <c r="Y195" s="6"/>
      <c r="Z195" s="8"/>
      <c r="AA195" s="6"/>
      <c r="AB195" s="8"/>
      <c r="AC195" s="6"/>
      <c r="AD195" s="8"/>
      <c r="AE195" s="6"/>
      <c r="AF195" s="8"/>
      <c r="AG195" s="9"/>
      <c r="AH195" s="6"/>
      <c r="AI195" s="6"/>
      <c r="AJ195" s="6"/>
      <c r="AK195" s="6"/>
      <c r="AL195" s="6"/>
      <c r="AM195" s="6"/>
      <c r="AN195" s="6"/>
      <c r="AO195" s="6"/>
      <c r="AP195" s="6"/>
      <c r="AQ195" s="6"/>
      <c r="AR195" s="6"/>
      <c r="AS195" s="11"/>
      <c r="AT195" s="12"/>
    </row>
    <row r="196" spans="2:46" x14ac:dyDescent="0.25">
      <c r="B196" s="3"/>
      <c r="C196" s="238" t="str">
        <f>IF($B196&gt;0,VLOOKUP($B196,'OT-ID'!$B$13:$M$3257,6,FALSE),"")</f>
        <v/>
      </c>
      <c r="D196" s="238" t="str">
        <f>IF($B196&gt;0,VLOOKUP($B196,'OT-ID'!$B$13:$M$3257,10,FALSE),"")</f>
        <v/>
      </c>
      <c r="E196" s="238" t="str">
        <f>IF($B196&gt;0,VLOOKUP($B196,'OT-ID'!$B$13:$M$3257,12,FALSE),"")</f>
        <v/>
      </c>
      <c r="F196" s="13"/>
      <c r="G196" s="243" t="str">
        <f>IF($B196&gt;0,VLOOKUP($B196,'OT-ID'!$B$13:$M$3257,4,FALSE),"")</f>
        <v/>
      </c>
      <c r="H196" s="238" t="str">
        <f>IF($B196&gt;0,VLOOKUP($B196,'OT-ID'!$B$13:$M$3257,5,FALSE),"")</f>
        <v/>
      </c>
      <c r="I196" s="5"/>
      <c r="J196" s="6"/>
      <c r="K196" s="7"/>
      <c r="L196" s="5"/>
      <c r="M196" s="8"/>
      <c r="N196" s="9"/>
      <c r="O196" s="6"/>
      <c r="P196" s="241" t="str">
        <f>IF(AND(N196&gt;0,SUMIFS('Anlage 2'!W$18:W$1001,'Anlage 2'!B$18:B$1001,'Anlage 1'!B196,'Anlage 2'!C$18:C$1001,"&lt;2033")+SUMIF(B$18:B$1003,B196,L$18:L$1003)=SUMIF(B$18:B$1003,B196,N$18:N$1003)),"Übereinstimmung E",IF(AND(N196&gt;0,SUMIFS('Anlage 2'!W$18:W$1001,'Anlage 2'!B$18:B$1001,'Anlage 1'!B196,'Anlage 2'!C$18:C$1001,"&lt;2033")+SUMIF(B$18:B$1003,B196,L$18:L$1003)&lt;&gt;SUMIF(B$18:B$1003,B196,N$18:N$1003)),"Kontrolle E erf.",""))</f>
        <v/>
      </c>
      <c r="Q196" s="6"/>
      <c r="R196" s="10"/>
      <c r="S196" s="5"/>
      <c r="T196" s="8"/>
      <c r="U196" s="6"/>
      <c r="V196" s="8"/>
      <c r="W196" s="6"/>
      <c r="X196" s="8"/>
      <c r="Y196" s="6"/>
      <c r="Z196" s="8"/>
      <c r="AA196" s="6"/>
      <c r="AB196" s="8"/>
      <c r="AC196" s="6"/>
      <c r="AD196" s="8"/>
      <c r="AE196" s="6"/>
      <c r="AF196" s="8"/>
      <c r="AG196" s="9"/>
      <c r="AH196" s="6"/>
      <c r="AI196" s="6"/>
      <c r="AJ196" s="6"/>
      <c r="AK196" s="6"/>
      <c r="AL196" s="6"/>
      <c r="AM196" s="6"/>
      <c r="AN196" s="6"/>
      <c r="AO196" s="6"/>
      <c r="AP196" s="6"/>
      <c r="AQ196" s="6"/>
      <c r="AR196" s="6"/>
      <c r="AS196" s="11"/>
      <c r="AT196" s="12"/>
    </row>
    <row r="197" spans="2:46" x14ac:dyDescent="0.25">
      <c r="B197" s="3"/>
      <c r="C197" s="238" t="str">
        <f>IF($B197&gt;0,VLOOKUP($B197,'OT-ID'!$B$13:$M$3257,6,FALSE),"")</f>
        <v/>
      </c>
      <c r="D197" s="238" t="str">
        <f>IF($B197&gt;0,VLOOKUP($B197,'OT-ID'!$B$13:$M$3257,10,FALSE),"")</f>
        <v/>
      </c>
      <c r="E197" s="238" t="str">
        <f>IF($B197&gt;0,VLOOKUP($B197,'OT-ID'!$B$13:$M$3257,12,FALSE),"")</f>
        <v/>
      </c>
      <c r="F197" s="13"/>
      <c r="G197" s="243" t="str">
        <f>IF($B197&gt;0,VLOOKUP($B197,'OT-ID'!$B$13:$M$3257,4,FALSE),"")</f>
        <v/>
      </c>
      <c r="H197" s="238" t="str">
        <f>IF($B197&gt;0,VLOOKUP($B197,'OT-ID'!$B$13:$M$3257,5,FALSE),"")</f>
        <v/>
      </c>
      <c r="I197" s="5"/>
      <c r="J197" s="6"/>
      <c r="K197" s="7"/>
      <c r="L197" s="5"/>
      <c r="M197" s="8"/>
      <c r="N197" s="9"/>
      <c r="O197" s="6"/>
      <c r="P197" s="241" t="str">
        <f>IF(AND(N197&gt;0,SUMIFS('Anlage 2'!W$18:W$1001,'Anlage 2'!B$18:B$1001,'Anlage 1'!B197,'Anlage 2'!C$18:C$1001,"&lt;2033")+SUMIF(B$18:B$1003,B197,L$18:L$1003)=SUMIF(B$18:B$1003,B197,N$18:N$1003)),"Übereinstimmung E",IF(AND(N197&gt;0,SUMIFS('Anlage 2'!W$18:W$1001,'Anlage 2'!B$18:B$1001,'Anlage 1'!B197,'Anlage 2'!C$18:C$1001,"&lt;2033")+SUMIF(B$18:B$1003,B197,L$18:L$1003)&lt;&gt;SUMIF(B$18:B$1003,B197,N$18:N$1003)),"Kontrolle E erf.",""))</f>
        <v/>
      </c>
      <c r="Q197" s="6"/>
      <c r="R197" s="10"/>
      <c r="S197" s="5"/>
      <c r="T197" s="8"/>
      <c r="U197" s="6"/>
      <c r="V197" s="8"/>
      <c r="W197" s="6"/>
      <c r="X197" s="8"/>
      <c r="Y197" s="6"/>
      <c r="Z197" s="8"/>
      <c r="AA197" s="6"/>
      <c r="AB197" s="8"/>
      <c r="AC197" s="6"/>
      <c r="AD197" s="8"/>
      <c r="AE197" s="6"/>
      <c r="AF197" s="8"/>
      <c r="AG197" s="9"/>
      <c r="AH197" s="6"/>
      <c r="AI197" s="6"/>
      <c r="AJ197" s="6"/>
      <c r="AK197" s="6"/>
      <c r="AL197" s="6"/>
      <c r="AM197" s="6"/>
      <c r="AN197" s="6"/>
      <c r="AO197" s="6"/>
      <c r="AP197" s="6"/>
      <c r="AQ197" s="6"/>
      <c r="AR197" s="6"/>
      <c r="AS197" s="11"/>
      <c r="AT197" s="12"/>
    </row>
    <row r="198" spans="2:46" x14ac:dyDescent="0.25">
      <c r="B198" s="3"/>
      <c r="C198" s="238" t="str">
        <f>IF($B198&gt;0,VLOOKUP($B198,'OT-ID'!$B$13:$M$3257,6,FALSE),"")</f>
        <v/>
      </c>
      <c r="D198" s="238" t="str">
        <f>IF($B198&gt;0,VLOOKUP($B198,'OT-ID'!$B$13:$M$3257,10,FALSE),"")</f>
        <v/>
      </c>
      <c r="E198" s="238" t="str">
        <f>IF($B198&gt;0,VLOOKUP($B198,'OT-ID'!$B$13:$M$3257,12,FALSE),"")</f>
        <v/>
      </c>
      <c r="F198" s="13"/>
      <c r="G198" s="243" t="str">
        <f>IF($B198&gt;0,VLOOKUP($B198,'OT-ID'!$B$13:$M$3257,4,FALSE),"")</f>
        <v/>
      </c>
      <c r="H198" s="238" t="str">
        <f>IF($B198&gt;0,VLOOKUP($B198,'OT-ID'!$B$13:$M$3257,5,FALSE),"")</f>
        <v/>
      </c>
      <c r="I198" s="5"/>
      <c r="J198" s="6"/>
      <c r="K198" s="7"/>
      <c r="L198" s="5"/>
      <c r="M198" s="8"/>
      <c r="N198" s="9"/>
      <c r="O198" s="6"/>
      <c r="P198" s="241" t="str">
        <f>IF(AND(N198&gt;0,SUMIFS('Anlage 2'!W$18:W$1001,'Anlage 2'!B$18:B$1001,'Anlage 1'!B198,'Anlage 2'!C$18:C$1001,"&lt;2033")+SUMIF(B$18:B$1003,B198,L$18:L$1003)=SUMIF(B$18:B$1003,B198,N$18:N$1003)),"Übereinstimmung E",IF(AND(N198&gt;0,SUMIFS('Anlage 2'!W$18:W$1001,'Anlage 2'!B$18:B$1001,'Anlage 1'!B198,'Anlage 2'!C$18:C$1001,"&lt;2033")+SUMIF(B$18:B$1003,B198,L$18:L$1003)&lt;&gt;SUMIF(B$18:B$1003,B198,N$18:N$1003)),"Kontrolle E erf.",""))</f>
        <v/>
      </c>
      <c r="Q198" s="6"/>
      <c r="R198" s="10"/>
      <c r="S198" s="5"/>
      <c r="T198" s="8"/>
      <c r="U198" s="6"/>
      <c r="V198" s="8"/>
      <c r="W198" s="6"/>
      <c r="X198" s="8"/>
      <c r="Y198" s="6"/>
      <c r="Z198" s="8"/>
      <c r="AA198" s="6"/>
      <c r="AB198" s="8"/>
      <c r="AC198" s="6"/>
      <c r="AD198" s="8"/>
      <c r="AE198" s="6"/>
      <c r="AF198" s="8"/>
      <c r="AG198" s="9"/>
      <c r="AH198" s="6"/>
      <c r="AI198" s="6"/>
      <c r="AJ198" s="6"/>
      <c r="AK198" s="6"/>
      <c r="AL198" s="6"/>
      <c r="AM198" s="6"/>
      <c r="AN198" s="6"/>
      <c r="AO198" s="6"/>
      <c r="AP198" s="6"/>
      <c r="AQ198" s="6"/>
      <c r="AR198" s="6"/>
      <c r="AS198" s="11"/>
      <c r="AT198" s="12"/>
    </row>
    <row r="199" spans="2:46" x14ac:dyDescent="0.25">
      <c r="B199" s="3"/>
      <c r="C199" s="238" t="str">
        <f>IF($B199&gt;0,VLOOKUP($B199,'OT-ID'!$B$13:$M$3257,6,FALSE),"")</f>
        <v/>
      </c>
      <c r="D199" s="238" t="str">
        <f>IF($B199&gt;0,VLOOKUP($B199,'OT-ID'!$B$13:$M$3257,10,FALSE),"")</f>
        <v/>
      </c>
      <c r="E199" s="238" t="str">
        <f>IF($B199&gt;0,VLOOKUP($B199,'OT-ID'!$B$13:$M$3257,12,FALSE),"")</f>
        <v/>
      </c>
      <c r="F199" s="13"/>
      <c r="G199" s="243" t="str">
        <f>IF($B199&gt;0,VLOOKUP($B199,'OT-ID'!$B$13:$M$3257,4,FALSE),"")</f>
        <v/>
      </c>
      <c r="H199" s="238" t="str">
        <f>IF($B199&gt;0,VLOOKUP($B199,'OT-ID'!$B$13:$M$3257,5,FALSE),"")</f>
        <v/>
      </c>
      <c r="I199" s="5"/>
      <c r="J199" s="6"/>
      <c r="K199" s="7"/>
      <c r="L199" s="5"/>
      <c r="M199" s="8"/>
      <c r="N199" s="9"/>
      <c r="O199" s="6"/>
      <c r="P199" s="241" t="str">
        <f>IF(AND(N199&gt;0,SUMIFS('Anlage 2'!W$18:W$1001,'Anlage 2'!B$18:B$1001,'Anlage 1'!B199,'Anlage 2'!C$18:C$1001,"&lt;2033")+SUMIF(B$18:B$1003,B199,L$18:L$1003)=SUMIF(B$18:B$1003,B199,N$18:N$1003)),"Übereinstimmung E",IF(AND(N199&gt;0,SUMIFS('Anlage 2'!W$18:W$1001,'Anlage 2'!B$18:B$1001,'Anlage 1'!B199,'Anlage 2'!C$18:C$1001,"&lt;2033")+SUMIF(B$18:B$1003,B199,L$18:L$1003)&lt;&gt;SUMIF(B$18:B$1003,B199,N$18:N$1003)),"Kontrolle E erf.",""))</f>
        <v/>
      </c>
      <c r="Q199" s="6"/>
      <c r="R199" s="10"/>
      <c r="S199" s="5"/>
      <c r="T199" s="8"/>
      <c r="U199" s="6"/>
      <c r="V199" s="8"/>
      <c r="W199" s="6"/>
      <c r="X199" s="8"/>
      <c r="Y199" s="6"/>
      <c r="Z199" s="8"/>
      <c r="AA199" s="6"/>
      <c r="AB199" s="8"/>
      <c r="AC199" s="6"/>
      <c r="AD199" s="8"/>
      <c r="AE199" s="6"/>
      <c r="AF199" s="8"/>
      <c r="AG199" s="9"/>
      <c r="AH199" s="6"/>
      <c r="AI199" s="6"/>
      <c r="AJ199" s="6"/>
      <c r="AK199" s="6"/>
      <c r="AL199" s="6"/>
      <c r="AM199" s="6"/>
      <c r="AN199" s="6"/>
      <c r="AO199" s="6"/>
      <c r="AP199" s="6"/>
      <c r="AQ199" s="6"/>
      <c r="AR199" s="6"/>
      <c r="AS199" s="11"/>
      <c r="AT199" s="12"/>
    </row>
    <row r="200" spans="2:46" x14ac:dyDescent="0.25">
      <c r="B200" s="3"/>
      <c r="C200" s="238" t="str">
        <f>IF($B200&gt;0,VLOOKUP($B200,'OT-ID'!$B$13:$M$3257,6,FALSE),"")</f>
        <v/>
      </c>
      <c r="D200" s="238" t="str">
        <f>IF($B200&gt;0,VLOOKUP($B200,'OT-ID'!$B$13:$M$3257,10,FALSE),"")</f>
        <v/>
      </c>
      <c r="E200" s="238" t="str">
        <f>IF($B200&gt;0,VLOOKUP($B200,'OT-ID'!$B$13:$M$3257,12,FALSE),"")</f>
        <v/>
      </c>
      <c r="F200" s="13"/>
      <c r="G200" s="243" t="str">
        <f>IF($B200&gt;0,VLOOKUP($B200,'OT-ID'!$B$13:$M$3257,4,FALSE),"")</f>
        <v/>
      </c>
      <c r="H200" s="238" t="str">
        <f>IF($B200&gt;0,VLOOKUP($B200,'OT-ID'!$B$13:$M$3257,5,FALSE),"")</f>
        <v/>
      </c>
      <c r="I200" s="5"/>
      <c r="J200" s="6"/>
      <c r="K200" s="7"/>
      <c r="L200" s="5"/>
      <c r="M200" s="8"/>
      <c r="N200" s="9"/>
      <c r="O200" s="6"/>
      <c r="P200" s="241" t="str">
        <f>IF(AND(N200&gt;0,SUMIFS('Anlage 2'!W$18:W$1001,'Anlage 2'!B$18:B$1001,'Anlage 1'!B200,'Anlage 2'!C$18:C$1001,"&lt;2033")+SUMIF(B$18:B$1003,B200,L$18:L$1003)=SUMIF(B$18:B$1003,B200,N$18:N$1003)),"Übereinstimmung E",IF(AND(N200&gt;0,SUMIFS('Anlage 2'!W$18:W$1001,'Anlage 2'!B$18:B$1001,'Anlage 1'!B200,'Anlage 2'!C$18:C$1001,"&lt;2033")+SUMIF(B$18:B$1003,B200,L$18:L$1003)&lt;&gt;SUMIF(B$18:B$1003,B200,N$18:N$1003)),"Kontrolle E erf.",""))</f>
        <v/>
      </c>
      <c r="Q200" s="6"/>
      <c r="R200" s="10"/>
      <c r="S200" s="5"/>
      <c r="T200" s="8"/>
      <c r="U200" s="6"/>
      <c r="V200" s="8"/>
      <c r="W200" s="6"/>
      <c r="X200" s="8"/>
      <c r="Y200" s="6"/>
      <c r="Z200" s="8"/>
      <c r="AA200" s="6"/>
      <c r="AB200" s="8"/>
      <c r="AC200" s="6"/>
      <c r="AD200" s="8"/>
      <c r="AE200" s="6"/>
      <c r="AF200" s="8"/>
      <c r="AG200" s="9"/>
      <c r="AH200" s="6"/>
      <c r="AI200" s="6"/>
      <c r="AJ200" s="6"/>
      <c r="AK200" s="6"/>
      <c r="AL200" s="6"/>
      <c r="AM200" s="6"/>
      <c r="AN200" s="6"/>
      <c r="AO200" s="6"/>
      <c r="AP200" s="6"/>
      <c r="AQ200" s="6"/>
      <c r="AR200" s="6"/>
      <c r="AS200" s="11"/>
      <c r="AT200" s="12"/>
    </row>
    <row r="201" spans="2:46" x14ac:dyDescent="0.25">
      <c r="B201" s="3"/>
      <c r="C201" s="238" t="str">
        <f>IF($B201&gt;0,VLOOKUP($B201,'OT-ID'!$B$13:$M$3257,6,FALSE),"")</f>
        <v/>
      </c>
      <c r="D201" s="238" t="str">
        <f>IF($B201&gt;0,VLOOKUP($B201,'OT-ID'!$B$13:$M$3257,10,FALSE),"")</f>
        <v/>
      </c>
      <c r="E201" s="238" t="str">
        <f>IF($B201&gt;0,VLOOKUP($B201,'OT-ID'!$B$13:$M$3257,12,FALSE),"")</f>
        <v/>
      </c>
      <c r="F201" s="13"/>
      <c r="G201" s="243" t="str">
        <f>IF($B201&gt;0,VLOOKUP($B201,'OT-ID'!$B$13:$M$3257,4,FALSE),"")</f>
        <v/>
      </c>
      <c r="H201" s="238" t="str">
        <f>IF($B201&gt;0,VLOOKUP($B201,'OT-ID'!$B$13:$M$3257,5,FALSE),"")</f>
        <v/>
      </c>
      <c r="I201" s="5"/>
      <c r="J201" s="6"/>
      <c r="K201" s="7"/>
      <c r="L201" s="5"/>
      <c r="M201" s="8"/>
      <c r="N201" s="9"/>
      <c r="O201" s="6"/>
      <c r="P201" s="241" t="str">
        <f>IF(AND(N201&gt;0,SUMIFS('Anlage 2'!W$18:W$1001,'Anlage 2'!B$18:B$1001,'Anlage 1'!B201,'Anlage 2'!C$18:C$1001,"&lt;2033")+SUMIF(B$18:B$1003,B201,L$18:L$1003)=SUMIF(B$18:B$1003,B201,N$18:N$1003)),"Übereinstimmung E",IF(AND(N201&gt;0,SUMIFS('Anlage 2'!W$18:W$1001,'Anlage 2'!B$18:B$1001,'Anlage 1'!B201,'Anlage 2'!C$18:C$1001,"&lt;2033")+SUMIF(B$18:B$1003,B201,L$18:L$1003)&lt;&gt;SUMIF(B$18:B$1003,B201,N$18:N$1003)),"Kontrolle E erf.",""))</f>
        <v/>
      </c>
      <c r="Q201" s="6"/>
      <c r="R201" s="10"/>
      <c r="S201" s="5"/>
      <c r="T201" s="8"/>
      <c r="U201" s="6"/>
      <c r="V201" s="8"/>
      <c r="W201" s="6"/>
      <c r="X201" s="8"/>
      <c r="Y201" s="6"/>
      <c r="Z201" s="8"/>
      <c r="AA201" s="6"/>
      <c r="AB201" s="8"/>
      <c r="AC201" s="6"/>
      <c r="AD201" s="8"/>
      <c r="AE201" s="6"/>
      <c r="AF201" s="8"/>
      <c r="AG201" s="9"/>
      <c r="AH201" s="6"/>
      <c r="AI201" s="6"/>
      <c r="AJ201" s="6"/>
      <c r="AK201" s="6"/>
      <c r="AL201" s="6"/>
      <c r="AM201" s="6"/>
      <c r="AN201" s="6"/>
      <c r="AO201" s="6"/>
      <c r="AP201" s="6"/>
      <c r="AQ201" s="6"/>
      <c r="AR201" s="6"/>
      <c r="AS201" s="11"/>
      <c r="AT201" s="12"/>
    </row>
    <row r="202" spans="2:46" x14ac:dyDescent="0.25">
      <c r="B202" s="3"/>
      <c r="C202" s="238" t="str">
        <f>IF($B202&gt;0,VLOOKUP($B202,'OT-ID'!$B$13:$M$3257,6,FALSE),"")</f>
        <v/>
      </c>
      <c r="D202" s="238" t="str">
        <f>IF($B202&gt;0,VLOOKUP($B202,'OT-ID'!$B$13:$M$3257,10,FALSE),"")</f>
        <v/>
      </c>
      <c r="E202" s="238" t="str">
        <f>IF($B202&gt;0,VLOOKUP($B202,'OT-ID'!$B$13:$M$3257,12,FALSE),"")</f>
        <v/>
      </c>
      <c r="F202" s="13"/>
      <c r="G202" s="243" t="str">
        <f>IF($B202&gt;0,VLOOKUP($B202,'OT-ID'!$B$13:$M$3257,4,FALSE),"")</f>
        <v/>
      </c>
      <c r="H202" s="238" t="str">
        <f>IF($B202&gt;0,VLOOKUP($B202,'OT-ID'!$B$13:$M$3257,5,FALSE),"")</f>
        <v/>
      </c>
      <c r="I202" s="5"/>
      <c r="J202" s="6"/>
      <c r="K202" s="7"/>
      <c r="L202" s="5"/>
      <c r="M202" s="8"/>
      <c r="N202" s="9"/>
      <c r="O202" s="6"/>
      <c r="P202" s="241" t="str">
        <f>IF(AND(N202&gt;0,SUMIFS('Anlage 2'!W$18:W$1001,'Anlage 2'!B$18:B$1001,'Anlage 1'!B202,'Anlage 2'!C$18:C$1001,"&lt;2033")+SUMIF(B$18:B$1003,B202,L$18:L$1003)=SUMIF(B$18:B$1003,B202,N$18:N$1003)),"Übereinstimmung E",IF(AND(N202&gt;0,SUMIFS('Anlage 2'!W$18:W$1001,'Anlage 2'!B$18:B$1001,'Anlage 1'!B202,'Anlage 2'!C$18:C$1001,"&lt;2033")+SUMIF(B$18:B$1003,B202,L$18:L$1003)&lt;&gt;SUMIF(B$18:B$1003,B202,N$18:N$1003)),"Kontrolle E erf.",""))</f>
        <v/>
      </c>
      <c r="Q202" s="6"/>
      <c r="R202" s="10"/>
      <c r="S202" s="5"/>
      <c r="T202" s="8"/>
      <c r="U202" s="6"/>
      <c r="V202" s="8"/>
      <c r="W202" s="6"/>
      <c r="X202" s="8"/>
      <c r="Y202" s="6"/>
      <c r="Z202" s="8"/>
      <c r="AA202" s="6"/>
      <c r="AB202" s="8"/>
      <c r="AC202" s="6"/>
      <c r="AD202" s="8"/>
      <c r="AE202" s="6"/>
      <c r="AF202" s="8"/>
      <c r="AG202" s="9"/>
      <c r="AH202" s="6"/>
      <c r="AI202" s="6"/>
      <c r="AJ202" s="6"/>
      <c r="AK202" s="6"/>
      <c r="AL202" s="6"/>
      <c r="AM202" s="6"/>
      <c r="AN202" s="6"/>
      <c r="AO202" s="6"/>
      <c r="AP202" s="6"/>
      <c r="AQ202" s="6"/>
      <c r="AR202" s="6"/>
      <c r="AS202" s="11"/>
      <c r="AT202" s="12"/>
    </row>
    <row r="203" spans="2:46" x14ac:dyDescent="0.25">
      <c r="B203" s="3"/>
      <c r="C203" s="238" t="str">
        <f>IF($B203&gt;0,VLOOKUP($B203,'OT-ID'!$B$13:$M$3257,6,FALSE),"")</f>
        <v/>
      </c>
      <c r="D203" s="238" t="str">
        <f>IF($B203&gt;0,VLOOKUP($B203,'OT-ID'!$B$13:$M$3257,10,FALSE),"")</f>
        <v/>
      </c>
      <c r="E203" s="238" t="str">
        <f>IF($B203&gt;0,VLOOKUP($B203,'OT-ID'!$B$13:$M$3257,12,FALSE),"")</f>
        <v/>
      </c>
      <c r="F203" s="13"/>
      <c r="G203" s="243" t="str">
        <f>IF($B203&gt;0,VLOOKUP($B203,'OT-ID'!$B$13:$M$3257,4,FALSE),"")</f>
        <v/>
      </c>
      <c r="H203" s="238" t="str">
        <f>IF($B203&gt;0,VLOOKUP($B203,'OT-ID'!$B$13:$M$3257,5,FALSE),"")</f>
        <v/>
      </c>
      <c r="I203" s="5"/>
      <c r="J203" s="6"/>
      <c r="K203" s="7"/>
      <c r="L203" s="5"/>
      <c r="M203" s="8"/>
      <c r="N203" s="9"/>
      <c r="O203" s="6"/>
      <c r="P203" s="241" t="str">
        <f>IF(AND(N203&gt;0,SUMIFS('Anlage 2'!W$18:W$1001,'Anlage 2'!B$18:B$1001,'Anlage 1'!B203,'Anlage 2'!C$18:C$1001,"&lt;2033")+SUMIF(B$18:B$1003,B203,L$18:L$1003)=SUMIF(B$18:B$1003,B203,N$18:N$1003)),"Übereinstimmung E",IF(AND(N203&gt;0,SUMIFS('Anlage 2'!W$18:W$1001,'Anlage 2'!B$18:B$1001,'Anlage 1'!B203,'Anlage 2'!C$18:C$1001,"&lt;2033")+SUMIF(B$18:B$1003,B203,L$18:L$1003)&lt;&gt;SUMIF(B$18:B$1003,B203,N$18:N$1003)),"Kontrolle E erf.",""))</f>
        <v/>
      </c>
      <c r="Q203" s="6"/>
      <c r="R203" s="10"/>
      <c r="S203" s="5"/>
      <c r="T203" s="8"/>
      <c r="U203" s="6"/>
      <c r="V203" s="8"/>
      <c r="W203" s="6"/>
      <c r="X203" s="8"/>
      <c r="Y203" s="6"/>
      <c r="Z203" s="8"/>
      <c r="AA203" s="6"/>
      <c r="AB203" s="8"/>
      <c r="AC203" s="6"/>
      <c r="AD203" s="8"/>
      <c r="AE203" s="6"/>
      <c r="AF203" s="8"/>
      <c r="AG203" s="9"/>
      <c r="AH203" s="6"/>
      <c r="AI203" s="6"/>
      <c r="AJ203" s="6"/>
      <c r="AK203" s="6"/>
      <c r="AL203" s="6"/>
      <c r="AM203" s="6"/>
      <c r="AN203" s="6"/>
      <c r="AO203" s="6"/>
      <c r="AP203" s="6"/>
      <c r="AQ203" s="6"/>
      <c r="AR203" s="6"/>
      <c r="AS203" s="11"/>
      <c r="AT203" s="12"/>
    </row>
    <row r="204" spans="2:46" x14ac:dyDescent="0.25">
      <c r="B204" s="3"/>
      <c r="C204" s="238" t="str">
        <f>IF($B204&gt;0,VLOOKUP($B204,'OT-ID'!$B$13:$M$3257,6,FALSE),"")</f>
        <v/>
      </c>
      <c r="D204" s="238" t="str">
        <f>IF($B204&gt;0,VLOOKUP($B204,'OT-ID'!$B$13:$M$3257,10,FALSE),"")</f>
        <v/>
      </c>
      <c r="E204" s="238" t="str">
        <f>IF($B204&gt;0,VLOOKUP($B204,'OT-ID'!$B$13:$M$3257,12,FALSE),"")</f>
        <v/>
      </c>
      <c r="F204" s="13"/>
      <c r="G204" s="243" t="str">
        <f>IF($B204&gt;0,VLOOKUP($B204,'OT-ID'!$B$13:$M$3257,4,FALSE),"")</f>
        <v/>
      </c>
      <c r="H204" s="238" t="str">
        <f>IF($B204&gt;0,VLOOKUP($B204,'OT-ID'!$B$13:$M$3257,5,FALSE),"")</f>
        <v/>
      </c>
      <c r="I204" s="5"/>
      <c r="J204" s="6"/>
      <c r="K204" s="7"/>
      <c r="L204" s="5"/>
      <c r="M204" s="8"/>
      <c r="N204" s="9"/>
      <c r="O204" s="6"/>
      <c r="P204" s="241" t="str">
        <f>IF(AND(N204&gt;0,SUMIFS('Anlage 2'!W$18:W$1001,'Anlage 2'!B$18:B$1001,'Anlage 1'!B204,'Anlage 2'!C$18:C$1001,"&lt;2033")+SUMIF(B$18:B$1003,B204,L$18:L$1003)=SUMIF(B$18:B$1003,B204,N$18:N$1003)),"Übereinstimmung E",IF(AND(N204&gt;0,SUMIFS('Anlage 2'!W$18:W$1001,'Anlage 2'!B$18:B$1001,'Anlage 1'!B204,'Anlage 2'!C$18:C$1001,"&lt;2033")+SUMIF(B$18:B$1003,B204,L$18:L$1003)&lt;&gt;SUMIF(B$18:B$1003,B204,N$18:N$1003)),"Kontrolle E erf.",""))</f>
        <v/>
      </c>
      <c r="Q204" s="6"/>
      <c r="R204" s="10"/>
      <c r="S204" s="5"/>
      <c r="T204" s="8"/>
      <c r="U204" s="6"/>
      <c r="V204" s="8"/>
      <c r="W204" s="6"/>
      <c r="X204" s="8"/>
      <c r="Y204" s="6"/>
      <c r="Z204" s="8"/>
      <c r="AA204" s="6"/>
      <c r="AB204" s="8"/>
      <c r="AC204" s="6"/>
      <c r="AD204" s="8"/>
      <c r="AE204" s="6"/>
      <c r="AF204" s="8"/>
      <c r="AG204" s="9"/>
      <c r="AH204" s="6"/>
      <c r="AI204" s="6"/>
      <c r="AJ204" s="6"/>
      <c r="AK204" s="6"/>
      <c r="AL204" s="6"/>
      <c r="AM204" s="6"/>
      <c r="AN204" s="6"/>
      <c r="AO204" s="6"/>
      <c r="AP204" s="6"/>
      <c r="AQ204" s="6"/>
      <c r="AR204" s="6"/>
      <c r="AS204" s="11"/>
      <c r="AT204" s="12"/>
    </row>
    <row r="205" spans="2:46" x14ac:dyDescent="0.25">
      <c r="B205" s="3"/>
      <c r="C205" s="238" t="str">
        <f>IF($B205&gt;0,VLOOKUP($B205,'OT-ID'!$B$13:$M$3257,6,FALSE),"")</f>
        <v/>
      </c>
      <c r="D205" s="238" t="str">
        <f>IF($B205&gt;0,VLOOKUP($B205,'OT-ID'!$B$13:$M$3257,10,FALSE),"")</f>
        <v/>
      </c>
      <c r="E205" s="238" t="str">
        <f>IF($B205&gt;0,VLOOKUP($B205,'OT-ID'!$B$13:$M$3257,12,FALSE),"")</f>
        <v/>
      </c>
      <c r="F205" s="13"/>
      <c r="G205" s="243" t="str">
        <f>IF($B205&gt;0,VLOOKUP($B205,'OT-ID'!$B$13:$M$3257,4,FALSE),"")</f>
        <v/>
      </c>
      <c r="H205" s="238" t="str">
        <f>IF($B205&gt;0,VLOOKUP($B205,'OT-ID'!$B$13:$M$3257,5,FALSE),"")</f>
        <v/>
      </c>
      <c r="I205" s="5"/>
      <c r="J205" s="6"/>
      <c r="K205" s="7"/>
      <c r="L205" s="5"/>
      <c r="M205" s="8"/>
      <c r="N205" s="9"/>
      <c r="O205" s="6"/>
      <c r="P205" s="241" t="str">
        <f>IF(AND(N205&gt;0,SUMIFS('Anlage 2'!W$18:W$1001,'Anlage 2'!B$18:B$1001,'Anlage 1'!B205,'Anlage 2'!C$18:C$1001,"&lt;2033")+SUMIF(B$18:B$1003,B205,L$18:L$1003)=SUMIF(B$18:B$1003,B205,N$18:N$1003)),"Übereinstimmung E",IF(AND(N205&gt;0,SUMIFS('Anlage 2'!W$18:W$1001,'Anlage 2'!B$18:B$1001,'Anlage 1'!B205,'Anlage 2'!C$18:C$1001,"&lt;2033")+SUMIF(B$18:B$1003,B205,L$18:L$1003)&lt;&gt;SUMIF(B$18:B$1003,B205,N$18:N$1003)),"Kontrolle E erf.",""))</f>
        <v/>
      </c>
      <c r="Q205" s="6"/>
      <c r="R205" s="10"/>
      <c r="S205" s="5"/>
      <c r="T205" s="8"/>
      <c r="U205" s="6"/>
      <c r="V205" s="8"/>
      <c r="W205" s="6"/>
      <c r="X205" s="8"/>
      <c r="Y205" s="6"/>
      <c r="Z205" s="8"/>
      <c r="AA205" s="6"/>
      <c r="AB205" s="8"/>
      <c r="AC205" s="6"/>
      <c r="AD205" s="8"/>
      <c r="AE205" s="6"/>
      <c r="AF205" s="8"/>
      <c r="AG205" s="9"/>
      <c r="AH205" s="6"/>
      <c r="AI205" s="6"/>
      <c r="AJ205" s="6"/>
      <c r="AK205" s="6"/>
      <c r="AL205" s="6"/>
      <c r="AM205" s="6"/>
      <c r="AN205" s="6"/>
      <c r="AO205" s="6"/>
      <c r="AP205" s="6"/>
      <c r="AQ205" s="6"/>
      <c r="AR205" s="6"/>
      <c r="AS205" s="11"/>
      <c r="AT205" s="12"/>
    </row>
    <row r="206" spans="2:46" x14ac:dyDescent="0.25">
      <c r="B206" s="3"/>
      <c r="C206" s="238" t="str">
        <f>IF($B206&gt;0,VLOOKUP($B206,'OT-ID'!$B$13:$M$3257,6,FALSE),"")</f>
        <v/>
      </c>
      <c r="D206" s="238" t="str">
        <f>IF($B206&gt;0,VLOOKUP($B206,'OT-ID'!$B$13:$M$3257,10,FALSE),"")</f>
        <v/>
      </c>
      <c r="E206" s="238" t="str">
        <f>IF($B206&gt;0,VLOOKUP($B206,'OT-ID'!$B$13:$M$3257,12,FALSE),"")</f>
        <v/>
      </c>
      <c r="F206" s="13"/>
      <c r="G206" s="243" t="str">
        <f>IF($B206&gt;0,VLOOKUP($B206,'OT-ID'!$B$13:$M$3257,4,FALSE),"")</f>
        <v/>
      </c>
      <c r="H206" s="238" t="str">
        <f>IF($B206&gt;0,VLOOKUP($B206,'OT-ID'!$B$13:$M$3257,5,FALSE),"")</f>
        <v/>
      </c>
      <c r="I206" s="5"/>
      <c r="J206" s="6"/>
      <c r="K206" s="7"/>
      <c r="L206" s="5"/>
      <c r="M206" s="8"/>
      <c r="N206" s="9"/>
      <c r="O206" s="6"/>
      <c r="P206" s="241" t="str">
        <f>IF(AND(N206&gt;0,SUMIFS('Anlage 2'!W$18:W$1001,'Anlage 2'!B$18:B$1001,'Anlage 1'!B206,'Anlage 2'!C$18:C$1001,"&lt;2033")+SUMIF(B$18:B$1003,B206,L$18:L$1003)=SUMIF(B$18:B$1003,B206,N$18:N$1003)),"Übereinstimmung E",IF(AND(N206&gt;0,SUMIFS('Anlage 2'!W$18:W$1001,'Anlage 2'!B$18:B$1001,'Anlage 1'!B206,'Anlage 2'!C$18:C$1001,"&lt;2033")+SUMIF(B$18:B$1003,B206,L$18:L$1003)&lt;&gt;SUMIF(B$18:B$1003,B206,N$18:N$1003)),"Kontrolle E erf.",""))</f>
        <v/>
      </c>
      <c r="Q206" s="6"/>
      <c r="R206" s="10"/>
      <c r="S206" s="5"/>
      <c r="T206" s="8"/>
      <c r="U206" s="6"/>
      <c r="V206" s="8"/>
      <c r="W206" s="6"/>
      <c r="X206" s="8"/>
      <c r="Y206" s="6"/>
      <c r="Z206" s="8"/>
      <c r="AA206" s="6"/>
      <c r="AB206" s="8"/>
      <c r="AC206" s="6"/>
      <c r="AD206" s="8"/>
      <c r="AE206" s="6"/>
      <c r="AF206" s="8"/>
      <c r="AG206" s="9"/>
      <c r="AH206" s="6"/>
      <c r="AI206" s="6"/>
      <c r="AJ206" s="6"/>
      <c r="AK206" s="6"/>
      <c r="AL206" s="6"/>
      <c r="AM206" s="6"/>
      <c r="AN206" s="6"/>
      <c r="AO206" s="6"/>
      <c r="AP206" s="6"/>
      <c r="AQ206" s="6"/>
      <c r="AR206" s="6"/>
      <c r="AS206" s="11"/>
      <c r="AT206" s="12"/>
    </row>
    <row r="207" spans="2:46" x14ac:dyDescent="0.25">
      <c r="B207" s="3"/>
      <c r="C207" s="238" t="str">
        <f>IF($B207&gt;0,VLOOKUP($B207,'OT-ID'!$B$13:$M$3257,6,FALSE),"")</f>
        <v/>
      </c>
      <c r="D207" s="238" t="str">
        <f>IF($B207&gt;0,VLOOKUP($B207,'OT-ID'!$B$13:$M$3257,10,FALSE),"")</f>
        <v/>
      </c>
      <c r="E207" s="238" t="str">
        <f>IF($B207&gt;0,VLOOKUP($B207,'OT-ID'!$B$13:$M$3257,12,FALSE),"")</f>
        <v/>
      </c>
      <c r="F207" s="13"/>
      <c r="G207" s="243" t="str">
        <f>IF($B207&gt;0,VLOOKUP($B207,'OT-ID'!$B$13:$M$3257,4,FALSE),"")</f>
        <v/>
      </c>
      <c r="H207" s="238" t="str">
        <f>IF($B207&gt;0,VLOOKUP($B207,'OT-ID'!$B$13:$M$3257,5,FALSE),"")</f>
        <v/>
      </c>
      <c r="I207" s="5"/>
      <c r="J207" s="6"/>
      <c r="K207" s="7"/>
      <c r="L207" s="5"/>
      <c r="M207" s="8"/>
      <c r="N207" s="9"/>
      <c r="O207" s="6"/>
      <c r="P207" s="241" t="str">
        <f>IF(AND(N207&gt;0,SUMIFS('Anlage 2'!W$18:W$1001,'Anlage 2'!B$18:B$1001,'Anlage 1'!B207,'Anlage 2'!C$18:C$1001,"&lt;2033")+SUMIF(B$18:B$1003,B207,L$18:L$1003)=SUMIF(B$18:B$1003,B207,N$18:N$1003)),"Übereinstimmung E",IF(AND(N207&gt;0,SUMIFS('Anlage 2'!W$18:W$1001,'Anlage 2'!B$18:B$1001,'Anlage 1'!B207,'Anlage 2'!C$18:C$1001,"&lt;2033")+SUMIF(B$18:B$1003,B207,L$18:L$1003)&lt;&gt;SUMIF(B$18:B$1003,B207,N$18:N$1003)),"Kontrolle E erf.",""))</f>
        <v/>
      </c>
      <c r="Q207" s="6"/>
      <c r="R207" s="10"/>
      <c r="S207" s="5"/>
      <c r="T207" s="8"/>
      <c r="U207" s="6"/>
      <c r="V207" s="8"/>
      <c r="W207" s="6"/>
      <c r="X207" s="8"/>
      <c r="Y207" s="6"/>
      <c r="Z207" s="8"/>
      <c r="AA207" s="6"/>
      <c r="AB207" s="8"/>
      <c r="AC207" s="6"/>
      <c r="AD207" s="8"/>
      <c r="AE207" s="6"/>
      <c r="AF207" s="8"/>
      <c r="AG207" s="9"/>
      <c r="AH207" s="6"/>
      <c r="AI207" s="6"/>
      <c r="AJ207" s="6"/>
      <c r="AK207" s="6"/>
      <c r="AL207" s="6"/>
      <c r="AM207" s="6"/>
      <c r="AN207" s="6"/>
      <c r="AO207" s="6"/>
      <c r="AP207" s="6"/>
      <c r="AQ207" s="6"/>
      <c r="AR207" s="6"/>
      <c r="AS207" s="11"/>
      <c r="AT207" s="12"/>
    </row>
    <row r="208" spans="2:46" x14ac:dyDescent="0.25">
      <c r="B208" s="3"/>
      <c r="C208" s="238" t="str">
        <f>IF($B208&gt;0,VLOOKUP($B208,'OT-ID'!$B$13:$M$3257,6,FALSE),"")</f>
        <v/>
      </c>
      <c r="D208" s="238" t="str">
        <f>IF($B208&gt;0,VLOOKUP($B208,'OT-ID'!$B$13:$M$3257,10,FALSE),"")</f>
        <v/>
      </c>
      <c r="E208" s="238" t="str">
        <f>IF($B208&gt;0,VLOOKUP($B208,'OT-ID'!$B$13:$M$3257,12,FALSE),"")</f>
        <v/>
      </c>
      <c r="F208" s="13"/>
      <c r="G208" s="243" t="str">
        <f>IF($B208&gt;0,VLOOKUP($B208,'OT-ID'!$B$13:$M$3257,4,FALSE),"")</f>
        <v/>
      </c>
      <c r="H208" s="238" t="str">
        <f>IF($B208&gt;0,VLOOKUP($B208,'OT-ID'!$B$13:$M$3257,5,FALSE),"")</f>
        <v/>
      </c>
      <c r="I208" s="5"/>
      <c r="J208" s="6"/>
      <c r="K208" s="7"/>
      <c r="L208" s="5"/>
      <c r="M208" s="8"/>
      <c r="N208" s="9"/>
      <c r="O208" s="6"/>
      <c r="P208" s="241" t="str">
        <f>IF(AND(N208&gt;0,SUMIFS('Anlage 2'!W$18:W$1001,'Anlage 2'!B$18:B$1001,'Anlage 1'!B208,'Anlage 2'!C$18:C$1001,"&lt;2033")+SUMIF(B$18:B$1003,B208,L$18:L$1003)=SUMIF(B$18:B$1003,B208,N$18:N$1003)),"Übereinstimmung E",IF(AND(N208&gt;0,SUMIFS('Anlage 2'!W$18:W$1001,'Anlage 2'!B$18:B$1001,'Anlage 1'!B208,'Anlage 2'!C$18:C$1001,"&lt;2033")+SUMIF(B$18:B$1003,B208,L$18:L$1003)&lt;&gt;SUMIF(B$18:B$1003,B208,N$18:N$1003)),"Kontrolle E erf.",""))</f>
        <v/>
      </c>
      <c r="Q208" s="6"/>
      <c r="R208" s="10"/>
      <c r="S208" s="5"/>
      <c r="T208" s="8"/>
      <c r="U208" s="6"/>
      <c r="V208" s="8"/>
      <c r="W208" s="6"/>
      <c r="X208" s="8"/>
      <c r="Y208" s="6"/>
      <c r="Z208" s="8"/>
      <c r="AA208" s="6"/>
      <c r="AB208" s="8"/>
      <c r="AC208" s="6"/>
      <c r="AD208" s="8"/>
      <c r="AE208" s="6"/>
      <c r="AF208" s="8"/>
      <c r="AG208" s="9"/>
      <c r="AH208" s="6"/>
      <c r="AI208" s="6"/>
      <c r="AJ208" s="6"/>
      <c r="AK208" s="6"/>
      <c r="AL208" s="6"/>
      <c r="AM208" s="6"/>
      <c r="AN208" s="6"/>
      <c r="AO208" s="6"/>
      <c r="AP208" s="6"/>
      <c r="AQ208" s="6"/>
      <c r="AR208" s="6"/>
      <c r="AS208" s="11"/>
      <c r="AT208" s="12"/>
    </row>
    <row r="209" spans="2:46" x14ac:dyDescent="0.25">
      <c r="B209" s="3"/>
      <c r="C209" s="238" t="str">
        <f>IF($B209&gt;0,VLOOKUP($B209,'OT-ID'!$B$13:$M$3257,6,FALSE),"")</f>
        <v/>
      </c>
      <c r="D209" s="238" t="str">
        <f>IF($B209&gt;0,VLOOKUP($B209,'OT-ID'!$B$13:$M$3257,10,FALSE),"")</f>
        <v/>
      </c>
      <c r="E209" s="238" t="str">
        <f>IF($B209&gt;0,VLOOKUP($B209,'OT-ID'!$B$13:$M$3257,12,FALSE),"")</f>
        <v/>
      </c>
      <c r="F209" s="13"/>
      <c r="G209" s="243" t="str">
        <f>IF($B209&gt;0,VLOOKUP($B209,'OT-ID'!$B$13:$M$3257,4,FALSE),"")</f>
        <v/>
      </c>
      <c r="H209" s="238" t="str">
        <f>IF($B209&gt;0,VLOOKUP($B209,'OT-ID'!$B$13:$M$3257,5,FALSE),"")</f>
        <v/>
      </c>
      <c r="I209" s="5"/>
      <c r="J209" s="6"/>
      <c r="K209" s="7"/>
      <c r="L209" s="5"/>
      <c r="M209" s="8"/>
      <c r="N209" s="9"/>
      <c r="O209" s="6"/>
      <c r="P209" s="241" t="str">
        <f>IF(AND(N209&gt;0,SUMIFS('Anlage 2'!W$18:W$1001,'Anlage 2'!B$18:B$1001,'Anlage 1'!B209,'Anlage 2'!C$18:C$1001,"&lt;2033")+SUMIF(B$18:B$1003,B209,L$18:L$1003)=SUMIF(B$18:B$1003,B209,N$18:N$1003)),"Übereinstimmung E",IF(AND(N209&gt;0,SUMIFS('Anlage 2'!W$18:W$1001,'Anlage 2'!B$18:B$1001,'Anlage 1'!B209,'Anlage 2'!C$18:C$1001,"&lt;2033")+SUMIF(B$18:B$1003,B209,L$18:L$1003)&lt;&gt;SUMIF(B$18:B$1003,B209,N$18:N$1003)),"Kontrolle E erf.",""))</f>
        <v/>
      </c>
      <c r="Q209" s="6"/>
      <c r="R209" s="10"/>
      <c r="S209" s="5"/>
      <c r="T209" s="8"/>
      <c r="U209" s="6"/>
      <c r="V209" s="8"/>
      <c r="W209" s="6"/>
      <c r="X209" s="8"/>
      <c r="Y209" s="6"/>
      <c r="Z209" s="8"/>
      <c r="AA209" s="6"/>
      <c r="AB209" s="8"/>
      <c r="AC209" s="6"/>
      <c r="AD209" s="8"/>
      <c r="AE209" s="6"/>
      <c r="AF209" s="8"/>
      <c r="AG209" s="9"/>
      <c r="AH209" s="6"/>
      <c r="AI209" s="6"/>
      <c r="AJ209" s="6"/>
      <c r="AK209" s="6"/>
      <c r="AL209" s="6"/>
      <c r="AM209" s="6"/>
      <c r="AN209" s="6"/>
      <c r="AO209" s="6"/>
      <c r="AP209" s="6"/>
      <c r="AQ209" s="6"/>
      <c r="AR209" s="6"/>
      <c r="AS209" s="11"/>
      <c r="AT209" s="12"/>
    </row>
    <row r="210" spans="2:46" x14ac:dyDescent="0.25">
      <c r="B210" s="3"/>
      <c r="C210" s="238" t="str">
        <f>IF($B210&gt;0,VLOOKUP($B210,'OT-ID'!$B$13:$M$3257,6,FALSE),"")</f>
        <v/>
      </c>
      <c r="D210" s="238" t="str">
        <f>IF($B210&gt;0,VLOOKUP($B210,'OT-ID'!$B$13:$M$3257,10,FALSE),"")</f>
        <v/>
      </c>
      <c r="E210" s="238" t="str">
        <f>IF($B210&gt;0,VLOOKUP($B210,'OT-ID'!$B$13:$M$3257,12,FALSE),"")</f>
        <v/>
      </c>
      <c r="F210" s="13"/>
      <c r="G210" s="243" t="str">
        <f>IF($B210&gt;0,VLOOKUP($B210,'OT-ID'!$B$13:$M$3257,4,FALSE),"")</f>
        <v/>
      </c>
      <c r="H210" s="238" t="str">
        <f>IF($B210&gt;0,VLOOKUP($B210,'OT-ID'!$B$13:$M$3257,5,FALSE),"")</f>
        <v/>
      </c>
      <c r="I210" s="5"/>
      <c r="J210" s="6"/>
      <c r="K210" s="7"/>
      <c r="L210" s="5"/>
      <c r="M210" s="8"/>
      <c r="N210" s="9"/>
      <c r="O210" s="6"/>
      <c r="P210" s="241" t="str">
        <f>IF(AND(N210&gt;0,SUMIFS('Anlage 2'!W$18:W$1001,'Anlage 2'!B$18:B$1001,'Anlage 1'!B210,'Anlage 2'!C$18:C$1001,"&lt;2033")+SUMIF(B$18:B$1003,B210,L$18:L$1003)=SUMIF(B$18:B$1003,B210,N$18:N$1003)),"Übereinstimmung E",IF(AND(N210&gt;0,SUMIFS('Anlage 2'!W$18:W$1001,'Anlage 2'!B$18:B$1001,'Anlage 1'!B210,'Anlage 2'!C$18:C$1001,"&lt;2033")+SUMIF(B$18:B$1003,B210,L$18:L$1003)&lt;&gt;SUMIF(B$18:B$1003,B210,N$18:N$1003)),"Kontrolle E erf.",""))</f>
        <v/>
      </c>
      <c r="Q210" s="6"/>
      <c r="R210" s="10"/>
      <c r="S210" s="5"/>
      <c r="T210" s="8"/>
      <c r="U210" s="6"/>
      <c r="V210" s="8"/>
      <c r="W210" s="6"/>
      <c r="X210" s="8"/>
      <c r="Y210" s="6"/>
      <c r="Z210" s="8"/>
      <c r="AA210" s="6"/>
      <c r="AB210" s="8"/>
      <c r="AC210" s="6"/>
      <c r="AD210" s="8"/>
      <c r="AE210" s="6"/>
      <c r="AF210" s="8"/>
      <c r="AG210" s="9"/>
      <c r="AH210" s="6"/>
      <c r="AI210" s="6"/>
      <c r="AJ210" s="6"/>
      <c r="AK210" s="6"/>
      <c r="AL210" s="6"/>
      <c r="AM210" s="6"/>
      <c r="AN210" s="6"/>
      <c r="AO210" s="6"/>
      <c r="AP210" s="6"/>
      <c r="AQ210" s="6"/>
      <c r="AR210" s="6"/>
      <c r="AS210" s="11"/>
      <c r="AT210" s="12"/>
    </row>
    <row r="211" spans="2:46" x14ac:dyDescent="0.25">
      <c r="B211" s="3"/>
      <c r="C211" s="238" t="str">
        <f>IF($B211&gt;0,VLOOKUP($B211,'OT-ID'!$B$13:$M$3257,6,FALSE),"")</f>
        <v/>
      </c>
      <c r="D211" s="238" t="str">
        <f>IF($B211&gt;0,VLOOKUP($B211,'OT-ID'!$B$13:$M$3257,10,FALSE),"")</f>
        <v/>
      </c>
      <c r="E211" s="238" t="str">
        <f>IF($B211&gt;0,VLOOKUP($B211,'OT-ID'!$B$13:$M$3257,12,FALSE),"")</f>
        <v/>
      </c>
      <c r="F211" s="13"/>
      <c r="G211" s="243" t="str">
        <f>IF($B211&gt;0,VLOOKUP($B211,'OT-ID'!$B$13:$M$3257,4,FALSE),"")</f>
        <v/>
      </c>
      <c r="H211" s="238" t="str">
        <f>IF($B211&gt;0,VLOOKUP($B211,'OT-ID'!$B$13:$M$3257,5,FALSE),"")</f>
        <v/>
      </c>
      <c r="I211" s="5"/>
      <c r="J211" s="6"/>
      <c r="K211" s="7"/>
      <c r="L211" s="5"/>
      <c r="M211" s="8"/>
      <c r="N211" s="9"/>
      <c r="O211" s="6"/>
      <c r="P211" s="241" t="str">
        <f>IF(AND(N211&gt;0,SUMIFS('Anlage 2'!W$18:W$1001,'Anlage 2'!B$18:B$1001,'Anlage 1'!B211,'Anlage 2'!C$18:C$1001,"&lt;2033")+SUMIF(B$18:B$1003,B211,L$18:L$1003)=SUMIF(B$18:B$1003,B211,N$18:N$1003)),"Übereinstimmung E",IF(AND(N211&gt;0,SUMIFS('Anlage 2'!W$18:W$1001,'Anlage 2'!B$18:B$1001,'Anlage 1'!B211,'Anlage 2'!C$18:C$1001,"&lt;2033")+SUMIF(B$18:B$1003,B211,L$18:L$1003)&lt;&gt;SUMIF(B$18:B$1003,B211,N$18:N$1003)),"Kontrolle E erf.",""))</f>
        <v/>
      </c>
      <c r="Q211" s="6"/>
      <c r="R211" s="10"/>
      <c r="S211" s="5"/>
      <c r="T211" s="8"/>
      <c r="U211" s="6"/>
      <c r="V211" s="8"/>
      <c r="W211" s="6"/>
      <c r="X211" s="8"/>
      <c r="Y211" s="6"/>
      <c r="Z211" s="8"/>
      <c r="AA211" s="6"/>
      <c r="AB211" s="8"/>
      <c r="AC211" s="6"/>
      <c r="AD211" s="8"/>
      <c r="AE211" s="6"/>
      <c r="AF211" s="8"/>
      <c r="AG211" s="9"/>
      <c r="AH211" s="6"/>
      <c r="AI211" s="6"/>
      <c r="AJ211" s="6"/>
      <c r="AK211" s="6"/>
      <c r="AL211" s="6"/>
      <c r="AM211" s="6"/>
      <c r="AN211" s="6"/>
      <c r="AO211" s="6"/>
      <c r="AP211" s="6"/>
      <c r="AQ211" s="6"/>
      <c r="AR211" s="6"/>
      <c r="AS211" s="11"/>
      <c r="AT211" s="12"/>
    </row>
    <row r="212" spans="2:46" x14ac:dyDescent="0.25">
      <c r="B212" s="3"/>
      <c r="C212" s="238" t="str">
        <f>IF($B212&gt;0,VLOOKUP($B212,'OT-ID'!$B$13:$M$3257,6,FALSE),"")</f>
        <v/>
      </c>
      <c r="D212" s="238" t="str">
        <f>IF($B212&gt;0,VLOOKUP($B212,'OT-ID'!$B$13:$M$3257,10,FALSE),"")</f>
        <v/>
      </c>
      <c r="E212" s="238" t="str">
        <f>IF($B212&gt;0,VLOOKUP($B212,'OT-ID'!$B$13:$M$3257,12,FALSE),"")</f>
        <v/>
      </c>
      <c r="F212" s="13"/>
      <c r="G212" s="243" t="str">
        <f>IF($B212&gt;0,VLOOKUP($B212,'OT-ID'!$B$13:$M$3257,4,FALSE),"")</f>
        <v/>
      </c>
      <c r="H212" s="238" t="str">
        <f>IF($B212&gt;0,VLOOKUP($B212,'OT-ID'!$B$13:$M$3257,5,FALSE),"")</f>
        <v/>
      </c>
      <c r="I212" s="5"/>
      <c r="J212" s="6"/>
      <c r="K212" s="7"/>
      <c r="L212" s="5"/>
      <c r="M212" s="8"/>
      <c r="N212" s="9"/>
      <c r="O212" s="6"/>
      <c r="P212" s="241" t="str">
        <f>IF(AND(N212&gt;0,SUMIFS('Anlage 2'!W$18:W$1001,'Anlage 2'!B$18:B$1001,'Anlage 1'!B212,'Anlage 2'!C$18:C$1001,"&lt;2033")+SUMIF(B$18:B$1003,B212,L$18:L$1003)=SUMIF(B$18:B$1003,B212,N$18:N$1003)),"Übereinstimmung E",IF(AND(N212&gt;0,SUMIFS('Anlage 2'!W$18:W$1001,'Anlage 2'!B$18:B$1001,'Anlage 1'!B212,'Anlage 2'!C$18:C$1001,"&lt;2033")+SUMIF(B$18:B$1003,B212,L$18:L$1003)&lt;&gt;SUMIF(B$18:B$1003,B212,N$18:N$1003)),"Kontrolle E erf.",""))</f>
        <v/>
      </c>
      <c r="Q212" s="6"/>
      <c r="R212" s="10"/>
      <c r="S212" s="5"/>
      <c r="T212" s="8"/>
      <c r="U212" s="6"/>
      <c r="V212" s="8"/>
      <c r="W212" s="6"/>
      <c r="X212" s="8"/>
      <c r="Y212" s="6"/>
      <c r="Z212" s="8"/>
      <c r="AA212" s="6"/>
      <c r="AB212" s="8"/>
      <c r="AC212" s="6"/>
      <c r="AD212" s="8"/>
      <c r="AE212" s="6"/>
      <c r="AF212" s="8"/>
      <c r="AG212" s="9"/>
      <c r="AH212" s="6"/>
      <c r="AI212" s="6"/>
      <c r="AJ212" s="6"/>
      <c r="AK212" s="6"/>
      <c r="AL212" s="6"/>
      <c r="AM212" s="6"/>
      <c r="AN212" s="6"/>
      <c r="AO212" s="6"/>
      <c r="AP212" s="6"/>
      <c r="AQ212" s="6"/>
      <c r="AR212" s="6"/>
      <c r="AS212" s="11"/>
      <c r="AT212" s="12"/>
    </row>
    <row r="213" spans="2:46" x14ac:dyDescent="0.25">
      <c r="B213" s="3"/>
      <c r="C213" s="238" t="str">
        <f>IF($B213&gt;0,VLOOKUP($B213,'OT-ID'!$B$13:$M$3257,6,FALSE),"")</f>
        <v/>
      </c>
      <c r="D213" s="238" t="str">
        <f>IF($B213&gt;0,VLOOKUP($B213,'OT-ID'!$B$13:$M$3257,10,FALSE),"")</f>
        <v/>
      </c>
      <c r="E213" s="238" t="str">
        <f>IF($B213&gt;0,VLOOKUP($B213,'OT-ID'!$B$13:$M$3257,12,FALSE),"")</f>
        <v/>
      </c>
      <c r="F213" s="13"/>
      <c r="G213" s="243" t="str">
        <f>IF($B213&gt;0,VLOOKUP($B213,'OT-ID'!$B$13:$M$3257,4,FALSE),"")</f>
        <v/>
      </c>
      <c r="H213" s="238" t="str">
        <f>IF($B213&gt;0,VLOOKUP($B213,'OT-ID'!$B$13:$M$3257,5,FALSE),"")</f>
        <v/>
      </c>
      <c r="I213" s="5"/>
      <c r="J213" s="6"/>
      <c r="K213" s="7"/>
      <c r="L213" s="5"/>
      <c r="M213" s="8"/>
      <c r="N213" s="9"/>
      <c r="O213" s="6"/>
      <c r="P213" s="241" t="str">
        <f>IF(AND(N213&gt;0,SUMIFS('Anlage 2'!W$18:W$1001,'Anlage 2'!B$18:B$1001,'Anlage 1'!B213,'Anlage 2'!C$18:C$1001,"&lt;2033")+SUMIF(B$18:B$1003,B213,L$18:L$1003)=SUMIF(B$18:B$1003,B213,N$18:N$1003)),"Übereinstimmung E",IF(AND(N213&gt;0,SUMIFS('Anlage 2'!W$18:W$1001,'Anlage 2'!B$18:B$1001,'Anlage 1'!B213,'Anlage 2'!C$18:C$1001,"&lt;2033")+SUMIF(B$18:B$1003,B213,L$18:L$1003)&lt;&gt;SUMIF(B$18:B$1003,B213,N$18:N$1003)),"Kontrolle E erf.",""))</f>
        <v/>
      </c>
      <c r="Q213" s="6"/>
      <c r="R213" s="10"/>
      <c r="S213" s="5"/>
      <c r="T213" s="8"/>
      <c r="U213" s="6"/>
      <c r="V213" s="8"/>
      <c r="W213" s="6"/>
      <c r="X213" s="8"/>
      <c r="Y213" s="6"/>
      <c r="Z213" s="8"/>
      <c r="AA213" s="6"/>
      <c r="AB213" s="8"/>
      <c r="AC213" s="6"/>
      <c r="AD213" s="8"/>
      <c r="AE213" s="6"/>
      <c r="AF213" s="8"/>
      <c r="AG213" s="9"/>
      <c r="AH213" s="6"/>
      <c r="AI213" s="6"/>
      <c r="AJ213" s="6"/>
      <c r="AK213" s="6"/>
      <c r="AL213" s="6"/>
      <c r="AM213" s="6"/>
      <c r="AN213" s="6"/>
      <c r="AO213" s="6"/>
      <c r="AP213" s="6"/>
      <c r="AQ213" s="6"/>
      <c r="AR213" s="6"/>
      <c r="AS213" s="11"/>
      <c r="AT213" s="12"/>
    </row>
    <row r="214" spans="2:46" x14ac:dyDescent="0.25">
      <c r="B214" s="3"/>
      <c r="C214" s="238" t="str">
        <f>IF($B214&gt;0,VLOOKUP($B214,'OT-ID'!$B$13:$M$3257,6,FALSE),"")</f>
        <v/>
      </c>
      <c r="D214" s="238" t="str">
        <f>IF($B214&gt;0,VLOOKUP($B214,'OT-ID'!$B$13:$M$3257,10,FALSE),"")</f>
        <v/>
      </c>
      <c r="E214" s="238" t="str">
        <f>IF($B214&gt;0,VLOOKUP($B214,'OT-ID'!$B$13:$M$3257,12,FALSE),"")</f>
        <v/>
      </c>
      <c r="F214" s="13"/>
      <c r="G214" s="243" t="str">
        <f>IF($B214&gt;0,VLOOKUP($B214,'OT-ID'!$B$13:$M$3257,4,FALSE),"")</f>
        <v/>
      </c>
      <c r="H214" s="238" t="str">
        <f>IF($B214&gt;0,VLOOKUP($B214,'OT-ID'!$B$13:$M$3257,5,FALSE),"")</f>
        <v/>
      </c>
      <c r="I214" s="5"/>
      <c r="J214" s="6"/>
      <c r="K214" s="7"/>
      <c r="L214" s="5"/>
      <c r="M214" s="8"/>
      <c r="N214" s="9"/>
      <c r="O214" s="6"/>
      <c r="P214" s="241" t="str">
        <f>IF(AND(N214&gt;0,SUMIFS('Anlage 2'!W$18:W$1001,'Anlage 2'!B$18:B$1001,'Anlage 1'!B214,'Anlage 2'!C$18:C$1001,"&lt;2033")+SUMIF(B$18:B$1003,B214,L$18:L$1003)=SUMIF(B$18:B$1003,B214,N$18:N$1003)),"Übereinstimmung E",IF(AND(N214&gt;0,SUMIFS('Anlage 2'!W$18:W$1001,'Anlage 2'!B$18:B$1001,'Anlage 1'!B214,'Anlage 2'!C$18:C$1001,"&lt;2033")+SUMIF(B$18:B$1003,B214,L$18:L$1003)&lt;&gt;SUMIF(B$18:B$1003,B214,N$18:N$1003)),"Kontrolle E erf.",""))</f>
        <v/>
      </c>
      <c r="Q214" s="6"/>
      <c r="R214" s="10"/>
      <c r="S214" s="5"/>
      <c r="T214" s="8"/>
      <c r="U214" s="6"/>
      <c r="V214" s="8"/>
      <c r="W214" s="6"/>
      <c r="X214" s="8"/>
      <c r="Y214" s="6"/>
      <c r="Z214" s="8"/>
      <c r="AA214" s="6"/>
      <c r="AB214" s="8"/>
      <c r="AC214" s="6"/>
      <c r="AD214" s="8"/>
      <c r="AE214" s="6"/>
      <c r="AF214" s="8"/>
      <c r="AG214" s="9"/>
      <c r="AH214" s="6"/>
      <c r="AI214" s="6"/>
      <c r="AJ214" s="6"/>
      <c r="AK214" s="6"/>
      <c r="AL214" s="6"/>
      <c r="AM214" s="6"/>
      <c r="AN214" s="6"/>
      <c r="AO214" s="6"/>
      <c r="AP214" s="6"/>
      <c r="AQ214" s="6"/>
      <c r="AR214" s="6"/>
      <c r="AS214" s="11"/>
      <c r="AT214" s="12"/>
    </row>
    <row r="215" spans="2:46" x14ac:dyDescent="0.25">
      <c r="B215" s="3"/>
      <c r="C215" s="238" t="str">
        <f>IF($B215&gt;0,VLOOKUP($B215,'OT-ID'!$B$13:$M$3257,6,FALSE),"")</f>
        <v/>
      </c>
      <c r="D215" s="238" t="str">
        <f>IF($B215&gt;0,VLOOKUP($B215,'OT-ID'!$B$13:$M$3257,10,FALSE),"")</f>
        <v/>
      </c>
      <c r="E215" s="238" t="str">
        <f>IF($B215&gt;0,VLOOKUP($B215,'OT-ID'!$B$13:$M$3257,12,FALSE),"")</f>
        <v/>
      </c>
      <c r="F215" s="13"/>
      <c r="G215" s="243" t="str">
        <f>IF($B215&gt;0,VLOOKUP($B215,'OT-ID'!$B$13:$M$3257,4,FALSE),"")</f>
        <v/>
      </c>
      <c r="H215" s="238" t="str">
        <f>IF($B215&gt;0,VLOOKUP($B215,'OT-ID'!$B$13:$M$3257,5,FALSE),"")</f>
        <v/>
      </c>
      <c r="I215" s="5"/>
      <c r="J215" s="6"/>
      <c r="K215" s="7"/>
      <c r="L215" s="5"/>
      <c r="M215" s="8"/>
      <c r="N215" s="9"/>
      <c r="O215" s="6"/>
      <c r="P215" s="241" t="str">
        <f>IF(AND(N215&gt;0,SUMIFS('Anlage 2'!W$18:W$1001,'Anlage 2'!B$18:B$1001,'Anlage 1'!B215,'Anlage 2'!C$18:C$1001,"&lt;2033")+SUMIF(B$18:B$1003,B215,L$18:L$1003)=SUMIF(B$18:B$1003,B215,N$18:N$1003)),"Übereinstimmung E",IF(AND(N215&gt;0,SUMIFS('Anlage 2'!W$18:W$1001,'Anlage 2'!B$18:B$1001,'Anlage 1'!B215,'Anlage 2'!C$18:C$1001,"&lt;2033")+SUMIF(B$18:B$1003,B215,L$18:L$1003)&lt;&gt;SUMIF(B$18:B$1003,B215,N$18:N$1003)),"Kontrolle E erf.",""))</f>
        <v/>
      </c>
      <c r="Q215" s="6"/>
      <c r="R215" s="10"/>
      <c r="S215" s="5"/>
      <c r="T215" s="8"/>
      <c r="U215" s="6"/>
      <c r="V215" s="8"/>
      <c r="W215" s="6"/>
      <c r="X215" s="8"/>
      <c r="Y215" s="6"/>
      <c r="Z215" s="8"/>
      <c r="AA215" s="6"/>
      <c r="AB215" s="8"/>
      <c r="AC215" s="6"/>
      <c r="AD215" s="8"/>
      <c r="AE215" s="6"/>
      <c r="AF215" s="8"/>
      <c r="AG215" s="9"/>
      <c r="AH215" s="6"/>
      <c r="AI215" s="6"/>
      <c r="AJ215" s="6"/>
      <c r="AK215" s="6"/>
      <c r="AL215" s="6"/>
      <c r="AM215" s="6"/>
      <c r="AN215" s="6"/>
      <c r="AO215" s="6"/>
      <c r="AP215" s="6"/>
      <c r="AQ215" s="6"/>
      <c r="AR215" s="6"/>
      <c r="AS215" s="11"/>
      <c r="AT215" s="12"/>
    </row>
    <row r="216" spans="2:46" x14ac:dyDescent="0.25">
      <c r="B216" s="3"/>
      <c r="C216" s="238" t="str">
        <f>IF($B216&gt;0,VLOOKUP($B216,'OT-ID'!$B$13:$M$3257,6,FALSE),"")</f>
        <v/>
      </c>
      <c r="D216" s="238" t="str">
        <f>IF($B216&gt;0,VLOOKUP($B216,'OT-ID'!$B$13:$M$3257,10,FALSE),"")</f>
        <v/>
      </c>
      <c r="E216" s="238" t="str">
        <f>IF($B216&gt;0,VLOOKUP($B216,'OT-ID'!$B$13:$M$3257,12,FALSE),"")</f>
        <v/>
      </c>
      <c r="F216" s="13"/>
      <c r="G216" s="243" t="str">
        <f>IF($B216&gt;0,VLOOKUP($B216,'OT-ID'!$B$13:$M$3257,4,FALSE),"")</f>
        <v/>
      </c>
      <c r="H216" s="238" t="str">
        <f>IF($B216&gt;0,VLOOKUP($B216,'OT-ID'!$B$13:$M$3257,5,FALSE),"")</f>
        <v/>
      </c>
      <c r="I216" s="5"/>
      <c r="J216" s="6"/>
      <c r="K216" s="7"/>
      <c r="L216" s="5"/>
      <c r="M216" s="8"/>
      <c r="N216" s="9"/>
      <c r="O216" s="6"/>
      <c r="P216" s="241" t="str">
        <f>IF(AND(N216&gt;0,SUMIFS('Anlage 2'!W$18:W$1001,'Anlage 2'!B$18:B$1001,'Anlage 1'!B216,'Anlage 2'!C$18:C$1001,"&lt;2033")+SUMIF(B$18:B$1003,B216,L$18:L$1003)=SUMIF(B$18:B$1003,B216,N$18:N$1003)),"Übereinstimmung E",IF(AND(N216&gt;0,SUMIFS('Anlage 2'!W$18:W$1001,'Anlage 2'!B$18:B$1001,'Anlage 1'!B216,'Anlage 2'!C$18:C$1001,"&lt;2033")+SUMIF(B$18:B$1003,B216,L$18:L$1003)&lt;&gt;SUMIF(B$18:B$1003,B216,N$18:N$1003)),"Kontrolle E erf.",""))</f>
        <v/>
      </c>
      <c r="Q216" s="6"/>
      <c r="R216" s="10"/>
      <c r="S216" s="5"/>
      <c r="T216" s="8"/>
      <c r="U216" s="6"/>
      <c r="V216" s="8"/>
      <c r="W216" s="6"/>
      <c r="X216" s="8"/>
      <c r="Y216" s="6"/>
      <c r="Z216" s="8"/>
      <c r="AA216" s="6"/>
      <c r="AB216" s="8"/>
      <c r="AC216" s="6"/>
      <c r="AD216" s="8"/>
      <c r="AE216" s="6"/>
      <c r="AF216" s="8"/>
      <c r="AG216" s="9"/>
      <c r="AH216" s="6"/>
      <c r="AI216" s="6"/>
      <c r="AJ216" s="6"/>
      <c r="AK216" s="6"/>
      <c r="AL216" s="6"/>
      <c r="AM216" s="6"/>
      <c r="AN216" s="6"/>
      <c r="AO216" s="6"/>
      <c r="AP216" s="6"/>
      <c r="AQ216" s="6"/>
      <c r="AR216" s="6"/>
      <c r="AS216" s="11"/>
      <c r="AT216" s="12"/>
    </row>
    <row r="217" spans="2:46" x14ac:dyDescent="0.25">
      <c r="B217" s="3"/>
      <c r="C217" s="238" t="str">
        <f>IF($B217&gt;0,VLOOKUP($B217,'OT-ID'!$B$13:$M$3257,6,FALSE),"")</f>
        <v/>
      </c>
      <c r="D217" s="238" t="str">
        <f>IF($B217&gt;0,VLOOKUP($B217,'OT-ID'!$B$13:$M$3257,10,FALSE),"")</f>
        <v/>
      </c>
      <c r="E217" s="238" t="str">
        <f>IF($B217&gt;0,VLOOKUP($B217,'OT-ID'!$B$13:$M$3257,12,FALSE),"")</f>
        <v/>
      </c>
      <c r="F217" s="13"/>
      <c r="G217" s="243" t="str">
        <f>IF($B217&gt;0,VLOOKUP($B217,'OT-ID'!$B$13:$M$3257,4,FALSE),"")</f>
        <v/>
      </c>
      <c r="H217" s="238" t="str">
        <f>IF($B217&gt;0,VLOOKUP($B217,'OT-ID'!$B$13:$M$3257,5,FALSE),"")</f>
        <v/>
      </c>
      <c r="I217" s="5"/>
      <c r="J217" s="6"/>
      <c r="K217" s="7"/>
      <c r="L217" s="5"/>
      <c r="M217" s="8"/>
      <c r="N217" s="9"/>
      <c r="O217" s="6"/>
      <c r="P217" s="241" t="str">
        <f>IF(AND(N217&gt;0,SUMIFS('Anlage 2'!W$18:W$1001,'Anlage 2'!B$18:B$1001,'Anlage 1'!B217,'Anlage 2'!C$18:C$1001,"&lt;2033")+SUMIF(B$18:B$1003,B217,L$18:L$1003)=SUMIF(B$18:B$1003,B217,N$18:N$1003)),"Übereinstimmung E",IF(AND(N217&gt;0,SUMIFS('Anlage 2'!W$18:W$1001,'Anlage 2'!B$18:B$1001,'Anlage 1'!B217,'Anlage 2'!C$18:C$1001,"&lt;2033")+SUMIF(B$18:B$1003,B217,L$18:L$1003)&lt;&gt;SUMIF(B$18:B$1003,B217,N$18:N$1003)),"Kontrolle E erf.",""))</f>
        <v/>
      </c>
      <c r="Q217" s="6"/>
      <c r="R217" s="10"/>
      <c r="S217" s="5"/>
      <c r="T217" s="8"/>
      <c r="U217" s="6"/>
      <c r="V217" s="8"/>
      <c r="W217" s="6"/>
      <c r="X217" s="8"/>
      <c r="Y217" s="6"/>
      <c r="Z217" s="8"/>
      <c r="AA217" s="6"/>
      <c r="AB217" s="8"/>
      <c r="AC217" s="6"/>
      <c r="AD217" s="8"/>
      <c r="AE217" s="6"/>
      <c r="AF217" s="8"/>
      <c r="AG217" s="9"/>
      <c r="AH217" s="6"/>
      <c r="AI217" s="6"/>
      <c r="AJ217" s="6"/>
      <c r="AK217" s="6"/>
      <c r="AL217" s="6"/>
      <c r="AM217" s="6"/>
      <c r="AN217" s="6"/>
      <c r="AO217" s="6"/>
      <c r="AP217" s="6"/>
      <c r="AQ217" s="6"/>
      <c r="AR217" s="6"/>
      <c r="AS217" s="11"/>
      <c r="AT217" s="12"/>
    </row>
    <row r="218" spans="2:46" x14ac:dyDescent="0.25">
      <c r="B218" s="3"/>
      <c r="C218" s="238" t="str">
        <f>IF($B218&gt;0,VLOOKUP($B218,'OT-ID'!$B$13:$M$3257,6,FALSE),"")</f>
        <v/>
      </c>
      <c r="D218" s="238" t="str">
        <f>IF($B218&gt;0,VLOOKUP($B218,'OT-ID'!$B$13:$M$3257,10,FALSE),"")</f>
        <v/>
      </c>
      <c r="E218" s="238" t="str">
        <f>IF($B218&gt;0,VLOOKUP($B218,'OT-ID'!$B$13:$M$3257,12,FALSE),"")</f>
        <v/>
      </c>
      <c r="F218" s="13"/>
      <c r="G218" s="243" t="str">
        <f>IF($B218&gt;0,VLOOKUP($B218,'OT-ID'!$B$13:$M$3257,4,FALSE),"")</f>
        <v/>
      </c>
      <c r="H218" s="238" t="str">
        <f>IF($B218&gt;0,VLOOKUP($B218,'OT-ID'!$B$13:$M$3257,5,FALSE),"")</f>
        <v/>
      </c>
      <c r="I218" s="5"/>
      <c r="J218" s="6"/>
      <c r="K218" s="7"/>
      <c r="L218" s="5"/>
      <c r="M218" s="8"/>
      <c r="N218" s="9"/>
      <c r="O218" s="6"/>
      <c r="P218" s="241" t="str">
        <f>IF(AND(N218&gt;0,SUMIFS('Anlage 2'!W$18:W$1001,'Anlage 2'!B$18:B$1001,'Anlage 1'!B218,'Anlage 2'!C$18:C$1001,"&lt;2033")+SUMIF(B$18:B$1003,B218,L$18:L$1003)=SUMIF(B$18:B$1003,B218,N$18:N$1003)),"Übereinstimmung E",IF(AND(N218&gt;0,SUMIFS('Anlage 2'!W$18:W$1001,'Anlage 2'!B$18:B$1001,'Anlage 1'!B218,'Anlage 2'!C$18:C$1001,"&lt;2033")+SUMIF(B$18:B$1003,B218,L$18:L$1003)&lt;&gt;SUMIF(B$18:B$1003,B218,N$18:N$1003)),"Kontrolle E erf.",""))</f>
        <v/>
      </c>
      <c r="Q218" s="6"/>
      <c r="R218" s="10"/>
      <c r="S218" s="5"/>
      <c r="T218" s="8"/>
      <c r="U218" s="6"/>
      <c r="V218" s="8"/>
      <c r="W218" s="6"/>
      <c r="X218" s="8"/>
      <c r="Y218" s="6"/>
      <c r="Z218" s="8"/>
      <c r="AA218" s="6"/>
      <c r="AB218" s="8"/>
      <c r="AC218" s="6"/>
      <c r="AD218" s="8"/>
      <c r="AE218" s="6"/>
      <c r="AF218" s="8"/>
      <c r="AG218" s="9"/>
      <c r="AH218" s="6"/>
      <c r="AI218" s="6"/>
      <c r="AJ218" s="6"/>
      <c r="AK218" s="6"/>
      <c r="AL218" s="6"/>
      <c r="AM218" s="6"/>
      <c r="AN218" s="6"/>
      <c r="AO218" s="6"/>
      <c r="AP218" s="6"/>
      <c r="AQ218" s="6"/>
      <c r="AR218" s="6"/>
      <c r="AS218" s="11"/>
      <c r="AT218" s="12"/>
    </row>
    <row r="219" spans="2:46" x14ac:dyDescent="0.25">
      <c r="B219" s="3"/>
      <c r="C219" s="238" t="str">
        <f>IF($B219&gt;0,VLOOKUP($B219,'OT-ID'!$B$13:$M$3257,6,FALSE),"")</f>
        <v/>
      </c>
      <c r="D219" s="238" t="str">
        <f>IF($B219&gt;0,VLOOKUP($B219,'OT-ID'!$B$13:$M$3257,10,FALSE),"")</f>
        <v/>
      </c>
      <c r="E219" s="238" t="str">
        <f>IF($B219&gt;0,VLOOKUP($B219,'OT-ID'!$B$13:$M$3257,12,FALSE),"")</f>
        <v/>
      </c>
      <c r="F219" s="13"/>
      <c r="G219" s="243" t="str">
        <f>IF($B219&gt;0,VLOOKUP($B219,'OT-ID'!$B$13:$M$3257,4,FALSE),"")</f>
        <v/>
      </c>
      <c r="H219" s="238" t="str">
        <f>IF($B219&gt;0,VLOOKUP($B219,'OT-ID'!$B$13:$M$3257,5,FALSE),"")</f>
        <v/>
      </c>
      <c r="I219" s="5"/>
      <c r="J219" s="6"/>
      <c r="K219" s="7"/>
      <c r="L219" s="5"/>
      <c r="M219" s="8"/>
      <c r="N219" s="9"/>
      <c r="O219" s="6"/>
      <c r="P219" s="241" t="str">
        <f>IF(AND(N219&gt;0,SUMIFS('Anlage 2'!W$18:W$1001,'Anlage 2'!B$18:B$1001,'Anlage 1'!B219,'Anlage 2'!C$18:C$1001,"&lt;2033")+SUMIF(B$18:B$1003,B219,L$18:L$1003)=SUMIF(B$18:B$1003,B219,N$18:N$1003)),"Übereinstimmung E",IF(AND(N219&gt;0,SUMIFS('Anlage 2'!W$18:W$1001,'Anlage 2'!B$18:B$1001,'Anlage 1'!B219,'Anlage 2'!C$18:C$1001,"&lt;2033")+SUMIF(B$18:B$1003,B219,L$18:L$1003)&lt;&gt;SUMIF(B$18:B$1003,B219,N$18:N$1003)),"Kontrolle E erf.",""))</f>
        <v/>
      </c>
      <c r="Q219" s="6"/>
      <c r="R219" s="10"/>
      <c r="S219" s="5"/>
      <c r="T219" s="8"/>
      <c r="U219" s="6"/>
      <c r="V219" s="8"/>
      <c r="W219" s="6"/>
      <c r="X219" s="8"/>
      <c r="Y219" s="6"/>
      <c r="Z219" s="8"/>
      <c r="AA219" s="6"/>
      <c r="AB219" s="8"/>
      <c r="AC219" s="6"/>
      <c r="AD219" s="8"/>
      <c r="AE219" s="6"/>
      <c r="AF219" s="8"/>
      <c r="AG219" s="9"/>
      <c r="AH219" s="6"/>
      <c r="AI219" s="6"/>
      <c r="AJ219" s="6"/>
      <c r="AK219" s="6"/>
      <c r="AL219" s="6"/>
      <c r="AM219" s="6"/>
      <c r="AN219" s="6"/>
      <c r="AO219" s="6"/>
      <c r="AP219" s="6"/>
      <c r="AQ219" s="6"/>
      <c r="AR219" s="6"/>
      <c r="AS219" s="11"/>
      <c r="AT219" s="12"/>
    </row>
    <row r="220" spans="2:46" x14ac:dyDescent="0.25">
      <c r="B220" s="3"/>
      <c r="C220" s="238" t="str">
        <f>IF($B220&gt;0,VLOOKUP($B220,'OT-ID'!$B$13:$M$3257,6,FALSE),"")</f>
        <v/>
      </c>
      <c r="D220" s="238" t="str">
        <f>IF($B220&gt;0,VLOOKUP($B220,'OT-ID'!$B$13:$M$3257,10,FALSE),"")</f>
        <v/>
      </c>
      <c r="E220" s="238" t="str">
        <f>IF($B220&gt;0,VLOOKUP($B220,'OT-ID'!$B$13:$M$3257,12,FALSE),"")</f>
        <v/>
      </c>
      <c r="F220" s="13"/>
      <c r="G220" s="243" t="str">
        <f>IF($B220&gt;0,VLOOKUP($B220,'OT-ID'!$B$13:$M$3257,4,FALSE),"")</f>
        <v/>
      </c>
      <c r="H220" s="238" t="str">
        <f>IF($B220&gt;0,VLOOKUP($B220,'OT-ID'!$B$13:$M$3257,5,FALSE),"")</f>
        <v/>
      </c>
      <c r="I220" s="5"/>
      <c r="J220" s="6"/>
      <c r="K220" s="7"/>
      <c r="L220" s="5"/>
      <c r="M220" s="8"/>
      <c r="N220" s="9"/>
      <c r="O220" s="6"/>
      <c r="P220" s="241" t="str">
        <f>IF(AND(N220&gt;0,SUMIFS('Anlage 2'!W$18:W$1001,'Anlage 2'!B$18:B$1001,'Anlage 1'!B220,'Anlage 2'!C$18:C$1001,"&lt;2033")+SUMIF(B$18:B$1003,B220,L$18:L$1003)=SUMIF(B$18:B$1003,B220,N$18:N$1003)),"Übereinstimmung E",IF(AND(N220&gt;0,SUMIFS('Anlage 2'!W$18:W$1001,'Anlage 2'!B$18:B$1001,'Anlage 1'!B220,'Anlage 2'!C$18:C$1001,"&lt;2033")+SUMIF(B$18:B$1003,B220,L$18:L$1003)&lt;&gt;SUMIF(B$18:B$1003,B220,N$18:N$1003)),"Kontrolle E erf.",""))</f>
        <v/>
      </c>
      <c r="Q220" s="6"/>
      <c r="R220" s="10"/>
      <c r="S220" s="5"/>
      <c r="T220" s="8"/>
      <c r="U220" s="6"/>
      <c r="V220" s="8"/>
      <c r="W220" s="6"/>
      <c r="X220" s="8"/>
      <c r="Y220" s="6"/>
      <c r="Z220" s="8"/>
      <c r="AA220" s="6"/>
      <c r="AB220" s="8"/>
      <c r="AC220" s="6"/>
      <c r="AD220" s="8"/>
      <c r="AE220" s="6"/>
      <c r="AF220" s="8"/>
      <c r="AG220" s="9"/>
      <c r="AH220" s="6"/>
      <c r="AI220" s="6"/>
      <c r="AJ220" s="6"/>
      <c r="AK220" s="6"/>
      <c r="AL220" s="6"/>
      <c r="AM220" s="6"/>
      <c r="AN220" s="6"/>
      <c r="AO220" s="6"/>
      <c r="AP220" s="6"/>
      <c r="AQ220" s="6"/>
      <c r="AR220" s="6"/>
      <c r="AS220" s="11"/>
      <c r="AT220" s="12"/>
    </row>
    <row r="221" spans="2:46" x14ac:dyDescent="0.25">
      <c r="B221" s="3"/>
      <c r="C221" s="238" t="str">
        <f>IF($B221&gt;0,VLOOKUP($B221,'OT-ID'!$B$13:$M$3257,6,FALSE),"")</f>
        <v/>
      </c>
      <c r="D221" s="238" t="str">
        <f>IF($B221&gt;0,VLOOKUP($B221,'OT-ID'!$B$13:$M$3257,10,FALSE),"")</f>
        <v/>
      </c>
      <c r="E221" s="238" t="str">
        <f>IF($B221&gt;0,VLOOKUP($B221,'OT-ID'!$B$13:$M$3257,12,FALSE),"")</f>
        <v/>
      </c>
      <c r="F221" s="13"/>
      <c r="G221" s="243" t="str">
        <f>IF($B221&gt;0,VLOOKUP($B221,'OT-ID'!$B$13:$M$3257,4,FALSE),"")</f>
        <v/>
      </c>
      <c r="H221" s="238" t="str">
        <f>IF($B221&gt;0,VLOOKUP($B221,'OT-ID'!$B$13:$M$3257,5,FALSE),"")</f>
        <v/>
      </c>
      <c r="I221" s="5"/>
      <c r="J221" s="6"/>
      <c r="K221" s="7"/>
      <c r="L221" s="5"/>
      <c r="M221" s="8"/>
      <c r="N221" s="9"/>
      <c r="O221" s="6"/>
      <c r="P221" s="241" t="str">
        <f>IF(AND(N221&gt;0,SUMIFS('Anlage 2'!W$18:W$1001,'Anlage 2'!B$18:B$1001,'Anlage 1'!B221,'Anlage 2'!C$18:C$1001,"&lt;2033")+SUMIF(B$18:B$1003,B221,L$18:L$1003)=SUMIF(B$18:B$1003,B221,N$18:N$1003)),"Übereinstimmung E",IF(AND(N221&gt;0,SUMIFS('Anlage 2'!W$18:W$1001,'Anlage 2'!B$18:B$1001,'Anlage 1'!B221,'Anlage 2'!C$18:C$1001,"&lt;2033")+SUMIF(B$18:B$1003,B221,L$18:L$1003)&lt;&gt;SUMIF(B$18:B$1003,B221,N$18:N$1003)),"Kontrolle E erf.",""))</f>
        <v/>
      </c>
      <c r="Q221" s="6"/>
      <c r="R221" s="10"/>
      <c r="S221" s="5"/>
      <c r="T221" s="8"/>
      <c r="U221" s="6"/>
      <c r="V221" s="8"/>
      <c r="W221" s="6"/>
      <c r="X221" s="8"/>
      <c r="Y221" s="6"/>
      <c r="Z221" s="8"/>
      <c r="AA221" s="6"/>
      <c r="AB221" s="8"/>
      <c r="AC221" s="6"/>
      <c r="AD221" s="8"/>
      <c r="AE221" s="6"/>
      <c r="AF221" s="8"/>
      <c r="AG221" s="9"/>
      <c r="AH221" s="6"/>
      <c r="AI221" s="6"/>
      <c r="AJ221" s="6"/>
      <c r="AK221" s="6"/>
      <c r="AL221" s="6"/>
      <c r="AM221" s="6"/>
      <c r="AN221" s="6"/>
      <c r="AO221" s="6"/>
      <c r="AP221" s="6"/>
      <c r="AQ221" s="6"/>
      <c r="AR221" s="6"/>
      <c r="AS221" s="11"/>
      <c r="AT221" s="12"/>
    </row>
    <row r="222" spans="2:46" x14ac:dyDescent="0.25">
      <c r="B222" s="3"/>
      <c r="C222" s="238" t="str">
        <f>IF($B222&gt;0,VLOOKUP($B222,'OT-ID'!$B$13:$M$3257,6,FALSE),"")</f>
        <v/>
      </c>
      <c r="D222" s="238" t="str">
        <f>IF($B222&gt;0,VLOOKUP($B222,'OT-ID'!$B$13:$M$3257,10,FALSE),"")</f>
        <v/>
      </c>
      <c r="E222" s="238" t="str">
        <f>IF($B222&gt;0,VLOOKUP($B222,'OT-ID'!$B$13:$M$3257,12,FALSE),"")</f>
        <v/>
      </c>
      <c r="F222" s="13"/>
      <c r="G222" s="243" t="str">
        <f>IF($B222&gt;0,VLOOKUP($B222,'OT-ID'!$B$13:$M$3257,4,FALSE),"")</f>
        <v/>
      </c>
      <c r="H222" s="238" t="str">
        <f>IF($B222&gt;0,VLOOKUP($B222,'OT-ID'!$B$13:$M$3257,5,FALSE),"")</f>
        <v/>
      </c>
      <c r="I222" s="5"/>
      <c r="J222" s="6"/>
      <c r="K222" s="7"/>
      <c r="L222" s="5"/>
      <c r="M222" s="8"/>
      <c r="N222" s="9"/>
      <c r="O222" s="6"/>
      <c r="P222" s="241" t="str">
        <f>IF(AND(N222&gt;0,SUMIFS('Anlage 2'!W$18:W$1001,'Anlage 2'!B$18:B$1001,'Anlage 1'!B222,'Anlage 2'!C$18:C$1001,"&lt;2033")+SUMIF(B$18:B$1003,B222,L$18:L$1003)=SUMIF(B$18:B$1003,B222,N$18:N$1003)),"Übereinstimmung E",IF(AND(N222&gt;0,SUMIFS('Anlage 2'!W$18:W$1001,'Anlage 2'!B$18:B$1001,'Anlage 1'!B222,'Anlage 2'!C$18:C$1001,"&lt;2033")+SUMIF(B$18:B$1003,B222,L$18:L$1003)&lt;&gt;SUMIF(B$18:B$1003,B222,N$18:N$1003)),"Kontrolle E erf.",""))</f>
        <v/>
      </c>
      <c r="Q222" s="6"/>
      <c r="R222" s="10"/>
      <c r="S222" s="5"/>
      <c r="T222" s="8"/>
      <c r="U222" s="6"/>
      <c r="V222" s="8"/>
      <c r="W222" s="6"/>
      <c r="X222" s="8"/>
      <c r="Y222" s="6"/>
      <c r="Z222" s="8"/>
      <c r="AA222" s="6"/>
      <c r="AB222" s="8"/>
      <c r="AC222" s="6"/>
      <c r="AD222" s="8"/>
      <c r="AE222" s="6"/>
      <c r="AF222" s="8"/>
      <c r="AG222" s="9"/>
      <c r="AH222" s="6"/>
      <c r="AI222" s="6"/>
      <c r="AJ222" s="6"/>
      <c r="AK222" s="6"/>
      <c r="AL222" s="6"/>
      <c r="AM222" s="6"/>
      <c r="AN222" s="6"/>
      <c r="AO222" s="6"/>
      <c r="AP222" s="6"/>
      <c r="AQ222" s="6"/>
      <c r="AR222" s="6"/>
      <c r="AS222" s="11"/>
      <c r="AT222" s="12"/>
    </row>
    <row r="223" spans="2:46" x14ac:dyDescent="0.25">
      <c r="B223" s="3"/>
      <c r="C223" s="238" t="str">
        <f>IF($B223&gt;0,VLOOKUP($B223,'OT-ID'!$B$13:$M$3257,6,FALSE),"")</f>
        <v/>
      </c>
      <c r="D223" s="238" t="str">
        <f>IF($B223&gt;0,VLOOKUP($B223,'OT-ID'!$B$13:$M$3257,10,FALSE),"")</f>
        <v/>
      </c>
      <c r="E223" s="238" t="str">
        <f>IF($B223&gt;0,VLOOKUP($B223,'OT-ID'!$B$13:$M$3257,12,FALSE),"")</f>
        <v/>
      </c>
      <c r="F223" s="13"/>
      <c r="G223" s="243" t="str">
        <f>IF($B223&gt;0,VLOOKUP($B223,'OT-ID'!$B$13:$M$3257,4,FALSE),"")</f>
        <v/>
      </c>
      <c r="H223" s="238" t="str">
        <f>IF($B223&gt;0,VLOOKUP($B223,'OT-ID'!$B$13:$M$3257,5,FALSE),"")</f>
        <v/>
      </c>
      <c r="I223" s="5"/>
      <c r="J223" s="6"/>
      <c r="K223" s="7"/>
      <c r="L223" s="5"/>
      <c r="M223" s="8"/>
      <c r="N223" s="9"/>
      <c r="O223" s="6"/>
      <c r="P223" s="241" t="str">
        <f>IF(AND(N223&gt;0,SUMIFS('Anlage 2'!W$18:W$1001,'Anlage 2'!B$18:B$1001,'Anlage 1'!B223,'Anlage 2'!C$18:C$1001,"&lt;2033")+SUMIF(B$18:B$1003,B223,L$18:L$1003)=SUMIF(B$18:B$1003,B223,N$18:N$1003)),"Übereinstimmung E",IF(AND(N223&gt;0,SUMIFS('Anlage 2'!W$18:W$1001,'Anlage 2'!B$18:B$1001,'Anlage 1'!B223,'Anlage 2'!C$18:C$1001,"&lt;2033")+SUMIF(B$18:B$1003,B223,L$18:L$1003)&lt;&gt;SUMIF(B$18:B$1003,B223,N$18:N$1003)),"Kontrolle E erf.",""))</f>
        <v/>
      </c>
      <c r="Q223" s="6"/>
      <c r="R223" s="10"/>
      <c r="S223" s="5"/>
      <c r="T223" s="8"/>
      <c r="U223" s="6"/>
      <c r="V223" s="8"/>
      <c r="W223" s="6"/>
      <c r="X223" s="8"/>
      <c r="Y223" s="6"/>
      <c r="Z223" s="8"/>
      <c r="AA223" s="6"/>
      <c r="AB223" s="8"/>
      <c r="AC223" s="6"/>
      <c r="AD223" s="8"/>
      <c r="AE223" s="6"/>
      <c r="AF223" s="8"/>
      <c r="AG223" s="9"/>
      <c r="AH223" s="6"/>
      <c r="AI223" s="6"/>
      <c r="AJ223" s="6"/>
      <c r="AK223" s="6"/>
      <c r="AL223" s="6"/>
      <c r="AM223" s="6"/>
      <c r="AN223" s="6"/>
      <c r="AO223" s="6"/>
      <c r="AP223" s="6"/>
      <c r="AQ223" s="6"/>
      <c r="AR223" s="6"/>
      <c r="AS223" s="11"/>
      <c r="AT223" s="12"/>
    </row>
    <row r="224" spans="2:46" x14ac:dyDescent="0.25">
      <c r="B224" s="3"/>
      <c r="C224" s="238" t="str">
        <f>IF($B224&gt;0,VLOOKUP($B224,'OT-ID'!$B$13:$M$3257,6,FALSE),"")</f>
        <v/>
      </c>
      <c r="D224" s="238" t="str">
        <f>IF($B224&gt;0,VLOOKUP($B224,'OT-ID'!$B$13:$M$3257,10,FALSE),"")</f>
        <v/>
      </c>
      <c r="E224" s="238" t="str">
        <f>IF($B224&gt;0,VLOOKUP($B224,'OT-ID'!$B$13:$M$3257,12,FALSE),"")</f>
        <v/>
      </c>
      <c r="F224" s="13"/>
      <c r="G224" s="243" t="str">
        <f>IF($B224&gt;0,VLOOKUP($B224,'OT-ID'!$B$13:$M$3257,4,FALSE),"")</f>
        <v/>
      </c>
      <c r="H224" s="238" t="str">
        <f>IF($B224&gt;0,VLOOKUP($B224,'OT-ID'!$B$13:$M$3257,5,FALSE),"")</f>
        <v/>
      </c>
      <c r="I224" s="5"/>
      <c r="J224" s="6"/>
      <c r="K224" s="7"/>
      <c r="L224" s="5"/>
      <c r="M224" s="8"/>
      <c r="N224" s="9"/>
      <c r="O224" s="6"/>
      <c r="P224" s="241" t="str">
        <f>IF(AND(N224&gt;0,SUMIFS('Anlage 2'!W$18:W$1001,'Anlage 2'!B$18:B$1001,'Anlage 1'!B224,'Anlage 2'!C$18:C$1001,"&lt;2033")+SUMIF(B$18:B$1003,B224,L$18:L$1003)=SUMIF(B$18:B$1003,B224,N$18:N$1003)),"Übereinstimmung E",IF(AND(N224&gt;0,SUMIFS('Anlage 2'!W$18:W$1001,'Anlage 2'!B$18:B$1001,'Anlage 1'!B224,'Anlage 2'!C$18:C$1001,"&lt;2033")+SUMIF(B$18:B$1003,B224,L$18:L$1003)&lt;&gt;SUMIF(B$18:B$1003,B224,N$18:N$1003)),"Kontrolle E erf.",""))</f>
        <v/>
      </c>
      <c r="Q224" s="6"/>
      <c r="R224" s="10"/>
      <c r="S224" s="5"/>
      <c r="T224" s="8"/>
      <c r="U224" s="6"/>
      <c r="V224" s="8"/>
      <c r="W224" s="6"/>
      <c r="X224" s="8"/>
      <c r="Y224" s="6"/>
      <c r="Z224" s="8"/>
      <c r="AA224" s="6"/>
      <c r="AB224" s="8"/>
      <c r="AC224" s="6"/>
      <c r="AD224" s="8"/>
      <c r="AE224" s="6"/>
      <c r="AF224" s="8"/>
      <c r="AG224" s="9"/>
      <c r="AH224" s="6"/>
      <c r="AI224" s="6"/>
      <c r="AJ224" s="6"/>
      <c r="AK224" s="6"/>
      <c r="AL224" s="6"/>
      <c r="AM224" s="6"/>
      <c r="AN224" s="6"/>
      <c r="AO224" s="6"/>
      <c r="AP224" s="6"/>
      <c r="AQ224" s="6"/>
      <c r="AR224" s="6"/>
      <c r="AS224" s="11"/>
      <c r="AT224" s="12"/>
    </row>
    <row r="225" spans="2:46" x14ac:dyDescent="0.25">
      <c r="B225" s="3"/>
      <c r="C225" s="238" t="str">
        <f>IF($B225&gt;0,VLOOKUP($B225,'OT-ID'!$B$13:$M$3257,6,FALSE),"")</f>
        <v/>
      </c>
      <c r="D225" s="238" t="str">
        <f>IF($B225&gt;0,VLOOKUP($B225,'OT-ID'!$B$13:$M$3257,10,FALSE),"")</f>
        <v/>
      </c>
      <c r="E225" s="238" t="str">
        <f>IF($B225&gt;0,VLOOKUP($B225,'OT-ID'!$B$13:$M$3257,12,FALSE),"")</f>
        <v/>
      </c>
      <c r="F225" s="13"/>
      <c r="G225" s="243" t="str">
        <f>IF($B225&gt;0,VLOOKUP($B225,'OT-ID'!$B$13:$M$3257,4,FALSE),"")</f>
        <v/>
      </c>
      <c r="H225" s="238" t="str">
        <f>IF($B225&gt;0,VLOOKUP($B225,'OT-ID'!$B$13:$M$3257,5,FALSE),"")</f>
        <v/>
      </c>
      <c r="I225" s="5"/>
      <c r="J225" s="6"/>
      <c r="K225" s="7"/>
      <c r="L225" s="5"/>
      <c r="M225" s="8"/>
      <c r="N225" s="9"/>
      <c r="O225" s="6"/>
      <c r="P225" s="241" t="str">
        <f>IF(AND(N225&gt;0,SUMIFS('Anlage 2'!W$18:W$1001,'Anlage 2'!B$18:B$1001,'Anlage 1'!B225,'Anlage 2'!C$18:C$1001,"&lt;2033")+SUMIF(B$18:B$1003,B225,L$18:L$1003)=SUMIF(B$18:B$1003,B225,N$18:N$1003)),"Übereinstimmung E",IF(AND(N225&gt;0,SUMIFS('Anlage 2'!W$18:W$1001,'Anlage 2'!B$18:B$1001,'Anlage 1'!B225,'Anlage 2'!C$18:C$1001,"&lt;2033")+SUMIF(B$18:B$1003,B225,L$18:L$1003)&lt;&gt;SUMIF(B$18:B$1003,B225,N$18:N$1003)),"Kontrolle E erf.",""))</f>
        <v/>
      </c>
      <c r="Q225" s="6"/>
      <c r="R225" s="10"/>
      <c r="S225" s="5"/>
      <c r="T225" s="8"/>
      <c r="U225" s="6"/>
      <c r="V225" s="8"/>
      <c r="W225" s="6"/>
      <c r="X225" s="8"/>
      <c r="Y225" s="6"/>
      <c r="Z225" s="8"/>
      <c r="AA225" s="6"/>
      <c r="AB225" s="8"/>
      <c r="AC225" s="6"/>
      <c r="AD225" s="8"/>
      <c r="AE225" s="6"/>
      <c r="AF225" s="8"/>
      <c r="AG225" s="9"/>
      <c r="AH225" s="6"/>
      <c r="AI225" s="6"/>
      <c r="AJ225" s="6"/>
      <c r="AK225" s="6"/>
      <c r="AL225" s="6"/>
      <c r="AM225" s="6"/>
      <c r="AN225" s="6"/>
      <c r="AO225" s="6"/>
      <c r="AP225" s="6"/>
      <c r="AQ225" s="6"/>
      <c r="AR225" s="6"/>
      <c r="AS225" s="11"/>
      <c r="AT225" s="12"/>
    </row>
    <row r="226" spans="2:46" x14ac:dyDescent="0.25">
      <c r="B226" s="3"/>
      <c r="C226" s="238" t="str">
        <f>IF($B226&gt;0,VLOOKUP($B226,'OT-ID'!$B$13:$M$3257,6,FALSE),"")</f>
        <v/>
      </c>
      <c r="D226" s="238" t="str">
        <f>IF($B226&gt;0,VLOOKUP($B226,'OT-ID'!$B$13:$M$3257,10,FALSE),"")</f>
        <v/>
      </c>
      <c r="E226" s="238" t="str">
        <f>IF($B226&gt;0,VLOOKUP($B226,'OT-ID'!$B$13:$M$3257,12,FALSE),"")</f>
        <v/>
      </c>
      <c r="F226" s="13"/>
      <c r="G226" s="243" t="str">
        <f>IF($B226&gt;0,VLOOKUP($B226,'OT-ID'!$B$13:$M$3257,4,FALSE),"")</f>
        <v/>
      </c>
      <c r="H226" s="238" t="str">
        <f>IF($B226&gt;0,VLOOKUP($B226,'OT-ID'!$B$13:$M$3257,5,FALSE),"")</f>
        <v/>
      </c>
      <c r="I226" s="5"/>
      <c r="J226" s="6"/>
      <c r="K226" s="7"/>
      <c r="L226" s="5"/>
      <c r="M226" s="8"/>
      <c r="N226" s="9"/>
      <c r="O226" s="6"/>
      <c r="P226" s="241" t="str">
        <f>IF(AND(N226&gt;0,SUMIFS('Anlage 2'!W$18:W$1001,'Anlage 2'!B$18:B$1001,'Anlage 1'!B226,'Anlage 2'!C$18:C$1001,"&lt;2033")+SUMIF(B$18:B$1003,B226,L$18:L$1003)=SUMIF(B$18:B$1003,B226,N$18:N$1003)),"Übereinstimmung E",IF(AND(N226&gt;0,SUMIFS('Anlage 2'!W$18:W$1001,'Anlage 2'!B$18:B$1001,'Anlage 1'!B226,'Anlage 2'!C$18:C$1001,"&lt;2033")+SUMIF(B$18:B$1003,B226,L$18:L$1003)&lt;&gt;SUMIF(B$18:B$1003,B226,N$18:N$1003)),"Kontrolle E erf.",""))</f>
        <v/>
      </c>
      <c r="Q226" s="6"/>
      <c r="R226" s="10"/>
      <c r="S226" s="5"/>
      <c r="T226" s="8"/>
      <c r="U226" s="6"/>
      <c r="V226" s="8"/>
      <c r="W226" s="6"/>
      <c r="X226" s="8"/>
      <c r="Y226" s="6"/>
      <c r="Z226" s="8"/>
      <c r="AA226" s="6"/>
      <c r="AB226" s="8"/>
      <c r="AC226" s="6"/>
      <c r="AD226" s="8"/>
      <c r="AE226" s="6"/>
      <c r="AF226" s="8"/>
      <c r="AG226" s="9"/>
      <c r="AH226" s="6"/>
      <c r="AI226" s="6"/>
      <c r="AJ226" s="6"/>
      <c r="AK226" s="6"/>
      <c r="AL226" s="6"/>
      <c r="AM226" s="6"/>
      <c r="AN226" s="6"/>
      <c r="AO226" s="6"/>
      <c r="AP226" s="6"/>
      <c r="AQ226" s="6"/>
      <c r="AR226" s="6"/>
      <c r="AS226" s="11"/>
      <c r="AT226" s="12"/>
    </row>
    <row r="227" spans="2:46" x14ac:dyDescent="0.25">
      <c r="B227" s="3"/>
      <c r="C227" s="238" t="str">
        <f>IF($B227&gt;0,VLOOKUP($B227,'OT-ID'!$B$13:$M$3257,6,FALSE),"")</f>
        <v/>
      </c>
      <c r="D227" s="238" t="str">
        <f>IF($B227&gt;0,VLOOKUP($B227,'OT-ID'!$B$13:$M$3257,10,FALSE),"")</f>
        <v/>
      </c>
      <c r="E227" s="238" t="str">
        <f>IF($B227&gt;0,VLOOKUP($B227,'OT-ID'!$B$13:$M$3257,12,FALSE),"")</f>
        <v/>
      </c>
      <c r="F227" s="13"/>
      <c r="G227" s="243" t="str">
        <f>IF($B227&gt;0,VLOOKUP($B227,'OT-ID'!$B$13:$M$3257,4,FALSE),"")</f>
        <v/>
      </c>
      <c r="H227" s="238" t="str">
        <f>IF($B227&gt;0,VLOOKUP($B227,'OT-ID'!$B$13:$M$3257,5,FALSE),"")</f>
        <v/>
      </c>
      <c r="I227" s="5"/>
      <c r="J227" s="6"/>
      <c r="K227" s="7"/>
      <c r="L227" s="5"/>
      <c r="M227" s="8"/>
      <c r="N227" s="9"/>
      <c r="O227" s="6"/>
      <c r="P227" s="241" t="str">
        <f>IF(AND(N227&gt;0,SUMIFS('Anlage 2'!W$18:W$1001,'Anlage 2'!B$18:B$1001,'Anlage 1'!B227,'Anlage 2'!C$18:C$1001,"&lt;2033")+SUMIF(B$18:B$1003,B227,L$18:L$1003)=SUMIF(B$18:B$1003,B227,N$18:N$1003)),"Übereinstimmung E",IF(AND(N227&gt;0,SUMIFS('Anlage 2'!W$18:W$1001,'Anlage 2'!B$18:B$1001,'Anlage 1'!B227,'Anlage 2'!C$18:C$1001,"&lt;2033")+SUMIF(B$18:B$1003,B227,L$18:L$1003)&lt;&gt;SUMIF(B$18:B$1003,B227,N$18:N$1003)),"Kontrolle E erf.",""))</f>
        <v/>
      </c>
      <c r="Q227" s="6"/>
      <c r="R227" s="10"/>
      <c r="S227" s="5"/>
      <c r="T227" s="8"/>
      <c r="U227" s="6"/>
      <c r="V227" s="8"/>
      <c r="W227" s="6"/>
      <c r="X227" s="8"/>
      <c r="Y227" s="6"/>
      <c r="Z227" s="8"/>
      <c r="AA227" s="6"/>
      <c r="AB227" s="8"/>
      <c r="AC227" s="6"/>
      <c r="AD227" s="8"/>
      <c r="AE227" s="6"/>
      <c r="AF227" s="8"/>
      <c r="AG227" s="9"/>
      <c r="AH227" s="6"/>
      <c r="AI227" s="6"/>
      <c r="AJ227" s="6"/>
      <c r="AK227" s="6"/>
      <c r="AL227" s="6"/>
      <c r="AM227" s="6"/>
      <c r="AN227" s="6"/>
      <c r="AO227" s="6"/>
      <c r="AP227" s="6"/>
      <c r="AQ227" s="6"/>
      <c r="AR227" s="6"/>
      <c r="AS227" s="11"/>
      <c r="AT227" s="12"/>
    </row>
    <row r="228" spans="2:46" x14ac:dyDescent="0.25">
      <c r="B228" s="3"/>
      <c r="C228" s="238" t="str">
        <f>IF($B228&gt;0,VLOOKUP($B228,'OT-ID'!$B$13:$M$3257,6,FALSE),"")</f>
        <v/>
      </c>
      <c r="D228" s="238" t="str">
        <f>IF($B228&gt;0,VLOOKUP($B228,'OT-ID'!$B$13:$M$3257,10,FALSE),"")</f>
        <v/>
      </c>
      <c r="E228" s="238" t="str">
        <f>IF($B228&gt;0,VLOOKUP($B228,'OT-ID'!$B$13:$M$3257,12,FALSE),"")</f>
        <v/>
      </c>
      <c r="F228" s="13"/>
      <c r="G228" s="243" t="str">
        <f>IF($B228&gt;0,VLOOKUP($B228,'OT-ID'!$B$13:$M$3257,4,FALSE),"")</f>
        <v/>
      </c>
      <c r="H228" s="238" t="str">
        <f>IF($B228&gt;0,VLOOKUP($B228,'OT-ID'!$B$13:$M$3257,5,FALSE),"")</f>
        <v/>
      </c>
      <c r="I228" s="5"/>
      <c r="J228" s="6"/>
      <c r="K228" s="7"/>
      <c r="L228" s="5"/>
      <c r="M228" s="8"/>
      <c r="N228" s="9"/>
      <c r="O228" s="6"/>
      <c r="P228" s="241" t="str">
        <f>IF(AND(N228&gt;0,SUMIFS('Anlage 2'!W$18:W$1001,'Anlage 2'!B$18:B$1001,'Anlage 1'!B228,'Anlage 2'!C$18:C$1001,"&lt;2033")+SUMIF(B$18:B$1003,B228,L$18:L$1003)=SUMIF(B$18:B$1003,B228,N$18:N$1003)),"Übereinstimmung E",IF(AND(N228&gt;0,SUMIFS('Anlage 2'!W$18:W$1001,'Anlage 2'!B$18:B$1001,'Anlage 1'!B228,'Anlage 2'!C$18:C$1001,"&lt;2033")+SUMIF(B$18:B$1003,B228,L$18:L$1003)&lt;&gt;SUMIF(B$18:B$1003,B228,N$18:N$1003)),"Kontrolle E erf.",""))</f>
        <v/>
      </c>
      <c r="Q228" s="6"/>
      <c r="R228" s="10"/>
      <c r="S228" s="5"/>
      <c r="T228" s="8"/>
      <c r="U228" s="6"/>
      <c r="V228" s="8"/>
      <c r="W228" s="6"/>
      <c r="X228" s="8"/>
      <c r="Y228" s="6"/>
      <c r="Z228" s="8"/>
      <c r="AA228" s="6"/>
      <c r="AB228" s="8"/>
      <c r="AC228" s="6"/>
      <c r="AD228" s="8"/>
      <c r="AE228" s="6"/>
      <c r="AF228" s="8"/>
      <c r="AG228" s="9"/>
      <c r="AH228" s="6"/>
      <c r="AI228" s="6"/>
      <c r="AJ228" s="6"/>
      <c r="AK228" s="6"/>
      <c r="AL228" s="6"/>
      <c r="AM228" s="6"/>
      <c r="AN228" s="6"/>
      <c r="AO228" s="6"/>
      <c r="AP228" s="6"/>
      <c r="AQ228" s="6"/>
      <c r="AR228" s="6"/>
      <c r="AS228" s="11"/>
      <c r="AT228" s="12"/>
    </row>
    <row r="229" spans="2:46" x14ac:dyDescent="0.25">
      <c r="B229" s="3"/>
      <c r="C229" s="238" t="str">
        <f>IF($B229&gt;0,VLOOKUP($B229,'OT-ID'!$B$13:$M$3257,6,FALSE),"")</f>
        <v/>
      </c>
      <c r="D229" s="238" t="str">
        <f>IF($B229&gt;0,VLOOKUP($B229,'OT-ID'!$B$13:$M$3257,10,FALSE),"")</f>
        <v/>
      </c>
      <c r="E229" s="238" t="str">
        <f>IF($B229&gt;0,VLOOKUP($B229,'OT-ID'!$B$13:$M$3257,12,FALSE),"")</f>
        <v/>
      </c>
      <c r="F229" s="13"/>
      <c r="G229" s="243" t="str">
        <f>IF($B229&gt;0,VLOOKUP($B229,'OT-ID'!$B$13:$M$3257,4,FALSE),"")</f>
        <v/>
      </c>
      <c r="H229" s="238" t="str">
        <f>IF($B229&gt;0,VLOOKUP($B229,'OT-ID'!$B$13:$M$3257,5,FALSE),"")</f>
        <v/>
      </c>
      <c r="I229" s="5"/>
      <c r="J229" s="6"/>
      <c r="K229" s="7"/>
      <c r="L229" s="5"/>
      <c r="M229" s="8"/>
      <c r="N229" s="9"/>
      <c r="O229" s="6"/>
      <c r="P229" s="241" t="str">
        <f>IF(AND(N229&gt;0,SUMIFS('Anlage 2'!W$18:W$1001,'Anlage 2'!B$18:B$1001,'Anlage 1'!B229,'Anlage 2'!C$18:C$1001,"&lt;2033")+SUMIF(B$18:B$1003,B229,L$18:L$1003)=SUMIF(B$18:B$1003,B229,N$18:N$1003)),"Übereinstimmung E",IF(AND(N229&gt;0,SUMIFS('Anlage 2'!W$18:W$1001,'Anlage 2'!B$18:B$1001,'Anlage 1'!B229,'Anlage 2'!C$18:C$1001,"&lt;2033")+SUMIF(B$18:B$1003,B229,L$18:L$1003)&lt;&gt;SUMIF(B$18:B$1003,B229,N$18:N$1003)),"Kontrolle E erf.",""))</f>
        <v/>
      </c>
      <c r="Q229" s="6"/>
      <c r="R229" s="10"/>
      <c r="S229" s="5"/>
      <c r="T229" s="8"/>
      <c r="U229" s="6"/>
      <c r="V229" s="8"/>
      <c r="W229" s="6"/>
      <c r="X229" s="8"/>
      <c r="Y229" s="6"/>
      <c r="Z229" s="8"/>
      <c r="AA229" s="6"/>
      <c r="AB229" s="8"/>
      <c r="AC229" s="6"/>
      <c r="AD229" s="8"/>
      <c r="AE229" s="6"/>
      <c r="AF229" s="8"/>
      <c r="AG229" s="9"/>
      <c r="AH229" s="6"/>
      <c r="AI229" s="6"/>
      <c r="AJ229" s="6"/>
      <c r="AK229" s="6"/>
      <c r="AL229" s="6"/>
      <c r="AM229" s="6"/>
      <c r="AN229" s="6"/>
      <c r="AO229" s="6"/>
      <c r="AP229" s="6"/>
      <c r="AQ229" s="6"/>
      <c r="AR229" s="6"/>
      <c r="AS229" s="11"/>
      <c r="AT229" s="12"/>
    </row>
    <row r="230" spans="2:46" x14ac:dyDescent="0.25">
      <c r="B230" s="3"/>
      <c r="C230" s="238" t="str">
        <f>IF($B230&gt;0,VLOOKUP($B230,'OT-ID'!$B$13:$M$3257,6,FALSE),"")</f>
        <v/>
      </c>
      <c r="D230" s="238" t="str">
        <f>IF($B230&gt;0,VLOOKUP($B230,'OT-ID'!$B$13:$M$3257,10,FALSE),"")</f>
        <v/>
      </c>
      <c r="E230" s="238" t="str">
        <f>IF($B230&gt;0,VLOOKUP($B230,'OT-ID'!$B$13:$M$3257,12,FALSE),"")</f>
        <v/>
      </c>
      <c r="F230" s="13"/>
      <c r="G230" s="243" t="str">
        <f>IF($B230&gt;0,VLOOKUP($B230,'OT-ID'!$B$13:$M$3257,4,FALSE),"")</f>
        <v/>
      </c>
      <c r="H230" s="238" t="str">
        <f>IF($B230&gt;0,VLOOKUP($B230,'OT-ID'!$B$13:$M$3257,5,FALSE),"")</f>
        <v/>
      </c>
      <c r="I230" s="5"/>
      <c r="J230" s="6"/>
      <c r="K230" s="7"/>
      <c r="L230" s="5"/>
      <c r="M230" s="8"/>
      <c r="N230" s="9"/>
      <c r="O230" s="6"/>
      <c r="P230" s="241" t="str">
        <f>IF(AND(N230&gt;0,SUMIFS('Anlage 2'!W$18:W$1001,'Anlage 2'!B$18:B$1001,'Anlage 1'!B230,'Anlage 2'!C$18:C$1001,"&lt;2033")+SUMIF(B$18:B$1003,B230,L$18:L$1003)=SUMIF(B$18:B$1003,B230,N$18:N$1003)),"Übereinstimmung E",IF(AND(N230&gt;0,SUMIFS('Anlage 2'!W$18:W$1001,'Anlage 2'!B$18:B$1001,'Anlage 1'!B230,'Anlage 2'!C$18:C$1001,"&lt;2033")+SUMIF(B$18:B$1003,B230,L$18:L$1003)&lt;&gt;SUMIF(B$18:B$1003,B230,N$18:N$1003)),"Kontrolle E erf.",""))</f>
        <v/>
      </c>
      <c r="Q230" s="6"/>
      <c r="R230" s="10"/>
      <c r="S230" s="5"/>
      <c r="T230" s="8"/>
      <c r="U230" s="6"/>
      <c r="V230" s="8"/>
      <c r="W230" s="6"/>
      <c r="X230" s="8"/>
      <c r="Y230" s="6"/>
      <c r="Z230" s="8"/>
      <c r="AA230" s="6"/>
      <c r="AB230" s="8"/>
      <c r="AC230" s="6"/>
      <c r="AD230" s="8"/>
      <c r="AE230" s="6"/>
      <c r="AF230" s="8"/>
      <c r="AG230" s="9"/>
      <c r="AH230" s="6"/>
      <c r="AI230" s="6"/>
      <c r="AJ230" s="6"/>
      <c r="AK230" s="6"/>
      <c r="AL230" s="6"/>
      <c r="AM230" s="6"/>
      <c r="AN230" s="6"/>
      <c r="AO230" s="6"/>
      <c r="AP230" s="6"/>
      <c r="AQ230" s="6"/>
      <c r="AR230" s="6"/>
      <c r="AS230" s="11"/>
      <c r="AT230" s="12"/>
    </row>
    <row r="231" spans="2:46" x14ac:dyDescent="0.25">
      <c r="B231" s="3"/>
      <c r="C231" s="238" t="str">
        <f>IF($B231&gt;0,VLOOKUP($B231,'OT-ID'!$B$13:$M$3257,6,FALSE),"")</f>
        <v/>
      </c>
      <c r="D231" s="238" t="str">
        <f>IF($B231&gt;0,VLOOKUP($B231,'OT-ID'!$B$13:$M$3257,10,FALSE),"")</f>
        <v/>
      </c>
      <c r="E231" s="238" t="str">
        <f>IF($B231&gt;0,VLOOKUP($B231,'OT-ID'!$B$13:$M$3257,12,FALSE),"")</f>
        <v/>
      </c>
      <c r="F231" s="13"/>
      <c r="G231" s="243" t="str">
        <f>IF($B231&gt;0,VLOOKUP($B231,'OT-ID'!$B$13:$M$3257,4,FALSE),"")</f>
        <v/>
      </c>
      <c r="H231" s="238" t="str">
        <f>IF($B231&gt;0,VLOOKUP($B231,'OT-ID'!$B$13:$M$3257,5,FALSE),"")</f>
        <v/>
      </c>
      <c r="I231" s="5"/>
      <c r="J231" s="6"/>
      <c r="K231" s="7"/>
      <c r="L231" s="5"/>
      <c r="M231" s="8"/>
      <c r="N231" s="9"/>
      <c r="O231" s="6"/>
      <c r="P231" s="241" t="str">
        <f>IF(AND(N231&gt;0,SUMIFS('Anlage 2'!W$18:W$1001,'Anlage 2'!B$18:B$1001,'Anlage 1'!B231,'Anlage 2'!C$18:C$1001,"&lt;2033")+SUMIF(B$18:B$1003,B231,L$18:L$1003)=SUMIF(B$18:B$1003,B231,N$18:N$1003)),"Übereinstimmung E",IF(AND(N231&gt;0,SUMIFS('Anlage 2'!W$18:W$1001,'Anlage 2'!B$18:B$1001,'Anlage 1'!B231,'Anlage 2'!C$18:C$1001,"&lt;2033")+SUMIF(B$18:B$1003,B231,L$18:L$1003)&lt;&gt;SUMIF(B$18:B$1003,B231,N$18:N$1003)),"Kontrolle E erf.",""))</f>
        <v/>
      </c>
      <c r="Q231" s="6"/>
      <c r="R231" s="10"/>
      <c r="S231" s="5"/>
      <c r="T231" s="8"/>
      <c r="U231" s="6"/>
      <c r="V231" s="8"/>
      <c r="W231" s="6"/>
      <c r="X231" s="8"/>
      <c r="Y231" s="6"/>
      <c r="Z231" s="8"/>
      <c r="AA231" s="6"/>
      <c r="AB231" s="8"/>
      <c r="AC231" s="6"/>
      <c r="AD231" s="8"/>
      <c r="AE231" s="6"/>
      <c r="AF231" s="8"/>
      <c r="AG231" s="9"/>
      <c r="AH231" s="6"/>
      <c r="AI231" s="6"/>
      <c r="AJ231" s="6"/>
      <c r="AK231" s="6"/>
      <c r="AL231" s="6"/>
      <c r="AM231" s="6"/>
      <c r="AN231" s="6"/>
      <c r="AO231" s="6"/>
      <c r="AP231" s="6"/>
      <c r="AQ231" s="6"/>
      <c r="AR231" s="6"/>
      <c r="AS231" s="11"/>
      <c r="AT231" s="12"/>
    </row>
    <row r="232" spans="2:46" x14ac:dyDescent="0.25">
      <c r="B232" s="3"/>
      <c r="C232" s="238" t="str">
        <f>IF($B232&gt;0,VLOOKUP($B232,'OT-ID'!$B$13:$M$3257,6,FALSE),"")</f>
        <v/>
      </c>
      <c r="D232" s="238" t="str">
        <f>IF($B232&gt;0,VLOOKUP($B232,'OT-ID'!$B$13:$M$3257,10,FALSE),"")</f>
        <v/>
      </c>
      <c r="E232" s="238" t="str">
        <f>IF($B232&gt;0,VLOOKUP($B232,'OT-ID'!$B$13:$M$3257,12,FALSE),"")</f>
        <v/>
      </c>
      <c r="F232" s="13"/>
      <c r="G232" s="243" t="str">
        <f>IF($B232&gt;0,VLOOKUP($B232,'OT-ID'!$B$13:$M$3257,4,FALSE),"")</f>
        <v/>
      </c>
      <c r="H232" s="238" t="str">
        <f>IF($B232&gt;0,VLOOKUP($B232,'OT-ID'!$B$13:$M$3257,5,FALSE),"")</f>
        <v/>
      </c>
      <c r="I232" s="5"/>
      <c r="J232" s="6"/>
      <c r="K232" s="7"/>
      <c r="L232" s="5"/>
      <c r="M232" s="8"/>
      <c r="N232" s="9"/>
      <c r="O232" s="6"/>
      <c r="P232" s="241" t="str">
        <f>IF(AND(N232&gt;0,SUMIFS('Anlage 2'!W$18:W$1001,'Anlage 2'!B$18:B$1001,'Anlage 1'!B232,'Anlage 2'!C$18:C$1001,"&lt;2033")+SUMIF(B$18:B$1003,B232,L$18:L$1003)=SUMIF(B$18:B$1003,B232,N$18:N$1003)),"Übereinstimmung E",IF(AND(N232&gt;0,SUMIFS('Anlage 2'!W$18:W$1001,'Anlage 2'!B$18:B$1001,'Anlage 1'!B232,'Anlage 2'!C$18:C$1001,"&lt;2033")+SUMIF(B$18:B$1003,B232,L$18:L$1003)&lt;&gt;SUMIF(B$18:B$1003,B232,N$18:N$1003)),"Kontrolle E erf.",""))</f>
        <v/>
      </c>
      <c r="Q232" s="6"/>
      <c r="R232" s="10"/>
      <c r="S232" s="5"/>
      <c r="T232" s="8"/>
      <c r="U232" s="6"/>
      <c r="V232" s="8"/>
      <c r="W232" s="6"/>
      <c r="X232" s="8"/>
      <c r="Y232" s="6"/>
      <c r="Z232" s="8"/>
      <c r="AA232" s="6"/>
      <c r="AB232" s="8"/>
      <c r="AC232" s="6"/>
      <c r="AD232" s="8"/>
      <c r="AE232" s="6"/>
      <c r="AF232" s="8"/>
      <c r="AG232" s="9"/>
      <c r="AH232" s="6"/>
      <c r="AI232" s="6"/>
      <c r="AJ232" s="6"/>
      <c r="AK232" s="6"/>
      <c r="AL232" s="6"/>
      <c r="AM232" s="6"/>
      <c r="AN232" s="6"/>
      <c r="AO232" s="6"/>
      <c r="AP232" s="6"/>
      <c r="AQ232" s="6"/>
      <c r="AR232" s="6"/>
      <c r="AS232" s="11"/>
      <c r="AT232" s="12"/>
    </row>
    <row r="233" spans="2:46" x14ac:dyDescent="0.25">
      <c r="B233" s="3"/>
      <c r="C233" s="238" t="str">
        <f>IF($B233&gt;0,VLOOKUP($B233,'OT-ID'!$B$13:$M$3257,6,FALSE),"")</f>
        <v/>
      </c>
      <c r="D233" s="238" t="str">
        <f>IF($B233&gt;0,VLOOKUP($B233,'OT-ID'!$B$13:$M$3257,10,FALSE),"")</f>
        <v/>
      </c>
      <c r="E233" s="238" t="str">
        <f>IF($B233&gt;0,VLOOKUP($B233,'OT-ID'!$B$13:$M$3257,12,FALSE),"")</f>
        <v/>
      </c>
      <c r="F233" s="13"/>
      <c r="G233" s="243" t="str">
        <f>IF($B233&gt;0,VLOOKUP($B233,'OT-ID'!$B$13:$M$3257,4,FALSE),"")</f>
        <v/>
      </c>
      <c r="H233" s="238" t="str">
        <f>IF($B233&gt;0,VLOOKUP($B233,'OT-ID'!$B$13:$M$3257,5,FALSE),"")</f>
        <v/>
      </c>
      <c r="I233" s="5"/>
      <c r="J233" s="6"/>
      <c r="K233" s="7"/>
      <c r="L233" s="5"/>
      <c r="M233" s="8"/>
      <c r="N233" s="9"/>
      <c r="O233" s="6"/>
      <c r="P233" s="241" t="str">
        <f>IF(AND(N233&gt;0,SUMIFS('Anlage 2'!W$18:W$1001,'Anlage 2'!B$18:B$1001,'Anlage 1'!B233,'Anlage 2'!C$18:C$1001,"&lt;2033")+SUMIF(B$18:B$1003,B233,L$18:L$1003)=SUMIF(B$18:B$1003,B233,N$18:N$1003)),"Übereinstimmung E",IF(AND(N233&gt;0,SUMIFS('Anlage 2'!W$18:W$1001,'Anlage 2'!B$18:B$1001,'Anlage 1'!B233,'Anlage 2'!C$18:C$1001,"&lt;2033")+SUMIF(B$18:B$1003,B233,L$18:L$1003)&lt;&gt;SUMIF(B$18:B$1003,B233,N$18:N$1003)),"Kontrolle E erf.",""))</f>
        <v/>
      </c>
      <c r="Q233" s="6"/>
      <c r="R233" s="10"/>
      <c r="S233" s="5"/>
      <c r="T233" s="8"/>
      <c r="U233" s="6"/>
      <c r="V233" s="8"/>
      <c r="W233" s="6"/>
      <c r="X233" s="8"/>
      <c r="Y233" s="6"/>
      <c r="Z233" s="8"/>
      <c r="AA233" s="6"/>
      <c r="AB233" s="8"/>
      <c r="AC233" s="6"/>
      <c r="AD233" s="8"/>
      <c r="AE233" s="6"/>
      <c r="AF233" s="8"/>
      <c r="AG233" s="9"/>
      <c r="AH233" s="6"/>
      <c r="AI233" s="6"/>
      <c r="AJ233" s="6"/>
      <c r="AK233" s="6"/>
      <c r="AL233" s="6"/>
      <c r="AM233" s="6"/>
      <c r="AN233" s="6"/>
      <c r="AO233" s="6"/>
      <c r="AP233" s="6"/>
      <c r="AQ233" s="6"/>
      <c r="AR233" s="6"/>
      <c r="AS233" s="11"/>
      <c r="AT233" s="12"/>
    </row>
    <row r="234" spans="2:46" x14ac:dyDescent="0.25">
      <c r="B234" s="3"/>
      <c r="C234" s="238" t="str">
        <f>IF($B234&gt;0,VLOOKUP($B234,'OT-ID'!$B$13:$M$3257,6,FALSE),"")</f>
        <v/>
      </c>
      <c r="D234" s="238" t="str">
        <f>IF($B234&gt;0,VLOOKUP($B234,'OT-ID'!$B$13:$M$3257,10,FALSE),"")</f>
        <v/>
      </c>
      <c r="E234" s="238" t="str">
        <f>IF($B234&gt;0,VLOOKUP($B234,'OT-ID'!$B$13:$M$3257,12,FALSE),"")</f>
        <v/>
      </c>
      <c r="F234" s="13"/>
      <c r="G234" s="243" t="str">
        <f>IF($B234&gt;0,VLOOKUP($B234,'OT-ID'!$B$13:$M$3257,4,FALSE),"")</f>
        <v/>
      </c>
      <c r="H234" s="238" t="str">
        <f>IF($B234&gt;0,VLOOKUP($B234,'OT-ID'!$B$13:$M$3257,5,FALSE),"")</f>
        <v/>
      </c>
      <c r="I234" s="5"/>
      <c r="J234" s="6"/>
      <c r="K234" s="7"/>
      <c r="L234" s="5"/>
      <c r="M234" s="8"/>
      <c r="N234" s="9"/>
      <c r="O234" s="6"/>
      <c r="P234" s="241" t="str">
        <f>IF(AND(N234&gt;0,SUMIFS('Anlage 2'!W$18:W$1001,'Anlage 2'!B$18:B$1001,'Anlage 1'!B234,'Anlage 2'!C$18:C$1001,"&lt;2033")+SUMIF(B$18:B$1003,B234,L$18:L$1003)=SUMIF(B$18:B$1003,B234,N$18:N$1003)),"Übereinstimmung E",IF(AND(N234&gt;0,SUMIFS('Anlage 2'!W$18:W$1001,'Anlage 2'!B$18:B$1001,'Anlage 1'!B234,'Anlage 2'!C$18:C$1001,"&lt;2033")+SUMIF(B$18:B$1003,B234,L$18:L$1003)&lt;&gt;SUMIF(B$18:B$1003,B234,N$18:N$1003)),"Kontrolle E erf.",""))</f>
        <v/>
      </c>
      <c r="Q234" s="6"/>
      <c r="R234" s="10"/>
      <c r="S234" s="5"/>
      <c r="T234" s="8"/>
      <c r="U234" s="6"/>
      <c r="V234" s="8"/>
      <c r="W234" s="6"/>
      <c r="X234" s="8"/>
      <c r="Y234" s="6"/>
      <c r="Z234" s="8"/>
      <c r="AA234" s="6"/>
      <c r="AB234" s="8"/>
      <c r="AC234" s="6"/>
      <c r="AD234" s="8"/>
      <c r="AE234" s="6"/>
      <c r="AF234" s="8"/>
      <c r="AG234" s="9"/>
      <c r="AH234" s="6"/>
      <c r="AI234" s="6"/>
      <c r="AJ234" s="6"/>
      <c r="AK234" s="6"/>
      <c r="AL234" s="6"/>
      <c r="AM234" s="6"/>
      <c r="AN234" s="6"/>
      <c r="AO234" s="6"/>
      <c r="AP234" s="6"/>
      <c r="AQ234" s="6"/>
      <c r="AR234" s="6"/>
      <c r="AS234" s="11"/>
      <c r="AT234" s="12"/>
    </row>
    <row r="235" spans="2:46" x14ac:dyDescent="0.25">
      <c r="B235" s="3"/>
      <c r="C235" s="238" t="str">
        <f>IF($B235&gt;0,VLOOKUP($B235,'OT-ID'!$B$13:$M$3257,6,FALSE),"")</f>
        <v/>
      </c>
      <c r="D235" s="238" t="str">
        <f>IF($B235&gt;0,VLOOKUP($B235,'OT-ID'!$B$13:$M$3257,10,FALSE),"")</f>
        <v/>
      </c>
      <c r="E235" s="238" t="str">
        <f>IF($B235&gt;0,VLOOKUP($B235,'OT-ID'!$B$13:$M$3257,12,FALSE),"")</f>
        <v/>
      </c>
      <c r="F235" s="13"/>
      <c r="G235" s="243" t="str">
        <f>IF($B235&gt;0,VLOOKUP($B235,'OT-ID'!$B$13:$M$3257,4,FALSE),"")</f>
        <v/>
      </c>
      <c r="H235" s="238" t="str">
        <f>IF($B235&gt;0,VLOOKUP($B235,'OT-ID'!$B$13:$M$3257,5,FALSE),"")</f>
        <v/>
      </c>
      <c r="I235" s="5"/>
      <c r="J235" s="6"/>
      <c r="K235" s="7"/>
      <c r="L235" s="5"/>
      <c r="M235" s="8"/>
      <c r="N235" s="9"/>
      <c r="O235" s="6"/>
      <c r="P235" s="241" t="str">
        <f>IF(AND(N235&gt;0,SUMIFS('Anlage 2'!W$18:W$1001,'Anlage 2'!B$18:B$1001,'Anlage 1'!B235,'Anlage 2'!C$18:C$1001,"&lt;2033")+SUMIF(B$18:B$1003,B235,L$18:L$1003)=SUMIF(B$18:B$1003,B235,N$18:N$1003)),"Übereinstimmung E",IF(AND(N235&gt;0,SUMIFS('Anlage 2'!W$18:W$1001,'Anlage 2'!B$18:B$1001,'Anlage 1'!B235,'Anlage 2'!C$18:C$1001,"&lt;2033")+SUMIF(B$18:B$1003,B235,L$18:L$1003)&lt;&gt;SUMIF(B$18:B$1003,B235,N$18:N$1003)),"Kontrolle E erf.",""))</f>
        <v/>
      </c>
      <c r="Q235" s="6"/>
      <c r="R235" s="10"/>
      <c r="S235" s="5"/>
      <c r="T235" s="8"/>
      <c r="U235" s="6"/>
      <c r="V235" s="8"/>
      <c r="W235" s="6"/>
      <c r="X235" s="8"/>
      <c r="Y235" s="6"/>
      <c r="Z235" s="8"/>
      <c r="AA235" s="6"/>
      <c r="AB235" s="8"/>
      <c r="AC235" s="6"/>
      <c r="AD235" s="8"/>
      <c r="AE235" s="6"/>
      <c r="AF235" s="8"/>
      <c r="AG235" s="9"/>
      <c r="AH235" s="6"/>
      <c r="AI235" s="6"/>
      <c r="AJ235" s="6"/>
      <c r="AK235" s="6"/>
      <c r="AL235" s="6"/>
      <c r="AM235" s="6"/>
      <c r="AN235" s="6"/>
      <c r="AO235" s="6"/>
      <c r="AP235" s="6"/>
      <c r="AQ235" s="6"/>
      <c r="AR235" s="6"/>
      <c r="AS235" s="11"/>
      <c r="AT235" s="12"/>
    </row>
    <row r="236" spans="2:46" x14ac:dyDescent="0.25">
      <c r="B236" s="3"/>
      <c r="C236" s="238" t="str">
        <f>IF($B236&gt;0,VLOOKUP($B236,'OT-ID'!$B$13:$M$3257,6,FALSE),"")</f>
        <v/>
      </c>
      <c r="D236" s="238" t="str">
        <f>IF($B236&gt;0,VLOOKUP($B236,'OT-ID'!$B$13:$M$3257,10,FALSE),"")</f>
        <v/>
      </c>
      <c r="E236" s="238" t="str">
        <f>IF($B236&gt;0,VLOOKUP($B236,'OT-ID'!$B$13:$M$3257,12,FALSE),"")</f>
        <v/>
      </c>
      <c r="F236" s="13"/>
      <c r="G236" s="243" t="str">
        <f>IF($B236&gt;0,VLOOKUP($B236,'OT-ID'!$B$13:$M$3257,4,FALSE),"")</f>
        <v/>
      </c>
      <c r="H236" s="238" t="str">
        <f>IF($B236&gt;0,VLOOKUP($B236,'OT-ID'!$B$13:$M$3257,5,FALSE),"")</f>
        <v/>
      </c>
      <c r="I236" s="5"/>
      <c r="J236" s="6"/>
      <c r="K236" s="7"/>
      <c r="L236" s="5"/>
      <c r="M236" s="8"/>
      <c r="N236" s="9"/>
      <c r="O236" s="6"/>
      <c r="P236" s="241" t="str">
        <f>IF(AND(N236&gt;0,SUMIFS('Anlage 2'!W$18:W$1001,'Anlage 2'!B$18:B$1001,'Anlage 1'!B236,'Anlage 2'!C$18:C$1001,"&lt;2033")+SUMIF(B$18:B$1003,B236,L$18:L$1003)=SUMIF(B$18:B$1003,B236,N$18:N$1003)),"Übereinstimmung E",IF(AND(N236&gt;0,SUMIFS('Anlage 2'!W$18:W$1001,'Anlage 2'!B$18:B$1001,'Anlage 1'!B236,'Anlage 2'!C$18:C$1001,"&lt;2033")+SUMIF(B$18:B$1003,B236,L$18:L$1003)&lt;&gt;SUMIF(B$18:B$1003,B236,N$18:N$1003)),"Kontrolle E erf.",""))</f>
        <v/>
      </c>
      <c r="Q236" s="6"/>
      <c r="R236" s="10"/>
      <c r="S236" s="5"/>
      <c r="T236" s="8"/>
      <c r="U236" s="6"/>
      <c r="V236" s="8"/>
      <c r="W236" s="6"/>
      <c r="X236" s="8"/>
      <c r="Y236" s="6"/>
      <c r="Z236" s="8"/>
      <c r="AA236" s="6"/>
      <c r="AB236" s="8"/>
      <c r="AC236" s="6"/>
      <c r="AD236" s="8"/>
      <c r="AE236" s="6"/>
      <c r="AF236" s="8"/>
      <c r="AG236" s="9"/>
      <c r="AH236" s="6"/>
      <c r="AI236" s="6"/>
      <c r="AJ236" s="6"/>
      <c r="AK236" s="6"/>
      <c r="AL236" s="6"/>
      <c r="AM236" s="6"/>
      <c r="AN236" s="6"/>
      <c r="AO236" s="6"/>
      <c r="AP236" s="6"/>
      <c r="AQ236" s="6"/>
      <c r="AR236" s="6"/>
      <c r="AS236" s="11"/>
      <c r="AT236" s="12"/>
    </row>
    <row r="237" spans="2:46" x14ac:dyDescent="0.25">
      <c r="B237" s="3"/>
      <c r="C237" s="238" t="str">
        <f>IF($B237&gt;0,VLOOKUP($B237,'OT-ID'!$B$13:$M$3257,6,FALSE),"")</f>
        <v/>
      </c>
      <c r="D237" s="238" t="str">
        <f>IF($B237&gt;0,VLOOKUP($B237,'OT-ID'!$B$13:$M$3257,10,FALSE),"")</f>
        <v/>
      </c>
      <c r="E237" s="238" t="str">
        <f>IF($B237&gt;0,VLOOKUP($B237,'OT-ID'!$B$13:$M$3257,12,FALSE),"")</f>
        <v/>
      </c>
      <c r="F237" s="13"/>
      <c r="G237" s="243" t="str">
        <f>IF($B237&gt;0,VLOOKUP($B237,'OT-ID'!$B$13:$M$3257,4,FALSE),"")</f>
        <v/>
      </c>
      <c r="H237" s="238" t="str">
        <f>IF($B237&gt;0,VLOOKUP($B237,'OT-ID'!$B$13:$M$3257,5,FALSE),"")</f>
        <v/>
      </c>
      <c r="I237" s="5"/>
      <c r="J237" s="6"/>
      <c r="K237" s="7"/>
      <c r="L237" s="5"/>
      <c r="M237" s="8"/>
      <c r="N237" s="9"/>
      <c r="O237" s="6"/>
      <c r="P237" s="241" t="str">
        <f>IF(AND(N237&gt;0,SUMIFS('Anlage 2'!W$18:W$1001,'Anlage 2'!B$18:B$1001,'Anlage 1'!B237,'Anlage 2'!C$18:C$1001,"&lt;2033")+SUMIF(B$18:B$1003,B237,L$18:L$1003)=SUMIF(B$18:B$1003,B237,N$18:N$1003)),"Übereinstimmung E",IF(AND(N237&gt;0,SUMIFS('Anlage 2'!W$18:W$1001,'Anlage 2'!B$18:B$1001,'Anlage 1'!B237,'Anlage 2'!C$18:C$1001,"&lt;2033")+SUMIF(B$18:B$1003,B237,L$18:L$1003)&lt;&gt;SUMIF(B$18:B$1003,B237,N$18:N$1003)),"Kontrolle E erf.",""))</f>
        <v/>
      </c>
      <c r="Q237" s="6"/>
      <c r="R237" s="10"/>
      <c r="S237" s="5"/>
      <c r="T237" s="8"/>
      <c r="U237" s="6"/>
      <c r="V237" s="8"/>
      <c r="W237" s="6"/>
      <c r="X237" s="8"/>
      <c r="Y237" s="6"/>
      <c r="Z237" s="8"/>
      <c r="AA237" s="6"/>
      <c r="AB237" s="8"/>
      <c r="AC237" s="6"/>
      <c r="AD237" s="8"/>
      <c r="AE237" s="6"/>
      <c r="AF237" s="8"/>
      <c r="AG237" s="9"/>
      <c r="AH237" s="6"/>
      <c r="AI237" s="6"/>
      <c r="AJ237" s="6"/>
      <c r="AK237" s="6"/>
      <c r="AL237" s="6"/>
      <c r="AM237" s="6"/>
      <c r="AN237" s="6"/>
      <c r="AO237" s="6"/>
      <c r="AP237" s="6"/>
      <c r="AQ237" s="6"/>
      <c r="AR237" s="6"/>
      <c r="AS237" s="11"/>
      <c r="AT237" s="12"/>
    </row>
    <row r="238" spans="2:46" x14ac:dyDescent="0.25">
      <c r="B238" s="3"/>
      <c r="C238" s="238" t="str">
        <f>IF($B238&gt;0,VLOOKUP($B238,'OT-ID'!$B$13:$M$3257,6,FALSE),"")</f>
        <v/>
      </c>
      <c r="D238" s="238" t="str">
        <f>IF($B238&gt;0,VLOOKUP($B238,'OT-ID'!$B$13:$M$3257,10,FALSE),"")</f>
        <v/>
      </c>
      <c r="E238" s="238" t="str">
        <f>IF($B238&gt;0,VLOOKUP($B238,'OT-ID'!$B$13:$M$3257,12,FALSE),"")</f>
        <v/>
      </c>
      <c r="F238" s="13"/>
      <c r="G238" s="243" t="str">
        <f>IF($B238&gt;0,VLOOKUP($B238,'OT-ID'!$B$13:$M$3257,4,FALSE),"")</f>
        <v/>
      </c>
      <c r="H238" s="238" t="str">
        <f>IF($B238&gt;0,VLOOKUP($B238,'OT-ID'!$B$13:$M$3257,5,FALSE),"")</f>
        <v/>
      </c>
      <c r="I238" s="5"/>
      <c r="J238" s="6"/>
      <c r="K238" s="7"/>
      <c r="L238" s="5"/>
      <c r="M238" s="8"/>
      <c r="N238" s="9"/>
      <c r="O238" s="6"/>
      <c r="P238" s="241" t="str">
        <f>IF(AND(N238&gt;0,SUMIFS('Anlage 2'!W$18:W$1001,'Anlage 2'!B$18:B$1001,'Anlage 1'!B238,'Anlage 2'!C$18:C$1001,"&lt;2033")+SUMIF(B$18:B$1003,B238,L$18:L$1003)=SUMIF(B$18:B$1003,B238,N$18:N$1003)),"Übereinstimmung E",IF(AND(N238&gt;0,SUMIFS('Anlage 2'!W$18:W$1001,'Anlage 2'!B$18:B$1001,'Anlage 1'!B238,'Anlage 2'!C$18:C$1001,"&lt;2033")+SUMIF(B$18:B$1003,B238,L$18:L$1003)&lt;&gt;SUMIF(B$18:B$1003,B238,N$18:N$1003)),"Kontrolle E erf.",""))</f>
        <v/>
      </c>
      <c r="Q238" s="6"/>
      <c r="R238" s="10"/>
      <c r="S238" s="5"/>
      <c r="T238" s="8"/>
      <c r="U238" s="6"/>
      <c r="V238" s="8"/>
      <c r="W238" s="6"/>
      <c r="X238" s="8"/>
      <c r="Y238" s="6"/>
      <c r="Z238" s="8"/>
      <c r="AA238" s="6"/>
      <c r="AB238" s="8"/>
      <c r="AC238" s="6"/>
      <c r="AD238" s="8"/>
      <c r="AE238" s="6"/>
      <c r="AF238" s="8"/>
      <c r="AG238" s="9"/>
      <c r="AH238" s="6"/>
      <c r="AI238" s="6"/>
      <c r="AJ238" s="6"/>
      <c r="AK238" s="6"/>
      <c r="AL238" s="6"/>
      <c r="AM238" s="6"/>
      <c r="AN238" s="6"/>
      <c r="AO238" s="6"/>
      <c r="AP238" s="6"/>
      <c r="AQ238" s="6"/>
      <c r="AR238" s="6"/>
      <c r="AS238" s="11"/>
      <c r="AT238" s="12"/>
    </row>
    <row r="239" spans="2:46" x14ac:dyDescent="0.25">
      <c r="B239" s="3"/>
      <c r="C239" s="238" t="str">
        <f>IF($B239&gt;0,VLOOKUP($B239,'OT-ID'!$B$13:$M$3257,6,FALSE),"")</f>
        <v/>
      </c>
      <c r="D239" s="238" t="str">
        <f>IF($B239&gt;0,VLOOKUP($B239,'OT-ID'!$B$13:$M$3257,10,FALSE),"")</f>
        <v/>
      </c>
      <c r="E239" s="238" t="str">
        <f>IF($B239&gt;0,VLOOKUP($B239,'OT-ID'!$B$13:$M$3257,12,FALSE),"")</f>
        <v/>
      </c>
      <c r="F239" s="13"/>
      <c r="G239" s="243" t="str">
        <f>IF($B239&gt;0,VLOOKUP($B239,'OT-ID'!$B$13:$M$3257,4,FALSE),"")</f>
        <v/>
      </c>
      <c r="H239" s="238" t="str">
        <f>IF($B239&gt;0,VLOOKUP($B239,'OT-ID'!$B$13:$M$3257,5,FALSE),"")</f>
        <v/>
      </c>
      <c r="I239" s="5"/>
      <c r="J239" s="6"/>
      <c r="K239" s="7"/>
      <c r="L239" s="5"/>
      <c r="M239" s="8"/>
      <c r="N239" s="9"/>
      <c r="O239" s="6"/>
      <c r="P239" s="241" t="str">
        <f>IF(AND(N239&gt;0,SUMIFS('Anlage 2'!W$18:W$1001,'Anlage 2'!B$18:B$1001,'Anlage 1'!B239,'Anlage 2'!C$18:C$1001,"&lt;2033")+SUMIF(B$18:B$1003,B239,L$18:L$1003)=SUMIF(B$18:B$1003,B239,N$18:N$1003)),"Übereinstimmung E",IF(AND(N239&gt;0,SUMIFS('Anlage 2'!W$18:W$1001,'Anlage 2'!B$18:B$1001,'Anlage 1'!B239,'Anlage 2'!C$18:C$1001,"&lt;2033")+SUMIF(B$18:B$1003,B239,L$18:L$1003)&lt;&gt;SUMIF(B$18:B$1003,B239,N$18:N$1003)),"Kontrolle E erf.",""))</f>
        <v/>
      </c>
      <c r="Q239" s="6"/>
      <c r="R239" s="10"/>
      <c r="S239" s="5"/>
      <c r="T239" s="8"/>
      <c r="U239" s="6"/>
      <c r="V239" s="8"/>
      <c r="W239" s="6"/>
      <c r="X239" s="8"/>
      <c r="Y239" s="6"/>
      <c r="Z239" s="8"/>
      <c r="AA239" s="6"/>
      <c r="AB239" s="8"/>
      <c r="AC239" s="6"/>
      <c r="AD239" s="8"/>
      <c r="AE239" s="6"/>
      <c r="AF239" s="8"/>
      <c r="AG239" s="9"/>
      <c r="AH239" s="6"/>
      <c r="AI239" s="6"/>
      <c r="AJ239" s="6"/>
      <c r="AK239" s="6"/>
      <c r="AL239" s="6"/>
      <c r="AM239" s="6"/>
      <c r="AN239" s="6"/>
      <c r="AO239" s="6"/>
      <c r="AP239" s="6"/>
      <c r="AQ239" s="6"/>
      <c r="AR239" s="6"/>
      <c r="AS239" s="11"/>
      <c r="AT239" s="12"/>
    </row>
    <row r="240" spans="2:46" x14ac:dyDescent="0.25">
      <c r="B240" s="3"/>
      <c r="C240" s="238" t="str">
        <f>IF($B240&gt;0,VLOOKUP($B240,'OT-ID'!$B$13:$M$3257,6,FALSE),"")</f>
        <v/>
      </c>
      <c r="D240" s="238" t="str">
        <f>IF($B240&gt;0,VLOOKUP($B240,'OT-ID'!$B$13:$M$3257,10,FALSE),"")</f>
        <v/>
      </c>
      <c r="E240" s="238" t="str">
        <f>IF($B240&gt;0,VLOOKUP($B240,'OT-ID'!$B$13:$M$3257,12,FALSE),"")</f>
        <v/>
      </c>
      <c r="F240" s="13"/>
      <c r="G240" s="243" t="str">
        <f>IF($B240&gt;0,VLOOKUP($B240,'OT-ID'!$B$13:$M$3257,4,FALSE),"")</f>
        <v/>
      </c>
      <c r="H240" s="238" t="str">
        <f>IF($B240&gt;0,VLOOKUP($B240,'OT-ID'!$B$13:$M$3257,5,FALSE),"")</f>
        <v/>
      </c>
      <c r="I240" s="5"/>
      <c r="J240" s="6"/>
      <c r="K240" s="7"/>
      <c r="L240" s="5"/>
      <c r="M240" s="8"/>
      <c r="N240" s="9"/>
      <c r="O240" s="6"/>
      <c r="P240" s="241" t="str">
        <f>IF(AND(N240&gt;0,SUMIFS('Anlage 2'!W$18:W$1001,'Anlage 2'!B$18:B$1001,'Anlage 1'!B240,'Anlage 2'!C$18:C$1001,"&lt;2033")+SUMIF(B$18:B$1003,B240,L$18:L$1003)=SUMIF(B$18:B$1003,B240,N$18:N$1003)),"Übereinstimmung E",IF(AND(N240&gt;0,SUMIFS('Anlage 2'!W$18:W$1001,'Anlage 2'!B$18:B$1001,'Anlage 1'!B240,'Anlage 2'!C$18:C$1001,"&lt;2033")+SUMIF(B$18:B$1003,B240,L$18:L$1003)&lt;&gt;SUMIF(B$18:B$1003,B240,N$18:N$1003)),"Kontrolle E erf.",""))</f>
        <v/>
      </c>
      <c r="Q240" s="6"/>
      <c r="R240" s="10"/>
      <c r="S240" s="5"/>
      <c r="T240" s="8"/>
      <c r="U240" s="6"/>
      <c r="V240" s="8"/>
      <c r="W240" s="6"/>
      <c r="X240" s="8"/>
      <c r="Y240" s="6"/>
      <c r="Z240" s="8"/>
      <c r="AA240" s="6"/>
      <c r="AB240" s="8"/>
      <c r="AC240" s="6"/>
      <c r="AD240" s="8"/>
      <c r="AE240" s="6"/>
      <c r="AF240" s="8"/>
      <c r="AG240" s="9"/>
      <c r="AH240" s="6"/>
      <c r="AI240" s="6"/>
      <c r="AJ240" s="6"/>
      <c r="AK240" s="6"/>
      <c r="AL240" s="6"/>
      <c r="AM240" s="6"/>
      <c r="AN240" s="6"/>
      <c r="AO240" s="6"/>
      <c r="AP240" s="6"/>
      <c r="AQ240" s="6"/>
      <c r="AR240" s="6"/>
      <c r="AS240" s="11"/>
      <c r="AT240" s="12"/>
    </row>
    <row r="241" spans="2:46" x14ac:dyDescent="0.25">
      <c r="B241" s="3"/>
      <c r="C241" s="238" t="str">
        <f>IF($B241&gt;0,VLOOKUP($B241,'OT-ID'!$B$13:$M$3257,6,FALSE),"")</f>
        <v/>
      </c>
      <c r="D241" s="238" t="str">
        <f>IF($B241&gt;0,VLOOKUP($B241,'OT-ID'!$B$13:$M$3257,10,FALSE),"")</f>
        <v/>
      </c>
      <c r="E241" s="238" t="str">
        <f>IF($B241&gt;0,VLOOKUP($B241,'OT-ID'!$B$13:$M$3257,12,FALSE),"")</f>
        <v/>
      </c>
      <c r="F241" s="13"/>
      <c r="G241" s="243" t="str">
        <f>IF($B241&gt;0,VLOOKUP($B241,'OT-ID'!$B$13:$M$3257,4,FALSE),"")</f>
        <v/>
      </c>
      <c r="H241" s="238" t="str">
        <f>IF($B241&gt;0,VLOOKUP($B241,'OT-ID'!$B$13:$M$3257,5,FALSE),"")</f>
        <v/>
      </c>
      <c r="I241" s="5"/>
      <c r="J241" s="6"/>
      <c r="K241" s="7"/>
      <c r="L241" s="5"/>
      <c r="M241" s="8"/>
      <c r="N241" s="9"/>
      <c r="O241" s="6"/>
      <c r="P241" s="241" t="str">
        <f>IF(AND(N241&gt;0,SUMIFS('Anlage 2'!W$18:W$1001,'Anlage 2'!B$18:B$1001,'Anlage 1'!B241,'Anlage 2'!C$18:C$1001,"&lt;2033")+SUMIF(B$18:B$1003,B241,L$18:L$1003)=SUMIF(B$18:B$1003,B241,N$18:N$1003)),"Übereinstimmung E",IF(AND(N241&gt;0,SUMIFS('Anlage 2'!W$18:W$1001,'Anlage 2'!B$18:B$1001,'Anlage 1'!B241,'Anlage 2'!C$18:C$1001,"&lt;2033")+SUMIF(B$18:B$1003,B241,L$18:L$1003)&lt;&gt;SUMIF(B$18:B$1003,B241,N$18:N$1003)),"Kontrolle E erf.",""))</f>
        <v/>
      </c>
      <c r="Q241" s="6"/>
      <c r="R241" s="10"/>
      <c r="S241" s="5"/>
      <c r="T241" s="8"/>
      <c r="U241" s="6"/>
      <c r="V241" s="8"/>
      <c r="W241" s="6"/>
      <c r="X241" s="8"/>
      <c r="Y241" s="6"/>
      <c r="Z241" s="8"/>
      <c r="AA241" s="6"/>
      <c r="AB241" s="8"/>
      <c r="AC241" s="6"/>
      <c r="AD241" s="8"/>
      <c r="AE241" s="6"/>
      <c r="AF241" s="8"/>
      <c r="AG241" s="9"/>
      <c r="AH241" s="6"/>
      <c r="AI241" s="6"/>
      <c r="AJ241" s="6"/>
      <c r="AK241" s="6"/>
      <c r="AL241" s="6"/>
      <c r="AM241" s="6"/>
      <c r="AN241" s="6"/>
      <c r="AO241" s="6"/>
      <c r="AP241" s="6"/>
      <c r="AQ241" s="6"/>
      <c r="AR241" s="6"/>
      <c r="AS241" s="11"/>
      <c r="AT241" s="12"/>
    </row>
    <row r="242" spans="2:46" x14ac:dyDescent="0.25">
      <c r="B242" s="3"/>
      <c r="C242" s="238" t="str">
        <f>IF($B242&gt;0,VLOOKUP($B242,'OT-ID'!$B$13:$M$3257,6,FALSE),"")</f>
        <v/>
      </c>
      <c r="D242" s="238" t="str">
        <f>IF($B242&gt;0,VLOOKUP($B242,'OT-ID'!$B$13:$M$3257,10,FALSE),"")</f>
        <v/>
      </c>
      <c r="E242" s="238" t="str">
        <f>IF($B242&gt;0,VLOOKUP($B242,'OT-ID'!$B$13:$M$3257,12,FALSE),"")</f>
        <v/>
      </c>
      <c r="F242" s="13"/>
      <c r="G242" s="243" t="str">
        <f>IF($B242&gt;0,VLOOKUP($B242,'OT-ID'!$B$13:$M$3257,4,FALSE),"")</f>
        <v/>
      </c>
      <c r="H242" s="238" t="str">
        <f>IF($B242&gt;0,VLOOKUP($B242,'OT-ID'!$B$13:$M$3257,5,FALSE),"")</f>
        <v/>
      </c>
      <c r="I242" s="5"/>
      <c r="J242" s="6"/>
      <c r="K242" s="7"/>
      <c r="L242" s="5"/>
      <c r="M242" s="8"/>
      <c r="N242" s="9"/>
      <c r="O242" s="6"/>
      <c r="P242" s="241" t="str">
        <f>IF(AND(N242&gt;0,SUMIFS('Anlage 2'!W$18:W$1001,'Anlage 2'!B$18:B$1001,'Anlage 1'!B242,'Anlage 2'!C$18:C$1001,"&lt;2033")+SUMIF(B$18:B$1003,B242,L$18:L$1003)=SUMIF(B$18:B$1003,B242,N$18:N$1003)),"Übereinstimmung E",IF(AND(N242&gt;0,SUMIFS('Anlage 2'!W$18:W$1001,'Anlage 2'!B$18:B$1001,'Anlage 1'!B242,'Anlage 2'!C$18:C$1001,"&lt;2033")+SUMIF(B$18:B$1003,B242,L$18:L$1003)&lt;&gt;SUMIF(B$18:B$1003,B242,N$18:N$1003)),"Kontrolle E erf.",""))</f>
        <v/>
      </c>
      <c r="Q242" s="6"/>
      <c r="R242" s="10"/>
      <c r="S242" s="5"/>
      <c r="T242" s="8"/>
      <c r="U242" s="6"/>
      <c r="V242" s="8"/>
      <c r="W242" s="6"/>
      <c r="X242" s="8"/>
      <c r="Y242" s="6"/>
      <c r="Z242" s="8"/>
      <c r="AA242" s="6"/>
      <c r="AB242" s="8"/>
      <c r="AC242" s="6"/>
      <c r="AD242" s="8"/>
      <c r="AE242" s="6"/>
      <c r="AF242" s="8"/>
      <c r="AG242" s="9"/>
      <c r="AH242" s="6"/>
      <c r="AI242" s="6"/>
      <c r="AJ242" s="6"/>
      <c r="AK242" s="6"/>
      <c r="AL242" s="6"/>
      <c r="AM242" s="6"/>
      <c r="AN242" s="6"/>
      <c r="AO242" s="6"/>
      <c r="AP242" s="6"/>
      <c r="AQ242" s="6"/>
      <c r="AR242" s="6"/>
      <c r="AS242" s="11"/>
      <c r="AT242" s="12"/>
    </row>
    <row r="243" spans="2:46" x14ac:dyDescent="0.25">
      <c r="B243" s="3"/>
      <c r="C243" s="238" t="str">
        <f>IF($B243&gt;0,VLOOKUP($B243,'OT-ID'!$B$13:$M$3257,6,FALSE),"")</f>
        <v/>
      </c>
      <c r="D243" s="238" t="str">
        <f>IF($B243&gt;0,VLOOKUP($B243,'OT-ID'!$B$13:$M$3257,10,FALSE),"")</f>
        <v/>
      </c>
      <c r="E243" s="238" t="str">
        <f>IF($B243&gt;0,VLOOKUP($B243,'OT-ID'!$B$13:$M$3257,12,FALSE),"")</f>
        <v/>
      </c>
      <c r="F243" s="13"/>
      <c r="G243" s="243" t="str">
        <f>IF($B243&gt;0,VLOOKUP($B243,'OT-ID'!$B$13:$M$3257,4,FALSE),"")</f>
        <v/>
      </c>
      <c r="H243" s="238" t="str">
        <f>IF($B243&gt;0,VLOOKUP($B243,'OT-ID'!$B$13:$M$3257,5,FALSE),"")</f>
        <v/>
      </c>
      <c r="I243" s="5"/>
      <c r="J243" s="6"/>
      <c r="K243" s="7"/>
      <c r="L243" s="5"/>
      <c r="M243" s="8"/>
      <c r="N243" s="9"/>
      <c r="O243" s="6"/>
      <c r="P243" s="241" t="str">
        <f>IF(AND(N243&gt;0,SUMIFS('Anlage 2'!W$18:W$1001,'Anlage 2'!B$18:B$1001,'Anlage 1'!B243,'Anlage 2'!C$18:C$1001,"&lt;2033")+SUMIF(B$18:B$1003,B243,L$18:L$1003)=SUMIF(B$18:B$1003,B243,N$18:N$1003)),"Übereinstimmung E",IF(AND(N243&gt;0,SUMIFS('Anlage 2'!W$18:W$1001,'Anlage 2'!B$18:B$1001,'Anlage 1'!B243,'Anlage 2'!C$18:C$1001,"&lt;2033")+SUMIF(B$18:B$1003,B243,L$18:L$1003)&lt;&gt;SUMIF(B$18:B$1003,B243,N$18:N$1003)),"Kontrolle E erf.",""))</f>
        <v/>
      </c>
      <c r="Q243" s="6"/>
      <c r="R243" s="10"/>
      <c r="S243" s="5"/>
      <c r="T243" s="8"/>
      <c r="U243" s="6"/>
      <c r="V243" s="8"/>
      <c r="W243" s="6"/>
      <c r="X243" s="8"/>
      <c r="Y243" s="6"/>
      <c r="Z243" s="8"/>
      <c r="AA243" s="6"/>
      <c r="AB243" s="8"/>
      <c r="AC243" s="6"/>
      <c r="AD243" s="8"/>
      <c r="AE243" s="6"/>
      <c r="AF243" s="8"/>
      <c r="AG243" s="9"/>
      <c r="AH243" s="6"/>
      <c r="AI243" s="6"/>
      <c r="AJ243" s="6"/>
      <c r="AK243" s="6"/>
      <c r="AL243" s="6"/>
      <c r="AM243" s="6"/>
      <c r="AN243" s="6"/>
      <c r="AO243" s="6"/>
      <c r="AP243" s="6"/>
      <c r="AQ243" s="6"/>
      <c r="AR243" s="6"/>
      <c r="AS243" s="11"/>
      <c r="AT243" s="12"/>
    </row>
    <row r="244" spans="2:46" x14ac:dyDescent="0.25">
      <c r="B244" s="3"/>
      <c r="C244" s="238" t="str">
        <f>IF($B244&gt;0,VLOOKUP($B244,'OT-ID'!$B$13:$M$3257,6,FALSE),"")</f>
        <v/>
      </c>
      <c r="D244" s="238" t="str">
        <f>IF($B244&gt;0,VLOOKUP($B244,'OT-ID'!$B$13:$M$3257,10,FALSE),"")</f>
        <v/>
      </c>
      <c r="E244" s="238" t="str">
        <f>IF($B244&gt;0,VLOOKUP($B244,'OT-ID'!$B$13:$M$3257,12,FALSE),"")</f>
        <v/>
      </c>
      <c r="F244" s="13"/>
      <c r="G244" s="243" t="str">
        <f>IF($B244&gt;0,VLOOKUP($B244,'OT-ID'!$B$13:$M$3257,4,FALSE),"")</f>
        <v/>
      </c>
      <c r="H244" s="238" t="str">
        <f>IF($B244&gt;0,VLOOKUP($B244,'OT-ID'!$B$13:$M$3257,5,FALSE),"")</f>
        <v/>
      </c>
      <c r="I244" s="5"/>
      <c r="J244" s="6"/>
      <c r="K244" s="7"/>
      <c r="L244" s="5"/>
      <c r="M244" s="8"/>
      <c r="N244" s="9"/>
      <c r="O244" s="6"/>
      <c r="P244" s="241" t="str">
        <f>IF(AND(N244&gt;0,SUMIFS('Anlage 2'!W$18:W$1001,'Anlage 2'!B$18:B$1001,'Anlage 1'!B244,'Anlage 2'!C$18:C$1001,"&lt;2033")+SUMIF(B$18:B$1003,B244,L$18:L$1003)=SUMIF(B$18:B$1003,B244,N$18:N$1003)),"Übereinstimmung E",IF(AND(N244&gt;0,SUMIFS('Anlage 2'!W$18:W$1001,'Anlage 2'!B$18:B$1001,'Anlage 1'!B244,'Anlage 2'!C$18:C$1001,"&lt;2033")+SUMIF(B$18:B$1003,B244,L$18:L$1003)&lt;&gt;SUMIF(B$18:B$1003,B244,N$18:N$1003)),"Kontrolle E erf.",""))</f>
        <v/>
      </c>
      <c r="Q244" s="6"/>
      <c r="R244" s="10"/>
      <c r="S244" s="5"/>
      <c r="T244" s="8"/>
      <c r="U244" s="6"/>
      <c r="V244" s="8"/>
      <c r="W244" s="6"/>
      <c r="X244" s="8"/>
      <c r="Y244" s="6"/>
      <c r="Z244" s="8"/>
      <c r="AA244" s="6"/>
      <c r="AB244" s="8"/>
      <c r="AC244" s="6"/>
      <c r="AD244" s="8"/>
      <c r="AE244" s="6"/>
      <c r="AF244" s="8"/>
      <c r="AG244" s="9"/>
      <c r="AH244" s="6"/>
      <c r="AI244" s="6"/>
      <c r="AJ244" s="6"/>
      <c r="AK244" s="6"/>
      <c r="AL244" s="6"/>
      <c r="AM244" s="6"/>
      <c r="AN244" s="6"/>
      <c r="AO244" s="6"/>
      <c r="AP244" s="6"/>
      <c r="AQ244" s="6"/>
      <c r="AR244" s="6"/>
      <c r="AS244" s="11"/>
      <c r="AT244" s="12"/>
    </row>
    <row r="245" spans="2:46" x14ac:dyDescent="0.25">
      <c r="B245" s="3"/>
      <c r="C245" s="238" t="str">
        <f>IF($B245&gt;0,VLOOKUP($B245,'OT-ID'!$B$13:$M$3257,6,FALSE),"")</f>
        <v/>
      </c>
      <c r="D245" s="238" t="str">
        <f>IF($B245&gt;0,VLOOKUP($B245,'OT-ID'!$B$13:$M$3257,10,FALSE),"")</f>
        <v/>
      </c>
      <c r="E245" s="238" t="str">
        <f>IF($B245&gt;0,VLOOKUP($B245,'OT-ID'!$B$13:$M$3257,12,FALSE),"")</f>
        <v/>
      </c>
      <c r="F245" s="13"/>
      <c r="G245" s="243" t="str">
        <f>IF($B245&gt;0,VLOOKUP($B245,'OT-ID'!$B$13:$M$3257,4,FALSE),"")</f>
        <v/>
      </c>
      <c r="H245" s="238" t="str">
        <f>IF($B245&gt;0,VLOOKUP($B245,'OT-ID'!$B$13:$M$3257,5,FALSE),"")</f>
        <v/>
      </c>
      <c r="I245" s="5"/>
      <c r="J245" s="6"/>
      <c r="K245" s="7"/>
      <c r="L245" s="5"/>
      <c r="M245" s="8"/>
      <c r="N245" s="9"/>
      <c r="O245" s="6"/>
      <c r="P245" s="241" t="str">
        <f>IF(AND(N245&gt;0,SUMIFS('Anlage 2'!W$18:W$1001,'Anlage 2'!B$18:B$1001,'Anlage 1'!B245,'Anlage 2'!C$18:C$1001,"&lt;2033")+SUMIF(B$18:B$1003,B245,L$18:L$1003)=SUMIF(B$18:B$1003,B245,N$18:N$1003)),"Übereinstimmung E",IF(AND(N245&gt;0,SUMIFS('Anlage 2'!W$18:W$1001,'Anlage 2'!B$18:B$1001,'Anlage 1'!B245,'Anlage 2'!C$18:C$1001,"&lt;2033")+SUMIF(B$18:B$1003,B245,L$18:L$1003)&lt;&gt;SUMIF(B$18:B$1003,B245,N$18:N$1003)),"Kontrolle E erf.",""))</f>
        <v/>
      </c>
      <c r="Q245" s="6"/>
      <c r="R245" s="10"/>
      <c r="S245" s="5"/>
      <c r="T245" s="8"/>
      <c r="U245" s="6"/>
      <c r="V245" s="8"/>
      <c r="W245" s="6"/>
      <c r="X245" s="8"/>
      <c r="Y245" s="6"/>
      <c r="Z245" s="8"/>
      <c r="AA245" s="6"/>
      <c r="AB245" s="8"/>
      <c r="AC245" s="6"/>
      <c r="AD245" s="8"/>
      <c r="AE245" s="6"/>
      <c r="AF245" s="8"/>
      <c r="AG245" s="9"/>
      <c r="AH245" s="6"/>
      <c r="AI245" s="6"/>
      <c r="AJ245" s="6"/>
      <c r="AK245" s="6"/>
      <c r="AL245" s="6"/>
      <c r="AM245" s="6"/>
      <c r="AN245" s="6"/>
      <c r="AO245" s="6"/>
      <c r="AP245" s="6"/>
      <c r="AQ245" s="6"/>
      <c r="AR245" s="6"/>
      <c r="AS245" s="11"/>
      <c r="AT245" s="12"/>
    </row>
    <row r="246" spans="2:46" x14ac:dyDescent="0.25">
      <c r="B246" s="3"/>
      <c r="C246" s="238" t="str">
        <f>IF($B246&gt;0,VLOOKUP($B246,'OT-ID'!$B$13:$M$3257,6,FALSE),"")</f>
        <v/>
      </c>
      <c r="D246" s="238" t="str">
        <f>IF($B246&gt;0,VLOOKUP($B246,'OT-ID'!$B$13:$M$3257,10,FALSE),"")</f>
        <v/>
      </c>
      <c r="E246" s="238" t="str">
        <f>IF($B246&gt;0,VLOOKUP($B246,'OT-ID'!$B$13:$M$3257,12,FALSE),"")</f>
        <v/>
      </c>
      <c r="F246" s="13"/>
      <c r="G246" s="243" t="str">
        <f>IF($B246&gt;0,VLOOKUP($B246,'OT-ID'!$B$13:$M$3257,4,FALSE),"")</f>
        <v/>
      </c>
      <c r="H246" s="238" t="str">
        <f>IF($B246&gt;0,VLOOKUP($B246,'OT-ID'!$B$13:$M$3257,5,FALSE),"")</f>
        <v/>
      </c>
      <c r="I246" s="5"/>
      <c r="J246" s="6"/>
      <c r="K246" s="7"/>
      <c r="L246" s="5"/>
      <c r="M246" s="8"/>
      <c r="N246" s="9"/>
      <c r="O246" s="6"/>
      <c r="P246" s="241" t="str">
        <f>IF(AND(N246&gt;0,SUMIFS('Anlage 2'!W$18:W$1001,'Anlage 2'!B$18:B$1001,'Anlage 1'!B246,'Anlage 2'!C$18:C$1001,"&lt;2033")+SUMIF(B$18:B$1003,B246,L$18:L$1003)=SUMIF(B$18:B$1003,B246,N$18:N$1003)),"Übereinstimmung E",IF(AND(N246&gt;0,SUMIFS('Anlage 2'!W$18:W$1001,'Anlage 2'!B$18:B$1001,'Anlage 1'!B246,'Anlage 2'!C$18:C$1001,"&lt;2033")+SUMIF(B$18:B$1003,B246,L$18:L$1003)&lt;&gt;SUMIF(B$18:B$1003,B246,N$18:N$1003)),"Kontrolle E erf.",""))</f>
        <v/>
      </c>
      <c r="Q246" s="6"/>
      <c r="R246" s="10"/>
      <c r="S246" s="5"/>
      <c r="T246" s="8"/>
      <c r="U246" s="6"/>
      <c r="V246" s="8"/>
      <c r="W246" s="6"/>
      <c r="X246" s="8"/>
      <c r="Y246" s="6"/>
      <c r="Z246" s="8"/>
      <c r="AA246" s="6"/>
      <c r="AB246" s="8"/>
      <c r="AC246" s="6"/>
      <c r="AD246" s="8"/>
      <c r="AE246" s="6"/>
      <c r="AF246" s="8"/>
      <c r="AG246" s="9"/>
      <c r="AH246" s="6"/>
      <c r="AI246" s="6"/>
      <c r="AJ246" s="6"/>
      <c r="AK246" s="6"/>
      <c r="AL246" s="6"/>
      <c r="AM246" s="6"/>
      <c r="AN246" s="6"/>
      <c r="AO246" s="6"/>
      <c r="AP246" s="6"/>
      <c r="AQ246" s="6"/>
      <c r="AR246" s="6"/>
      <c r="AS246" s="11"/>
      <c r="AT246" s="12"/>
    </row>
    <row r="247" spans="2:46" x14ac:dyDescent="0.25">
      <c r="B247" s="3"/>
      <c r="C247" s="238" t="str">
        <f>IF($B247&gt;0,VLOOKUP($B247,'OT-ID'!$B$13:$M$3257,6,FALSE),"")</f>
        <v/>
      </c>
      <c r="D247" s="238" t="str">
        <f>IF($B247&gt;0,VLOOKUP($B247,'OT-ID'!$B$13:$M$3257,10,FALSE),"")</f>
        <v/>
      </c>
      <c r="E247" s="238" t="str">
        <f>IF($B247&gt;0,VLOOKUP($B247,'OT-ID'!$B$13:$M$3257,12,FALSE),"")</f>
        <v/>
      </c>
      <c r="F247" s="13"/>
      <c r="G247" s="243" t="str">
        <f>IF($B247&gt;0,VLOOKUP($B247,'OT-ID'!$B$13:$M$3257,4,FALSE),"")</f>
        <v/>
      </c>
      <c r="H247" s="238" t="str">
        <f>IF($B247&gt;0,VLOOKUP($B247,'OT-ID'!$B$13:$M$3257,5,FALSE),"")</f>
        <v/>
      </c>
      <c r="I247" s="5"/>
      <c r="J247" s="6"/>
      <c r="K247" s="7"/>
      <c r="L247" s="5"/>
      <c r="M247" s="8"/>
      <c r="N247" s="9"/>
      <c r="O247" s="6"/>
      <c r="P247" s="241" t="str">
        <f>IF(AND(N247&gt;0,SUMIFS('Anlage 2'!W$18:W$1001,'Anlage 2'!B$18:B$1001,'Anlage 1'!B247,'Anlage 2'!C$18:C$1001,"&lt;2033")+SUMIF(B$18:B$1003,B247,L$18:L$1003)=SUMIF(B$18:B$1003,B247,N$18:N$1003)),"Übereinstimmung E",IF(AND(N247&gt;0,SUMIFS('Anlage 2'!W$18:W$1001,'Anlage 2'!B$18:B$1001,'Anlage 1'!B247,'Anlage 2'!C$18:C$1001,"&lt;2033")+SUMIF(B$18:B$1003,B247,L$18:L$1003)&lt;&gt;SUMIF(B$18:B$1003,B247,N$18:N$1003)),"Kontrolle E erf.",""))</f>
        <v/>
      </c>
      <c r="Q247" s="6"/>
      <c r="R247" s="10"/>
      <c r="S247" s="5"/>
      <c r="T247" s="8"/>
      <c r="U247" s="6"/>
      <c r="V247" s="8"/>
      <c r="W247" s="6"/>
      <c r="X247" s="8"/>
      <c r="Y247" s="6"/>
      <c r="Z247" s="8"/>
      <c r="AA247" s="6"/>
      <c r="AB247" s="8"/>
      <c r="AC247" s="6"/>
      <c r="AD247" s="8"/>
      <c r="AE247" s="6"/>
      <c r="AF247" s="8"/>
      <c r="AG247" s="9"/>
      <c r="AH247" s="6"/>
      <c r="AI247" s="6"/>
      <c r="AJ247" s="6"/>
      <c r="AK247" s="6"/>
      <c r="AL247" s="6"/>
      <c r="AM247" s="6"/>
      <c r="AN247" s="6"/>
      <c r="AO247" s="6"/>
      <c r="AP247" s="6"/>
      <c r="AQ247" s="6"/>
      <c r="AR247" s="6"/>
      <c r="AS247" s="11"/>
      <c r="AT247" s="12"/>
    </row>
    <row r="248" spans="2:46" x14ac:dyDescent="0.25">
      <c r="B248" s="3"/>
      <c r="C248" s="238" t="str">
        <f>IF($B248&gt;0,VLOOKUP($B248,'OT-ID'!$B$13:$M$3257,6,FALSE),"")</f>
        <v/>
      </c>
      <c r="D248" s="238" t="str">
        <f>IF($B248&gt;0,VLOOKUP($B248,'OT-ID'!$B$13:$M$3257,10,FALSE),"")</f>
        <v/>
      </c>
      <c r="E248" s="238" t="str">
        <f>IF($B248&gt;0,VLOOKUP($B248,'OT-ID'!$B$13:$M$3257,12,FALSE),"")</f>
        <v/>
      </c>
      <c r="F248" s="13"/>
      <c r="G248" s="243" t="str">
        <f>IF($B248&gt;0,VLOOKUP($B248,'OT-ID'!$B$13:$M$3257,4,FALSE),"")</f>
        <v/>
      </c>
      <c r="H248" s="238" t="str">
        <f>IF($B248&gt;0,VLOOKUP($B248,'OT-ID'!$B$13:$M$3257,5,FALSE),"")</f>
        <v/>
      </c>
      <c r="I248" s="5"/>
      <c r="J248" s="6"/>
      <c r="K248" s="7"/>
      <c r="L248" s="5"/>
      <c r="M248" s="8"/>
      <c r="N248" s="9"/>
      <c r="O248" s="6"/>
      <c r="P248" s="241" t="str">
        <f>IF(AND(N248&gt;0,SUMIFS('Anlage 2'!W$18:W$1001,'Anlage 2'!B$18:B$1001,'Anlage 1'!B248,'Anlage 2'!C$18:C$1001,"&lt;2033")+SUMIF(B$18:B$1003,B248,L$18:L$1003)=SUMIF(B$18:B$1003,B248,N$18:N$1003)),"Übereinstimmung E",IF(AND(N248&gt;0,SUMIFS('Anlage 2'!W$18:W$1001,'Anlage 2'!B$18:B$1001,'Anlage 1'!B248,'Anlage 2'!C$18:C$1001,"&lt;2033")+SUMIF(B$18:B$1003,B248,L$18:L$1003)&lt;&gt;SUMIF(B$18:B$1003,B248,N$18:N$1003)),"Kontrolle E erf.",""))</f>
        <v/>
      </c>
      <c r="Q248" s="6"/>
      <c r="R248" s="10"/>
      <c r="S248" s="5"/>
      <c r="T248" s="8"/>
      <c r="U248" s="6"/>
      <c r="V248" s="8"/>
      <c r="W248" s="6"/>
      <c r="X248" s="8"/>
      <c r="Y248" s="6"/>
      <c r="Z248" s="8"/>
      <c r="AA248" s="6"/>
      <c r="AB248" s="8"/>
      <c r="AC248" s="6"/>
      <c r="AD248" s="8"/>
      <c r="AE248" s="6"/>
      <c r="AF248" s="8"/>
      <c r="AG248" s="9"/>
      <c r="AH248" s="6"/>
      <c r="AI248" s="6"/>
      <c r="AJ248" s="6"/>
      <c r="AK248" s="6"/>
      <c r="AL248" s="6"/>
      <c r="AM248" s="6"/>
      <c r="AN248" s="6"/>
      <c r="AO248" s="6"/>
      <c r="AP248" s="6"/>
      <c r="AQ248" s="6"/>
      <c r="AR248" s="6"/>
      <c r="AS248" s="11"/>
      <c r="AT248" s="12"/>
    </row>
    <row r="249" spans="2:46" x14ac:dyDescent="0.25">
      <c r="B249" s="3"/>
      <c r="C249" s="238" t="str">
        <f>IF($B249&gt;0,VLOOKUP($B249,'OT-ID'!$B$13:$M$3257,6,FALSE),"")</f>
        <v/>
      </c>
      <c r="D249" s="238" t="str">
        <f>IF($B249&gt;0,VLOOKUP($B249,'OT-ID'!$B$13:$M$3257,10,FALSE),"")</f>
        <v/>
      </c>
      <c r="E249" s="238" t="str">
        <f>IF($B249&gt;0,VLOOKUP($B249,'OT-ID'!$B$13:$M$3257,12,FALSE),"")</f>
        <v/>
      </c>
      <c r="F249" s="13"/>
      <c r="G249" s="243" t="str">
        <f>IF($B249&gt;0,VLOOKUP($B249,'OT-ID'!$B$13:$M$3257,4,FALSE),"")</f>
        <v/>
      </c>
      <c r="H249" s="238" t="str">
        <f>IF($B249&gt;0,VLOOKUP($B249,'OT-ID'!$B$13:$M$3257,5,FALSE),"")</f>
        <v/>
      </c>
      <c r="I249" s="5"/>
      <c r="J249" s="6"/>
      <c r="K249" s="7"/>
      <c r="L249" s="5"/>
      <c r="M249" s="8"/>
      <c r="N249" s="9"/>
      <c r="O249" s="6"/>
      <c r="P249" s="241" t="str">
        <f>IF(AND(N249&gt;0,SUMIFS('Anlage 2'!W$18:W$1001,'Anlage 2'!B$18:B$1001,'Anlage 1'!B249,'Anlage 2'!C$18:C$1001,"&lt;2033")+SUMIF(B$18:B$1003,B249,L$18:L$1003)=SUMIF(B$18:B$1003,B249,N$18:N$1003)),"Übereinstimmung E",IF(AND(N249&gt;0,SUMIFS('Anlage 2'!W$18:W$1001,'Anlage 2'!B$18:B$1001,'Anlage 1'!B249,'Anlage 2'!C$18:C$1001,"&lt;2033")+SUMIF(B$18:B$1003,B249,L$18:L$1003)&lt;&gt;SUMIF(B$18:B$1003,B249,N$18:N$1003)),"Kontrolle E erf.",""))</f>
        <v/>
      </c>
      <c r="Q249" s="6"/>
      <c r="R249" s="10"/>
      <c r="S249" s="5"/>
      <c r="T249" s="8"/>
      <c r="U249" s="6"/>
      <c r="V249" s="8"/>
      <c r="W249" s="6"/>
      <c r="X249" s="8"/>
      <c r="Y249" s="6"/>
      <c r="Z249" s="8"/>
      <c r="AA249" s="6"/>
      <c r="AB249" s="8"/>
      <c r="AC249" s="6"/>
      <c r="AD249" s="8"/>
      <c r="AE249" s="6"/>
      <c r="AF249" s="8"/>
      <c r="AG249" s="9"/>
      <c r="AH249" s="6"/>
      <c r="AI249" s="6"/>
      <c r="AJ249" s="6"/>
      <c r="AK249" s="6"/>
      <c r="AL249" s="6"/>
      <c r="AM249" s="6"/>
      <c r="AN249" s="6"/>
      <c r="AO249" s="6"/>
      <c r="AP249" s="6"/>
      <c r="AQ249" s="6"/>
      <c r="AR249" s="6"/>
      <c r="AS249" s="11"/>
      <c r="AT249" s="12"/>
    </row>
    <row r="250" spans="2:46" x14ac:dyDescent="0.25">
      <c r="B250" s="3"/>
      <c r="C250" s="238" t="str">
        <f>IF($B250&gt;0,VLOOKUP($B250,'OT-ID'!$B$13:$M$3257,6,FALSE),"")</f>
        <v/>
      </c>
      <c r="D250" s="238" t="str">
        <f>IF($B250&gt;0,VLOOKUP($B250,'OT-ID'!$B$13:$M$3257,10,FALSE),"")</f>
        <v/>
      </c>
      <c r="E250" s="238" t="str">
        <f>IF($B250&gt;0,VLOOKUP($B250,'OT-ID'!$B$13:$M$3257,12,FALSE),"")</f>
        <v/>
      </c>
      <c r="F250" s="13"/>
      <c r="G250" s="243" t="str">
        <f>IF($B250&gt;0,VLOOKUP($B250,'OT-ID'!$B$13:$M$3257,4,FALSE),"")</f>
        <v/>
      </c>
      <c r="H250" s="238" t="str">
        <f>IF($B250&gt;0,VLOOKUP($B250,'OT-ID'!$B$13:$M$3257,5,FALSE),"")</f>
        <v/>
      </c>
      <c r="I250" s="5"/>
      <c r="J250" s="6"/>
      <c r="K250" s="7"/>
      <c r="L250" s="5"/>
      <c r="M250" s="8"/>
      <c r="N250" s="9"/>
      <c r="O250" s="6"/>
      <c r="P250" s="241" t="str">
        <f>IF(AND(N250&gt;0,SUMIFS('Anlage 2'!W$18:W$1001,'Anlage 2'!B$18:B$1001,'Anlage 1'!B250,'Anlage 2'!C$18:C$1001,"&lt;2033")+SUMIF(B$18:B$1003,B250,L$18:L$1003)=SUMIF(B$18:B$1003,B250,N$18:N$1003)),"Übereinstimmung E",IF(AND(N250&gt;0,SUMIFS('Anlage 2'!W$18:W$1001,'Anlage 2'!B$18:B$1001,'Anlage 1'!B250,'Anlage 2'!C$18:C$1001,"&lt;2033")+SUMIF(B$18:B$1003,B250,L$18:L$1003)&lt;&gt;SUMIF(B$18:B$1003,B250,N$18:N$1003)),"Kontrolle E erf.",""))</f>
        <v/>
      </c>
      <c r="Q250" s="6"/>
      <c r="R250" s="10"/>
      <c r="S250" s="5"/>
      <c r="T250" s="8"/>
      <c r="U250" s="6"/>
      <c r="V250" s="8"/>
      <c r="W250" s="6"/>
      <c r="X250" s="8"/>
      <c r="Y250" s="6"/>
      <c r="Z250" s="8"/>
      <c r="AA250" s="6"/>
      <c r="AB250" s="8"/>
      <c r="AC250" s="6"/>
      <c r="AD250" s="8"/>
      <c r="AE250" s="6"/>
      <c r="AF250" s="8"/>
      <c r="AG250" s="9"/>
      <c r="AH250" s="6"/>
      <c r="AI250" s="6"/>
      <c r="AJ250" s="6"/>
      <c r="AK250" s="6"/>
      <c r="AL250" s="6"/>
      <c r="AM250" s="6"/>
      <c r="AN250" s="6"/>
      <c r="AO250" s="6"/>
      <c r="AP250" s="6"/>
      <c r="AQ250" s="6"/>
      <c r="AR250" s="6"/>
      <c r="AS250" s="11"/>
      <c r="AT250" s="12"/>
    </row>
    <row r="251" spans="2:46" ht="13.5" thickBot="1" x14ac:dyDescent="0.3">
      <c r="B251" s="15"/>
      <c r="C251" s="239" t="str">
        <f>IF($B251&gt;0,VLOOKUP($B251,'OT-ID'!$B$13:$M$3257,6,FALSE),"")</f>
        <v/>
      </c>
      <c r="D251" s="240" t="str">
        <f>IF($B251&gt;0,VLOOKUP($B251,'OT-ID'!$B$13:$M$3257,10,FALSE),"")</f>
        <v/>
      </c>
      <c r="E251" s="240" t="str">
        <f>IF($B251&gt;0,VLOOKUP($B251,'OT-ID'!$B$13:$M$3257,12,FALSE),"")</f>
        <v/>
      </c>
      <c r="F251" s="16"/>
      <c r="G251" s="244" t="str">
        <f>IF($B251&gt;0,VLOOKUP($B251,'OT-ID'!$B$13:$M$3257,4,FALSE),"")</f>
        <v/>
      </c>
      <c r="H251" s="245" t="str">
        <f>IF($B251&gt;0,VLOOKUP($B251,'OT-ID'!$B$13:$M$3257,5,FALSE),"")</f>
        <v/>
      </c>
      <c r="I251" s="17"/>
      <c r="J251" s="18"/>
      <c r="K251" s="19"/>
      <c r="L251" s="17"/>
      <c r="M251" s="20"/>
      <c r="N251" s="18"/>
      <c r="O251" s="18"/>
      <c r="P251" s="242" t="str">
        <f>IF(AND(N251&gt;0,SUMIFS('Anlage 2'!W$18:W$1001,'Anlage 2'!B$18:B$1001,'Anlage 1'!B251,'Anlage 2'!C$18:C$1001,"&lt;2033")+SUMIF(B$18:B$1003,B251,L$18:L$1003)=SUMIF(B$18:B$1003,B251,N$18:N$1003)),"Übereinstimmung E",IF(AND(N251&gt;0,SUMIFS('Anlage 2'!W$18:W$1001,'Anlage 2'!B$18:B$1001,'Anlage 1'!B251,'Anlage 2'!C$18:C$1001,"&lt;2033")+SUMIF(B$18:B$1003,B251,L$18:L$1003)&lt;&gt;SUMIF(B$18:B$1003,B251,N$18:N$1003)),"Kontrolle E erf.",""))</f>
        <v/>
      </c>
      <c r="Q251" s="18"/>
      <c r="R251" s="21"/>
      <c r="S251" s="17"/>
      <c r="T251" s="20"/>
      <c r="U251" s="18"/>
      <c r="V251" s="20"/>
      <c r="W251" s="18"/>
      <c r="X251" s="20"/>
      <c r="Y251" s="18"/>
      <c r="Z251" s="20"/>
      <c r="AA251" s="18"/>
      <c r="AB251" s="20"/>
      <c r="AC251" s="18"/>
      <c r="AD251" s="20"/>
      <c r="AE251" s="18"/>
      <c r="AF251" s="20"/>
      <c r="AG251" s="22"/>
      <c r="AH251" s="18"/>
      <c r="AI251" s="18"/>
      <c r="AJ251" s="18"/>
      <c r="AK251" s="18"/>
      <c r="AL251" s="18"/>
      <c r="AM251" s="18"/>
      <c r="AN251" s="18"/>
      <c r="AO251" s="18"/>
      <c r="AP251" s="18"/>
      <c r="AQ251" s="18"/>
      <c r="AR251" s="18"/>
      <c r="AS251" s="23"/>
      <c r="AT251" s="24"/>
    </row>
    <row r="266" spans="1:5" ht="13.5" thickBot="1" x14ac:dyDescent="0.3">
      <c r="A266" s="144"/>
      <c r="B266" s="144"/>
      <c r="C266" s="144"/>
      <c r="D266" s="144"/>
      <c r="E266" s="144"/>
    </row>
    <row r="267" spans="1:5" ht="15" x14ac:dyDescent="0.25">
      <c r="A267" s="144"/>
      <c r="B267" s="310" t="s">
        <v>55</v>
      </c>
      <c r="C267" s="311"/>
      <c r="D267" s="312"/>
      <c r="E267" s="144"/>
    </row>
    <row r="268" spans="1:5" ht="15" x14ac:dyDescent="0.25">
      <c r="A268" s="144"/>
      <c r="B268" s="313" t="s">
        <v>56</v>
      </c>
      <c r="C268"/>
      <c r="D268" s="314"/>
      <c r="E268" s="144"/>
    </row>
    <row r="269" spans="1:5" ht="15" x14ac:dyDescent="0.25">
      <c r="A269" s="144"/>
      <c r="B269" s="313" t="s">
        <v>57</v>
      </c>
      <c r="C269"/>
      <c r="D269" s="314"/>
      <c r="E269" s="144"/>
    </row>
    <row r="270" spans="1:5" ht="15" x14ac:dyDescent="0.25">
      <c r="A270" s="144"/>
      <c r="B270" s="313" t="s">
        <v>58</v>
      </c>
      <c r="C270"/>
      <c r="D270" s="314"/>
      <c r="E270" s="144"/>
    </row>
    <row r="271" spans="1:5" ht="15" x14ac:dyDescent="0.25">
      <c r="A271" s="144"/>
      <c r="B271" s="313" t="s">
        <v>59</v>
      </c>
      <c r="C271"/>
      <c r="D271" s="314"/>
      <c r="E271" s="144"/>
    </row>
    <row r="272" spans="1:5" ht="15" x14ac:dyDescent="0.25">
      <c r="A272" s="144"/>
      <c r="B272" s="313" t="s">
        <v>60</v>
      </c>
      <c r="C272"/>
      <c r="D272" s="314"/>
      <c r="E272" s="144"/>
    </row>
    <row r="273" spans="1:5" ht="15" x14ac:dyDescent="0.25">
      <c r="A273" s="144"/>
      <c r="B273" s="313" t="s">
        <v>61</v>
      </c>
      <c r="C273"/>
      <c r="D273" s="314"/>
      <c r="E273" s="144"/>
    </row>
    <row r="274" spans="1:5" ht="15" x14ac:dyDescent="0.25">
      <c r="A274" s="144"/>
      <c r="B274" s="313" t="s">
        <v>62</v>
      </c>
      <c r="C274"/>
      <c r="D274" s="314"/>
      <c r="E274" s="144"/>
    </row>
    <row r="275" spans="1:5" ht="15" x14ac:dyDescent="0.25">
      <c r="A275" s="144"/>
      <c r="B275" s="313" t="s">
        <v>63</v>
      </c>
      <c r="C275"/>
      <c r="D275" s="314"/>
      <c r="E275" s="144"/>
    </row>
    <row r="276" spans="1:5" ht="15" x14ac:dyDescent="0.25">
      <c r="A276" s="144"/>
      <c r="B276" s="313" t="s">
        <v>64</v>
      </c>
      <c r="C276"/>
      <c r="D276" s="314"/>
      <c r="E276" s="144"/>
    </row>
    <row r="277" spans="1:5" ht="15.75" thickBot="1" x14ac:dyDescent="0.3">
      <c r="A277" s="144"/>
      <c r="B277" s="315" t="s">
        <v>65</v>
      </c>
      <c r="C277" s="316"/>
      <c r="D277" s="317"/>
      <c r="E277" s="144"/>
    </row>
    <row r="278" spans="1:5" x14ac:dyDescent="0.25">
      <c r="A278" s="144"/>
      <c r="B278" s="144"/>
      <c r="C278" s="144"/>
      <c r="D278" s="144"/>
      <c r="E278" s="144"/>
    </row>
  </sheetData>
  <sheetProtection algorithmName="SHA-512" hashValue="rinvlrt0PIZIpG7Sn5AnUlRVI8TczaPitc0Qr3ZphyWlZVyrej1642F3MvJwlY7MRncn5PcPpfsvkCZyMAmLBA==" saltValue="OcV+r1T9E9FmxEQRjDURkQ==" spinCount="100000" sheet="1" objects="1" scenarios="1" formatColumns="0" autoFilter="0"/>
  <autoFilter ref="B17:AT277" xr:uid="{77904FDA-43C3-4D86-9603-48CEC1821A15}"/>
  <mergeCells count="24">
    <mergeCell ref="S8:AT8"/>
    <mergeCell ref="L9:R10"/>
    <mergeCell ref="S9:AF9"/>
    <mergeCell ref="AG9:AL9"/>
    <mergeCell ref="AM9:AR9"/>
    <mergeCell ref="AS9:AS12"/>
    <mergeCell ref="AT9:AT12"/>
    <mergeCell ref="S10:X10"/>
    <mergeCell ref="I8:K11"/>
    <mergeCell ref="L8:R8"/>
    <mergeCell ref="C11:E11"/>
    <mergeCell ref="G11:H11"/>
    <mergeCell ref="L11:M11"/>
    <mergeCell ref="N11:O11"/>
    <mergeCell ref="Q11:R11"/>
    <mergeCell ref="AO10:AP10"/>
    <mergeCell ref="AQ10:AR11"/>
    <mergeCell ref="AC11:AD11"/>
    <mergeCell ref="Y10:AD10"/>
    <mergeCell ref="AE10:AF11"/>
    <mergeCell ref="AG10:AH10"/>
    <mergeCell ref="AI10:AJ10"/>
    <mergeCell ref="AK10:AL11"/>
    <mergeCell ref="AM10:AN10"/>
  </mergeCells>
  <conditionalFormatting sqref="L18:L251">
    <cfRule type="cellIs" dxfId="19" priority="4" operator="equal">
      <formula>$Q18</formula>
    </cfRule>
  </conditionalFormatting>
  <conditionalFormatting sqref="L18:O251">
    <cfRule type="cellIs" dxfId="18" priority="1" operator="equal">
      <formula>0</formula>
    </cfRule>
  </conditionalFormatting>
  <conditionalFormatting sqref="M18:M251">
    <cfRule type="cellIs" dxfId="17" priority="3" operator="equal">
      <formula>$R18</formula>
    </cfRule>
  </conditionalFormatting>
  <conditionalFormatting sqref="N14">
    <cfRule type="cellIs" dxfId="16" priority="15" operator="notEqual">
      <formula>$AM$6</formula>
    </cfRule>
  </conditionalFormatting>
  <conditionalFormatting sqref="N16">
    <cfRule type="cellIs" dxfId="15" priority="14" operator="equal">
      <formula>$AM$3</formula>
    </cfRule>
  </conditionalFormatting>
  <conditionalFormatting sqref="N18:N251">
    <cfRule type="cellIs" dxfId="14" priority="16" operator="equal">
      <formula>$Q18</formula>
    </cfRule>
  </conditionalFormatting>
  <conditionalFormatting sqref="O18:O251">
    <cfRule type="cellIs" dxfId="13" priority="2" operator="equal">
      <formula>$R18</formula>
    </cfRule>
  </conditionalFormatting>
  <conditionalFormatting sqref="P18:P251">
    <cfRule type="cellIs" dxfId="12" priority="5" operator="equal">
      <formula>"Kontrolle E erf."</formula>
    </cfRule>
    <cfRule type="cellIs" dxfId="11" priority="6" operator="equal">
      <formula>"Übereinstimmung E"</formula>
    </cfRule>
  </conditionalFormatting>
  <conditionalFormatting sqref="AG18:AG251">
    <cfRule type="cellIs" dxfId="10" priority="13" operator="equal">
      <formula>$AM18</formula>
    </cfRule>
  </conditionalFormatting>
  <conditionalFormatting sqref="AG18:AL251">
    <cfRule type="cellIs" dxfId="9" priority="7" operator="equal">
      <formula>0</formula>
    </cfRule>
  </conditionalFormatting>
  <conditionalFormatting sqref="AH18:AH251">
    <cfRule type="cellIs" dxfId="8" priority="12" operator="equal">
      <formula>$AN18</formula>
    </cfRule>
  </conditionalFormatting>
  <conditionalFormatting sqref="AI18:AI251">
    <cfRule type="cellIs" dxfId="7" priority="11" operator="equal">
      <formula>$AO18</formula>
    </cfRule>
  </conditionalFormatting>
  <conditionalFormatting sqref="AJ18:AJ251">
    <cfRule type="cellIs" dxfId="6" priority="10" operator="equal">
      <formula>$AP18</formula>
    </cfRule>
  </conditionalFormatting>
  <conditionalFormatting sqref="AK18:AK251">
    <cfRule type="cellIs" dxfId="5" priority="9" operator="equal">
      <formula>$AQ18</formula>
    </cfRule>
  </conditionalFormatting>
  <conditionalFormatting sqref="AL18:AL251">
    <cfRule type="cellIs" dxfId="4" priority="8" operator="equal">
      <formula>$AR18</formula>
    </cfRule>
  </conditionalFormatting>
  <dataValidations count="1">
    <dataValidation type="list" allowBlank="1" showInputMessage="1" showErrorMessage="1" errorTitle="Ungültige Eingabe!" error="Wählen Sie eine Priorität bzw. Begründung aus der Liste aus." promptTitle="Priorität/Begründung" prompt="Wählen Sie eine Priorität bzw. Begründung aus der Liste aus." sqref="AS18:AS251" xr:uid="{9F00D9CF-6A89-4920-AE8A-77EB72E76DD0}">
      <formula1>$B$268:$B$277</formula1>
    </dataValidation>
  </dataValidations>
  <pageMargins left="0.7" right="0.7" top="0.78740157499999996" bottom="0.78740157499999996"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05189-B886-45A5-8F37-958448B6F077}">
  <dimension ref="A1:X1028"/>
  <sheetViews>
    <sheetView zoomScaleNormal="100" workbookViewId="0">
      <pane xSplit="9" ySplit="17" topLeftCell="J18" activePane="bottomRight" state="frozen"/>
      <selection pane="topRight" activeCell="J1" sqref="J1"/>
      <selection pane="bottomLeft" activeCell="A26" sqref="A26"/>
      <selection pane="bottomRight" activeCell="W16" sqref="W16"/>
    </sheetView>
  </sheetViews>
  <sheetFormatPr baseColWidth="10" defaultRowHeight="15" x14ac:dyDescent="0.25"/>
  <cols>
    <col min="1" max="1" width="2" style="26" customWidth="1"/>
    <col min="2" max="2" width="11.42578125" style="26" bestFit="1"/>
    <col min="3" max="3" width="14.42578125" style="26" customWidth="1"/>
    <col min="4" max="4" width="6.85546875" style="26" customWidth="1"/>
    <col min="5" max="5" width="14.7109375" style="26" bestFit="1" customWidth="1"/>
    <col min="6" max="6" width="10.85546875" style="26" bestFit="1" customWidth="1"/>
    <col min="7" max="7" width="11.42578125" style="26" hidden="1" customWidth="1"/>
    <col min="8" max="8" width="12.42578125" style="26" hidden="1" customWidth="1"/>
    <col min="9" max="9" width="55.7109375" style="26" customWidth="1"/>
    <col min="10" max="10" width="10.28515625" style="26" customWidth="1"/>
    <col min="11" max="11" width="9" style="26" bestFit="1" customWidth="1"/>
    <col min="12" max="12" width="8.42578125" style="26" customWidth="1"/>
    <col min="13" max="15" width="8.42578125" style="26" bestFit="1" customWidth="1"/>
    <col min="16" max="16" width="9" style="26" customWidth="1"/>
    <col min="17" max="17" width="5.85546875" style="26" customWidth="1"/>
    <col min="18" max="18" width="14.28515625" style="26" customWidth="1"/>
    <col min="19" max="19" width="14.42578125" style="26" customWidth="1"/>
    <col min="20" max="20" width="13.7109375" style="26" customWidth="1"/>
    <col min="21" max="21" width="21.42578125" style="26" customWidth="1"/>
    <col min="22" max="22" width="13.42578125" style="26" customWidth="1"/>
    <col min="23" max="23" width="17.7109375" style="26" customWidth="1"/>
    <col min="24" max="16384" width="11.42578125" style="26"/>
  </cols>
  <sheetData>
    <row r="1" spans="1:24" ht="23.25" x14ac:dyDescent="0.25">
      <c r="A1" s="1"/>
      <c r="B1" s="246" t="s">
        <v>66</v>
      </c>
      <c r="D1" s="25"/>
      <c r="E1" s="2"/>
      <c r="F1" s="2"/>
      <c r="G1" s="2"/>
      <c r="H1" s="2"/>
      <c r="I1" s="1"/>
      <c r="J1" s="1"/>
      <c r="K1" s="1"/>
      <c r="L1" s="1"/>
      <c r="M1" s="1"/>
      <c r="N1" s="1"/>
      <c r="O1" s="1"/>
      <c r="P1" s="1"/>
      <c r="Q1" s="1"/>
      <c r="R1" s="1"/>
      <c r="S1" s="1"/>
      <c r="T1" s="1"/>
      <c r="V1" s="27" t="s">
        <v>1</v>
      </c>
      <c r="W1" s="28"/>
    </row>
    <row r="2" spans="1:24" customFormat="1" ht="14.25" customHeight="1" x14ac:dyDescent="0.25">
      <c r="A2" s="144"/>
      <c r="B2" s="247"/>
      <c r="D2" s="248"/>
      <c r="E2" s="143"/>
      <c r="F2" s="143"/>
      <c r="G2" s="143"/>
      <c r="H2" s="143"/>
      <c r="I2" s="144"/>
      <c r="J2" s="144"/>
      <c r="K2" s="144"/>
      <c r="L2" s="144"/>
      <c r="M2" s="144"/>
      <c r="N2" s="144"/>
      <c r="P2" s="144"/>
      <c r="Q2" s="144"/>
      <c r="R2" s="249"/>
      <c r="S2" s="249"/>
      <c r="T2" s="249"/>
      <c r="U2" s="249"/>
      <c r="V2" s="144"/>
      <c r="W2" s="144"/>
      <c r="X2" s="144"/>
    </row>
    <row r="3" spans="1:24" customFormat="1" ht="12.75" customHeight="1" x14ac:dyDescent="0.25">
      <c r="A3" s="144"/>
      <c r="B3" s="144" t="s">
        <v>67</v>
      </c>
      <c r="D3" s="248"/>
      <c r="E3" s="143"/>
      <c r="F3" s="143"/>
      <c r="G3" s="143"/>
      <c r="H3" s="143"/>
      <c r="I3" s="144"/>
      <c r="J3" s="144" t="s">
        <v>72</v>
      </c>
      <c r="K3" s="144"/>
      <c r="L3" s="144"/>
      <c r="M3" s="144"/>
      <c r="N3" s="144"/>
      <c r="O3" s="144"/>
      <c r="P3" s="144"/>
      <c r="Q3" s="144"/>
      <c r="R3" s="249"/>
      <c r="S3" s="249"/>
      <c r="T3" s="249"/>
      <c r="U3" s="250" t="s">
        <v>76</v>
      </c>
      <c r="V3" s="144"/>
      <c r="W3" s="144"/>
      <c r="X3" s="144"/>
    </row>
    <row r="4" spans="1:24" customFormat="1" ht="12" customHeight="1" x14ac:dyDescent="0.25">
      <c r="A4" s="144"/>
      <c r="B4" s="144" t="s">
        <v>68</v>
      </c>
      <c r="D4" s="248"/>
      <c r="E4" s="143"/>
      <c r="F4" s="143"/>
      <c r="G4" s="143"/>
      <c r="H4" s="143"/>
      <c r="I4" s="144"/>
      <c r="J4" s="144" t="s">
        <v>73</v>
      </c>
      <c r="K4" s="144"/>
      <c r="L4" s="144"/>
      <c r="M4" s="144"/>
      <c r="N4" s="144"/>
      <c r="O4" s="144"/>
      <c r="P4" s="144"/>
      <c r="Q4" s="144"/>
      <c r="R4" s="249"/>
      <c r="S4" s="249"/>
      <c r="T4" s="249"/>
      <c r="U4" s="152" t="s">
        <v>77</v>
      </c>
      <c r="V4" s="144"/>
      <c r="W4" s="144"/>
      <c r="X4" s="144"/>
    </row>
    <row r="5" spans="1:24" customFormat="1" ht="12" customHeight="1" x14ac:dyDescent="0.25">
      <c r="A5" s="144"/>
      <c r="B5" s="147" t="s">
        <v>69</v>
      </c>
      <c r="D5" s="248"/>
      <c r="E5" s="143"/>
      <c r="F5" s="143"/>
      <c r="G5" s="143"/>
      <c r="H5" s="143"/>
      <c r="I5" s="144"/>
      <c r="J5" s="144" t="s">
        <v>74</v>
      </c>
      <c r="K5" s="144"/>
      <c r="L5" s="144"/>
      <c r="M5" s="144"/>
      <c r="N5" s="144"/>
      <c r="O5" s="144"/>
      <c r="P5" s="144"/>
      <c r="Q5" s="144"/>
      <c r="R5" s="249"/>
      <c r="S5" s="249"/>
      <c r="T5" s="249"/>
      <c r="U5" s="147" t="s">
        <v>78</v>
      </c>
      <c r="V5" s="144"/>
      <c r="W5" s="144"/>
      <c r="X5" s="144"/>
    </row>
    <row r="6" spans="1:24" customFormat="1" ht="12" customHeight="1" x14ac:dyDescent="0.25">
      <c r="A6" s="144"/>
      <c r="B6" s="147" t="s">
        <v>70</v>
      </c>
      <c r="D6" s="248"/>
      <c r="E6" s="143"/>
      <c r="F6" s="143"/>
      <c r="G6" s="143"/>
      <c r="H6" s="143"/>
      <c r="I6" s="144"/>
      <c r="J6" s="144" t="s">
        <v>75</v>
      </c>
      <c r="K6" s="144"/>
      <c r="L6" s="144"/>
      <c r="M6" s="144"/>
      <c r="N6" s="144"/>
      <c r="O6" s="144"/>
      <c r="P6" s="144"/>
      <c r="Q6" s="144"/>
      <c r="R6" s="249"/>
      <c r="S6" s="249"/>
      <c r="T6" s="249"/>
      <c r="U6" s="251"/>
      <c r="V6" s="144" t="s">
        <v>79</v>
      </c>
      <c r="W6" s="144"/>
      <c r="X6" s="144"/>
    </row>
    <row r="7" spans="1:24" customFormat="1" ht="12" customHeight="1" x14ac:dyDescent="0.25">
      <c r="A7" s="144"/>
      <c r="B7" s="147" t="s">
        <v>71</v>
      </c>
      <c r="D7" s="248"/>
      <c r="E7" s="143"/>
      <c r="F7" s="143"/>
      <c r="G7" s="143"/>
      <c r="H7" s="143"/>
      <c r="I7" s="144"/>
      <c r="J7" s="144"/>
      <c r="K7" s="144"/>
      <c r="L7" s="144"/>
      <c r="M7" s="144"/>
      <c r="N7" s="144"/>
      <c r="O7" s="144"/>
      <c r="P7" s="144"/>
      <c r="Q7" s="144"/>
      <c r="R7" s="249"/>
      <c r="S7" s="249"/>
      <c r="T7" s="249"/>
      <c r="U7" s="249"/>
      <c r="V7" s="144"/>
      <c r="W7" s="144"/>
      <c r="X7" s="144"/>
    </row>
    <row r="8" spans="1:24" customFormat="1" ht="12" customHeight="1" x14ac:dyDescent="0.25">
      <c r="A8" s="144"/>
      <c r="D8" s="252"/>
      <c r="E8" s="155"/>
      <c r="F8" s="157"/>
      <c r="G8" s="157"/>
      <c r="H8" s="157"/>
      <c r="I8" s="158"/>
      <c r="J8" s="158"/>
      <c r="K8" s="144"/>
      <c r="L8" s="144"/>
      <c r="M8" s="144"/>
      <c r="N8" s="144"/>
      <c r="O8" s="144"/>
      <c r="P8" s="144"/>
      <c r="Q8" s="144"/>
      <c r="R8" s="144"/>
      <c r="S8" s="144"/>
      <c r="T8" s="144"/>
      <c r="U8" s="144"/>
      <c r="V8" s="144"/>
      <c r="W8" s="253"/>
      <c r="X8" s="144"/>
    </row>
    <row r="9" spans="1:24" customFormat="1" ht="57" customHeight="1" x14ac:dyDescent="0.25">
      <c r="A9" s="254"/>
      <c r="B9" s="255" t="s">
        <v>80</v>
      </c>
      <c r="C9" s="372" t="s">
        <v>81</v>
      </c>
      <c r="D9" s="256" t="s">
        <v>24</v>
      </c>
      <c r="E9" s="257" t="s">
        <v>25</v>
      </c>
      <c r="F9" s="257" t="s">
        <v>26</v>
      </c>
      <c r="G9" s="258" t="s">
        <v>28</v>
      </c>
      <c r="H9" s="258" t="s">
        <v>82</v>
      </c>
      <c r="I9" s="259" t="s">
        <v>83</v>
      </c>
      <c r="J9" s="374" t="s">
        <v>84</v>
      </c>
      <c r="K9" s="377" t="s">
        <v>85</v>
      </c>
      <c r="L9" s="378"/>
      <c r="M9" s="378"/>
      <c r="N9" s="378"/>
      <c r="O9" s="378"/>
      <c r="P9" s="378"/>
      <c r="Q9" s="378"/>
      <c r="R9" s="377" t="s">
        <v>86</v>
      </c>
      <c r="S9" s="378"/>
      <c r="T9" s="379"/>
      <c r="U9" s="374" t="s">
        <v>87</v>
      </c>
      <c r="V9" s="383" t="s">
        <v>88</v>
      </c>
      <c r="W9" s="370" t="s">
        <v>89</v>
      </c>
      <c r="X9" s="260" t="s">
        <v>90</v>
      </c>
    </row>
    <row r="10" spans="1:24" customFormat="1" ht="42.75" x14ac:dyDescent="0.25">
      <c r="A10" s="254"/>
      <c r="B10" s="261" t="s">
        <v>91</v>
      </c>
      <c r="C10" s="373"/>
      <c r="D10" s="343" t="s">
        <v>92</v>
      </c>
      <c r="E10" s="344"/>
      <c r="F10" s="345"/>
      <c r="G10" s="343" t="s">
        <v>36</v>
      </c>
      <c r="H10" s="345"/>
      <c r="I10" s="262"/>
      <c r="J10" s="375"/>
      <c r="K10" s="264" t="s">
        <v>93</v>
      </c>
      <c r="L10" s="263" t="s">
        <v>94</v>
      </c>
      <c r="M10" s="263" t="s">
        <v>95</v>
      </c>
      <c r="N10" s="263" t="s">
        <v>96</v>
      </c>
      <c r="O10" s="263" t="s">
        <v>97</v>
      </c>
      <c r="P10" s="263" t="s">
        <v>98</v>
      </c>
      <c r="Q10" s="263" t="s">
        <v>99</v>
      </c>
      <c r="R10" s="380"/>
      <c r="S10" s="381"/>
      <c r="T10" s="382"/>
      <c r="U10" s="375"/>
      <c r="V10" s="384"/>
      <c r="W10" s="371"/>
      <c r="X10" s="265" t="s">
        <v>100</v>
      </c>
    </row>
    <row r="11" spans="1:24" customFormat="1" ht="18" customHeight="1" x14ac:dyDescent="0.25">
      <c r="A11" s="254"/>
      <c r="B11" s="266" t="s">
        <v>44</v>
      </c>
      <c r="C11" s="266" t="s">
        <v>44</v>
      </c>
      <c r="D11" s="267"/>
      <c r="E11" s="268"/>
      <c r="F11" s="268"/>
      <c r="G11" s="269"/>
      <c r="H11" s="269"/>
      <c r="I11" s="270"/>
      <c r="J11" s="376"/>
      <c r="K11" s="271" t="s">
        <v>101</v>
      </c>
      <c r="L11" s="271" t="s">
        <v>102</v>
      </c>
      <c r="M11" s="271" t="s">
        <v>102</v>
      </c>
      <c r="N11" s="271" t="s">
        <v>102</v>
      </c>
      <c r="O11" s="271" t="s">
        <v>102</v>
      </c>
      <c r="P11" s="271" t="s">
        <v>103</v>
      </c>
      <c r="Q11" s="271" t="s">
        <v>104</v>
      </c>
      <c r="R11" s="173"/>
      <c r="S11" s="172"/>
      <c r="T11" s="172"/>
      <c r="U11" s="266" t="s">
        <v>44</v>
      </c>
      <c r="V11" s="272" t="s">
        <v>105</v>
      </c>
      <c r="W11" s="273" t="s">
        <v>106</v>
      </c>
      <c r="X11" s="274" t="s">
        <v>107</v>
      </c>
    </row>
    <row r="12" spans="1:24" customFormat="1" ht="6.75" customHeight="1" x14ac:dyDescent="0.25">
      <c r="A12" s="254"/>
      <c r="C12" s="275"/>
      <c r="D12" s="275"/>
      <c r="E12" s="276"/>
      <c r="F12" s="276"/>
      <c r="G12" s="276"/>
      <c r="H12" s="276"/>
      <c r="I12" s="276"/>
      <c r="J12" s="175"/>
      <c r="K12" s="277"/>
      <c r="L12" s="277"/>
      <c r="M12" s="277"/>
      <c r="N12" s="277"/>
      <c r="O12" s="277"/>
      <c r="P12" s="277"/>
      <c r="Q12" s="277"/>
      <c r="R12" s="276"/>
      <c r="S12" s="276"/>
      <c r="T12" s="276"/>
      <c r="U12" s="276"/>
      <c r="V12" s="171"/>
      <c r="W12" s="171"/>
      <c r="X12" s="171"/>
    </row>
    <row r="13" spans="1:24" s="285" customFormat="1" ht="12" hidden="1" customHeight="1" x14ac:dyDescent="0.2">
      <c r="A13" s="278"/>
      <c r="B13" s="279" t="s">
        <v>108</v>
      </c>
      <c r="C13" s="280"/>
      <c r="D13" s="280"/>
      <c r="E13" s="280"/>
      <c r="F13" s="281"/>
      <c r="G13" s="282"/>
      <c r="H13" s="282"/>
      <c r="I13" s="282"/>
      <c r="J13" s="282"/>
      <c r="K13" s="102">
        <f t="shared" ref="K13:Q13" si="0">SUMIFS(K18:K1001,$C$18:$C$1001,"&gt;2024",$C$18:$C$1001,"&lt;2031",$U$18:$U$1001,"Neubau/-anschlüsse")</f>
        <v>0</v>
      </c>
      <c r="L13" s="102">
        <f t="shared" si="0"/>
        <v>200</v>
      </c>
      <c r="M13" s="102">
        <f t="shared" si="0"/>
        <v>200</v>
      </c>
      <c r="N13" s="102">
        <f t="shared" si="0"/>
        <v>160</v>
      </c>
      <c r="O13" s="102">
        <f t="shared" si="0"/>
        <v>150</v>
      </c>
      <c r="P13" s="102">
        <f t="shared" si="0"/>
        <v>50</v>
      </c>
      <c r="Q13" s="102">
        <f t="shared" si="0"/>
        <v>5</v>
      </c>
      <c r="R13" s="282"/>
      <c r="S13" s="282"/>
      <c r="T13" s="282"/>
      <c r="U13" s="283"/>
      <c r="V13" s="102">
        <f>SUMIFS(V18:V1001,$C$18:$C$1001,"&gt;2024",$C$18:$C$1001,"&lt;2031",$U$18:$U$1001,"Neubau/-anschlüsse")</f>
        <v>820</v>
      </c>
      <c r="W13" s="102">
        <f>SUMIFS(W18:W1001,$C$18:$C$1001,"&gt;2024",$C$18:$C$1001,"&lt;2031",$U$18:$U$1001,"Neubau/-anschlüsse")</f>
        <v>106</v>
      </c>
      <c r="X13" s="284"/>
    </row>
    <row r="14" spans="1:24" s="285" customFormat="1" ht="12" hidden="1" customHeight="1" x14ac:dyDescent="0.2">
      <c r="A14" s="278"/>
      <c r="B14" s="279" t="s">
        <v>3241</v>
      </c>
      <c r="C14" s="280"/>
      <c r="D14" s="280"/>
      <c r="E14" s="280"/>
      <c r="F14" s="281"/>
      <c r="G14" s="282"/>
      <c r="H14" s="282"/>
      <c r="I14" s="282"/>
      <c r="J14" s="282"/>
      <c r="K14" s="102">
        <f t="shared" ref="K14:Q14" si="1">SUMIFS(K18:K1001,$C$18:$C$1001,"&gt;2024",$C$18:$C$1001,"&lt;2031",$U$18:$U$1001,"Ersatzneubau/Sanierung")</f>
        <v>0</v>
      </c>
      <c r="L14" s="102">
        <f t="shared" si="1"/>
        <v>0</v>
      </c>
      <c r="M14" s="102">
        <f t="shared" si="1"/>
        <v>150</v>
      </c>
      <c r="N14" s="102">
        <f t="shared" si="1"/>
        <v>120</v>
      </c>
      <c r="O14" s="102">
        <f t="shared" si="1"/>
        <v>0</v>
      </c>
      <c r="P14" s="102">
        <f t="shared" si="1"/>
        <v>0</v>
      </c>
      <c r="Q14" s="102">
        <f t="shared" si="1"/>
        <v>0</v>
      </c>
      <c r="R14" s="282"/>
      <c r="S14" s="282"/>
      <c r="T14" s="282"/>
      <c r="U14" s="283"/>
      <c r="V14" s="102">
        <f>SUMIFS(V18:V1001,$C$18:$C$1001,"&gt;2024",$C$18:$C$1001,"&lt;2031",$U$18:$U$1001,"Ersatzneubau/Sanierung")</f>
        <v>900</v>
      </c>
      <c r="W14" s="102"/>
      <c r="X14" s="286"/>
    </row>
    <row r="15" spans="1:24" s="285" customFormat="1" ht="12" x14ac:dyDescent="0.2">
      <c r="A15" s="278"/>
      <c r="B15" s="287" t="s">
        <v>109</v>
      </c>
      <c r="C15" s="280"/>
      <c r="D15" s="280"/>
      <c r="E15" s="280"/>
      <c r="F15" s="281"/>
      <c r="G15" s="282"/>
      <c r="H15" s="282"/>
      <c r="I15" s="282"/>
      <c r="J15" s="282"/>
      <c r="K15" s="50">
        <f t="shared" ref="K15:Q15" si="2">SUMIFS(K18:K1001,$C$18:$C$1001,"&gt;2024",$C$18:$C$1001,"&lt;2033",$U$18:$U$1001,"Neubau/-anschlüsse")</f>
        <v>700</v>
      </c>
      <c r="L15" s="50">
        <f t="shared" si="2"/>
        <v>200</v>
      </c>
      <c r="M15" s="50">
        <f t="shared" si="2"/>
        <v>200</v>
      </c>
      <c r="N15" s="50">
        <f t="shared" si="2"/>
        <v>160</v>
      </c>
      <c r="O15" s="50">
        <f t="shared" si="2"/>
        <v>650</v>
      </c>
      <c r="P15" s="50">
        <f t="shared" si="2"/>
        <v>170</v>
      </c>
      <c r="Q15" s="50">
        <f t="shared" si="2"/>
        <v>25</v>
      </c>
      <c r="R15" s="282"/>
      <c r="S15" s="282"/>
      <c r="T15" s="282"/>
      <c r="U15" s="283"/>
      <c r="V15" s="50">
        <f>SUMIFS(V18:V1001,$C$18:$C$1001,"&gt;2024",$C$18:$C$1001,"&lt;2033",$U$18:$U$1001,"Neubau/-anschlüsse")</f>
        <v>2780</v>
      </c>
      <c r="W15" s="50">
        <f>SUMIFS(W18:W1001,$C$18:$C$1001,"&gt;2024",$C$18:$C$1001,"&lt;2033",$U$18:$U$1001,"Neubau/-anschlüsse")</f>
        <v>456</v>
      </c>
      <c r="X15" s="284"/>
    </row>
    <row r="16" spans="1:24" s="285" customFormat="1" ht="12" x14ac:dyDescent="0.2">
      <c r="A16" s="278"/>
      <c r="B16" s="287" t="s">
        <v>3240</v>
      </c>
      <c r="C16" s="288"/>
      <c r="D16" s="288"/>
      <c r="E16" s="288"/>
      <c r="F16" s="289"/>
      <c r="G16" s="290"/>
      <c r="H16" s="290"/>
      <c r="I16" s="290"/>
      <c r="J16" s="290"/>
      <c r="K16" s="50">
        <f t="shared" ref="K16:Q16" si="3">SUMIFS(K18:K1001,$C$18:$C$1001,"&gt;2024",$C$18:$C$1001,"&lt;2033",$U$18:$U$1001,"Ersatzneubau/Sanierung")</f>
        <v>0</v>
      </c>
      <c r="L16" s="50">
        <f t="shared" si="3"/>
        <v>150</v>
      </c>
      <c r="M16" s="50">
        <f t="shared" si="3"/>
        <v>150</v>
      </c>
      <c r="N16" s="50">
        <f t="shared" si="3"/>
        <v>120</v>
      </c>
      <c r="O16" s="50">
        <f t="shared" si="3"/>
        <v>0</v>
      </c>
      <c r="P16" s="50">
        <f t="shared" si="3"/>
        <v>0</v>
      </c>
      <c r="Q16" s="50">
        <f t="shared" si="3"/>
        <v>0</v>
      </c>
      <c r="R16" s="290"/>
      <c r="S16" s="290"/>
      <c r="T16" s="290"/>
      <c r="U16" s="291"/>
      <c r="V16" s="50">
        <f>SUMIFS(V18:V1001,$C$18:$C$1001,"&gt;2024",$C$18:$C$1001,"&lt;2033",$U$18:$U$1001,"Ersatzneubau/Sanierung")</f>
        <v>1200</v>
      </c>
      <c r="W16" s="50"/>
      <c r="X16" s="292"/>
    </row>
    <row r="17" spans="1:24" s="285" customFormat="1" ht="9.9499999999999993" customHeight="1" x14ac:dyDescent="0.2">
      <c r="A17" s="278"/>
      <c r="B17" s="293"/>
      <c r="C17" s="294"/>
      <c r="D17" s="294"/>
      <c r="E17" s="293"/>
      <c r="F17" s="293"/>
      <c r="G17" s="293"/>
      <c r="H17" s="293"/>
      <c r="I17" s="293"/>
      <c r="J17" s="295"/>
      <c r="K17" s="296"/>
      <c r="L17" s="296"/>
      <c r="M17" s="296"/>
      <c r="N17" s="296"/>
      <c r="O17" s="296"/>
      <c r="P17" s="296"/>
      <c r="Q17" s="296"/>
      <c r="R17" s="293"/>
      <c r="S17" s="293"/>
      <c r="T17" s="293"/>
      <c r="U17" s="293"/>
      <c r="V17" s="295"/>
      <c r="W17" s="295"/>
      <c r="X17" s="295"/>
    </row>
    <row r="18" spans="1:24" s="45" customFormat="1" ht="12" x14ac:dyDescent="0.2">
      <c r="A18" s="37"/>
      <c r="B18" s="38">
        <v>10101</v>
      </c>
      <c r="C18" s="39">
        <v>2026</v>
      </c>
      <c r="D18" s="297" t="str">
        <f>IF($B18&gt;0,VLOOKUP($B18,'OT-ID'!$B$13:$M$3257,6,FALSE),"")</f>
        <v>WE</v>
      </c>
      <c r="E18" s="298" t="str">
        <f>IF($B18&gt;0,VLOOKUP($B18,'OT-ID'!$B$13:$M$3257,10,FALSE),"")</f>
        <v>Stadt A</v>
      </c>
      <c r="F18" s="298" t="str">
        <f>IF($B18&gt;0,VLOOKUP($B18,'OT-ID'!$B$13:$M$3257,12,FALSE),"")</f>
        <v>X-Dorf</v>
      </c>
      <c r="G18" s="297">
        <f>IF($B18&gt;0,VLOOKUP($B18,'OT-ID'!$B$13:$M$3257,4,FALSE),"")</f>
        <v>11110</v>
      </c>
      <c r="H18" s="298" t="str">
        <f>IF($B18&gt;0,VLOOKUP($B18,'OT-ID'!$B$13:$M$3257,5,FALSE),"")</f>
        <v>großer Fluss</v>
      </c>
      <c r="I18" s="40" t="s">
        <v>110</v>
      </c>
      <c r="J18" s="41">
        <v>1</v>
      </c>
      <c r="K18" s="42"/>
      <c r="L18" s="42">
        <v>200</v>
      </c>
      <c r="M18" s="42"/>
      <c r="N18" s="42"/>
      <c r="O18" s="42"/>
      <c r="P18" s="42"/>
      <c r="Q18" s="42"/>
      <c r="R18" s="43" t="s">
        <v>111</v>
      </c>
      <c r="S18" s="43"/>
      <c r="T18" s="43"/>
      <c r="U18" s="43" t="s">
        <v>112</v>
      </c>
      <c r="V18" s="42">
        <v>300</v>
      </c>
      <c r="W18" s="42">
        <v>50</v>
      </c>
      <c r="X18" s="44">
        <f>IF(W18&gt;0,V18*1000/W18,"")</f>
        <v>6000</v>
      </c>
    </row>
    <row r="19" spans="1:24" s="45" customFormat="1" ht="12" x14ac:dyDescent="0.2">
      <c r="A19" s="37"/>
      <c r="B19" s="38">
        <v>10101</v>
      </c>
      <c r="C19" s="39">
        <v>2026</v>
      </c>
      <c r="D19" s="297" t="str">
        <f>IF($B19&gt;0,VLOOKUP($B19,'OT-ID'!$B$13:$M$3257,6,FALSE),"")</f>
        <v>WE</v>
      </c>
      <c r="E19" s="298" t="str">
        <f>IF($B19&gt;0,VLOOKUP($B19,'OT-ID'!$B$13:$M$3257,10,FALSE),"")</f>
        <v>Stadt A</v>
      </c>
      <c r="F19" s="298" t="str">
        <f>IF($B19&gt;0,VLOOKUP($B19,'OT-ID'!$B$13:$M$3257,12,FALSE),"")</f>
        <v>X-Dorf</v>
      </c>
      <c r="G19" s="297">
        <f>IF($B19&gt;0,VLOOKUP($B19,'OT-ID'!$B$13:$M$3257,4,FALSE),"")</f>
        <v>11110</v>
      </c>
      <c r="H19" s="298" t="str">
        <f>IF($B19&gt;0,VLOOKUP($B19,'OT-ID'!$B$13:$M$3257,5,FALSE),"")</f>
        <v>großer Fluss</v>
      </c>
      <c r="I19" s="46" t="s">
        <v>113</v>
      </c>
      <c r="J19" s="38">
        <v>2</v>
      </c>
      <c r="K19" s="47"/>
      <c r="L19" s="48"/>
      <c r="M19" s="48">
        <v>100</v>
      </c>
      <c r="N19" s="48">
        <v>80</v>
      </c>
      <c r="O19" s="48"/>
      <c r="P19" s="48"/>
      <c r="Q19" s="48"/>
      <c r="R19" s="40" t="s">
        <v>111</v>
      </c>
      <c r="S19" s="40"/>
      <c r="T19" s="40"/>
      <c r="U19" s="40" t="s">
        <v>112</v>
      </c>
      <c r="V19" s="49">
        <v>200</v>
      </c>
      <c r="W19" s="49">
        <v>36</v>
      </c>
      <c r="X19" s="44">
        <f t="shared" ref="X19:X82" si="4">IF(W19&gt;0,V19*1000/W19,"")</f>
        <v>5555.5555555555557</v>
      </c>
    </row>
    <row r="20" spans="1:24" s="45" customFormat="1" ht="12" x14ac:dyDescent="0.2">
      <c r="A20" s="37"/>
      <c r="B20" s="38">
        <v>10101</v>
      </c>
      <c r="C20" s="39">
        <v>2027</v>
      </c>
      <c r="D20" s="297" t="str">
        <f>IF($B20&gt;0,VLOOKUP($B20,'OT-ID'!$B$13:$M$3257,6,FALSE),"")</f>
        <v>WE</v>
      </c>
      <c r="E20" s="298" t="str">
        <f>IF($B20&gt;0,VLOOKUP($B20,'OT-ID'!$B$13:$M$3257,10,FALSE),"")</f>
        <v>Stadt A</v>
      </c>
      <c r="F20" s="298" t="str">
        <f>IF($B20&gt;0,VLOOKUP($B20,'OT-ID'!$B$13:$M$3257,12,FALSE),"")</f>
        <v>X-Dorf</v>
      </c>
      <c r="G20" s="297">
        <f>IF($B20&gt;0,VLOOKUP($B20,'OT-ID'!$B$13:$M$3257,4,FALSE),"")</f>
        <v>11110</v>
      </c>
      <c r="H20" s="298" t="str">
        <f>IF($B20&gt;0,VLOOKUP($B20,'OT-ID'!$B$13:$M$3257,5,FALSE),"")</f>
        <v>großer Fluss</v>
      </c>
      <c r="I20" s="46" t="s">
        <v>114</v>
      </c>
      <c r="J20" s="38">
        <v>3</v>
      </c>
      <c r="K20" s="47"/>
      <c r="L20" s="48"/>
      <c r="M20" s="48"/>
      <c r="N20" s="48"/>
      <c r="O20" s="48"/>
      <c r="P20" s="48">
        <v>50</v>
      </c>
      <c r="Q20" s="48"/>
      <c r="R20" s="40" t="s">
        <v>111</v>
      </c>
      <c r="S20" s="40"/>
      <c r="T20" s="40"/>
      <c r="U20" s="40" t="s">
        <v>112</v>
      </c>
      <c r="V20" s="49">
        <v>120</v>
      </c>
      <c r="W20" s="49"/>
      <c r="X20" s="44" t="str">
        <f t="shared" si="4"/>
        <v/>
      </c>
    </row>
    <row r="21" spans="1:24" s="45" customFormat="1" ht="12" x14ac:dyDescent="0.2">
      <c r="A21" s="37"/>
      <c r="B21" s="38"/>
      <c r="C21" s="39"/>
      <c r="D21" s="297" t="str">
        <f>IF($B21&gt;0,VLOOKUP($B21,'OT-ID'!$B$13:$M$3257,6,FALSE),"")</f>
        <v/>
      </c>
      <c r="E21" s="298" t="str">
        <f>IF($B21&gt;0,VLOOKUP($B21,'OT-ID'!$B$13:$M$3257,10,FALSE),"")</f>
        <v/>
      </c>
      <c r="F21" s="298" t="str">
        <f>IF($B21&gt;0,VLOOKUP($B21,'OT-ID'!$B$13:$M$3257,12,FALSE),"")</f>
        <v/>
      </c>
      <c r="G21" s="297" t="str">
        <f>IF($B21&gt;0,VLOOKUP($B21,'OT-ID'!$B$13:$M$3257,4,FALSE),"")</f>
        <v/>
      </c>
      <c r="H21" s="298" t="str">
        <f>IF($B21&gt;0,VLOOKUP($B21,'OT-ID'!$B$13:$M$3257,5,FALSE),"")</f>
        <v/>
      </c>
      <c r="I21" s="46"/>
      <c r="J21" s="38"/>
      <c r="K21" s="47"/>
      <c r="L21" s="48"/>
      <c r="M21" s="48"/>
      <c r="N21" s="48"/>
      <c r="O21" s="48"/>
      <c r="P21" s="48"/>
      <c r="Q21" s="48"/>
      <c r="R21" s="40"/>
      <c r="S21" s="40"/>
      <c r="T21" s="40"/>
      <c r="U21" s="40"/>
      <c r="V21" s="49"/>
      <c r="W21" s="49"/>
      <c r="X21" s="44" t="str">
        <f t="shared" si="4"/>
        <v/>
      </c>
    </row>
    <row r="22" spans="1:24" s="45" customFormat="1" ht="12" x14ac:dyDescent="0.2">
      <c r="A22" s="37"/>
      <c r="B22" s="38">
        <v>10102</v>
      </c>
      <c r="C22" s="39">
        <v>2029</v>
      </c>
      <c r="D22" s="297" t="str">
        <f>IF($B22&gt;0,VLOOKUP($B22,'OT-ID'!$B$13:$M$3257,6,FALSE),"")</f>
        <v>WE</v>
      </c>
      <c r="E22" s="298" t="str">
        <f>IF($B22&gt;0,VLOOKUP($B22,'OT-ID'!$B$13:$M$3257,10,FALSE),"")</f>
        <v>Gemeinde A</v>
      </c>
      <c r="F22" s="298" t="str">
        <f>IF($B22&gt;0,VLOOKUP($B22,'OT-ID'!$B$13:$M$3257,12,FALSE),"")</f>
        <v>Y-Dorf</v>
      </c>
      <c r="G22" s="297">
        <f>IF($B22&gt;0,VLOOKUP($B22,'OT-ID'!$B$13:$M$3257,4,FALSE),"")</f>
        <v>11110</v>
      </c>
      <c r="H22" s="298" t="str">
        <f>IF($B22&gt;0,VLOOKUP($B22,'OT-ID'!$B$13:$M$3257,5,FALSE),"")</f>
        <v>großer Fluss</v>
      </c>
      <c r="I22" s="46" t="s">
        <v>115</v>
      </c>
      <c r="J22" s="38">
        <v>4</v>
      </c>
      <c r="K22" s="47"/>
      <c r="L22" s="48"/>
      <c r="M22" s="48">
        <v>150</v>
      </c>
      <c r="N22" s="48">
        <v>120</v>
      </c>
      <c r="O22" s="48"/>
      <c r="P22" s="48"/>
      <c r="Q22" s="48"/>
      <c r="R22" s="40" t="s">
        <v>57</v>
      </c>
      <c r="S22" s="40"/>
      <c r="T22" s="40"/>
      <c r="U22" s="40" t="s">
        <v>3229</v>
      </c>
      <c r="V22" s="49">
        <v>500</v>
      </c>
      <c r="W22" s="49"/>
      <c r="X22" s="44" t="str">
        <f t="shared" si="4"/>
        <v/>
      </c>
    </row>
    <row r="23" spans="1:24" s="45" customFormat="1" ht="12" x14ac:dyDescent="0.2">
      <c r="A23" s="37"/>
      <c r="B23" s="38">
        <v>10102</v>
      </c>
      <c r="C23" s="39">
        <v>2031</v>
      </c>
      <c r="D23" s="297" t="str">
        <f>IF($B23&gt;0,VLOOKUP($B23,'OT-ID'!$B$13:$M$3257,6,FALSE),"")</f>
        <v>WE</v>
      </c>
      <c r="E23" s="298" t="str">
        <f>IF($B23&gt;0,VLOOKUP($B23,'OT-ID'!$B$13:$M$3257,10,FALSE),"")</f>
        <v>Gemeinde A</v>
      </c>
      <c r="F23" s="298" t="str">
        <f>IF($B23&gt;0,VLOOKUP($B23,'OT-ID'!$B$13:$M$3257,12,FALSE),"")</f>
        <v>Y-Dorf</v>
      </c>
      <c r="G23" s="297">
        <f>IF($B23&gt;0,VLOOKUP($B23,'OT-ID'!$B$13:$M$3257,4,FALSE),"")</f>
        <v>11110</v>
      </c>
      <c r="H23" s="298" t="str">
        <f>IF($B23&gt;0,VLOOKUP($B23,'OT-ID'!$B$13:$M$3257,5,FALSE),"")</f>
        <v>großer Fluss</v>
      </c>
      <c r="I23" s="46" t="s">
        <v>116</v>
      </c>
      <c r="J23" s="38">
        <v>5</v>
      </c>
      <c r="K23" s="47"/>
      <c r="L23" s="48"/>
      <c r="M23" s="48"/>
      <c r="N23" s="48"/>
      <c r="O23" s="48"/>
      <c r="P23" s="48">
        <v>120</v>
      </c>
      <c r="Q23" s="48"/>
      <c r="R23" s="40" t="s">
        <v>57</v>
      </c>
      <c r="S23" s="40"/>
      <c r="T23" s="40"/>
      <c r="U23" s="40" t="s">
        <v>112</v>
      </c>
      <c r="V23" s="49">
        <v>160</v>
      </c>
      <c r="W23" s="49"/>
      <c r="X23" s="44" t="str">
        <f>IF(W23&gt;0,V23*1000/W23,"")</f>
        <v/>
      </c>
    </row>
    <row r="24" spans="1:24" s="45" customFormat="1" ht="12" x14ac:dyDescent="0.2">
      <c r="A24" s="37"/>
      <c r="B24" s="38"/>
      <c r="C24" s="39"/>
      <c r="D24" s="297" t="str">
        <f>IF($B24&gt;0,VLOOKUP($B24,'OT-ID'!$B$13:$M$3257,6,FALSE),"")</f>
        <v/>
      </c>
      <c r="E24" s="298" t="str">
        <f>IF($B24&gt;0,VLOOKUP($B24,'OT-ID'!$B$13:$M$3257,10,FALSE),"")</f>
        <v/>
      </c>
      <c r="F24" s="298" t="str">
        <f>IF($B24&gt;0,VLOOKUP($B24,'OT-ID'!$B$13:$M$3257,12,FALSE),"")</f>
        <v/>
      </c>
      <c r="G24" s="297" t="str">
        <f>IF($B24&gt;0,VLOOKUP($B24,'OT-ID'!$B$13:$M$3257,4,FALSE),"")</f>
        <v/>
      </c>
      <c r="H24" s="298" t="str">
        <f>IF($B24&gt;0,VLOOKUP($B24,'OT-ID'!$B$13:$M$3257,5,FALSE),"")</f>
        <v/>
      </c>
      <c r="I24" s="46"/>
      <c r="J24" s="38"/>
      <c r="K24" s="47"/>
      <c r="L24" s="48"/>
      <c r="M24" s="48"/>
      <c r="N24" s="48"/>
      <c r="O24" s="48"/>
      <c r="P24" s="48"/>
      <c r="Q24" s="48"/>
      <c r="R24" s="40"/>
      <c r="S24" s="40"/>
      <c r="T24" s="40"/>
      <c r="U24" s="40"/>
      <c r="V24" s="49"/>
      <c r="W24" s="49"/>
      <c r="X24" s="44" t="str">
        <f>IF(W24&gt;0,V24*1000/W24,"")</f>
        <v/>
      </c>
    </row>
    <row r="25" spans="1:24" s="45" customFormat="1" ht="12" x14ac:dyDescent="0.2">
      <c r="A25" s="37"/>
      <c r="B25" s="38">
        <v>10103</v>
      </c>
      <c r="C25" s="39">
        <v>2031</v>
      </c>
      <c r="D25" s="297" t="str">
        <f>IF($B25&gt;0,VLOOKUP($B25,'OT-ID'!$B$13:$M$3257,6,FALSE),"")</f>
        <v>WE</v>
      </c>
      <c r="E25" s="298" t="str">
        <f>IF($B25&gt;0,VLOOKUP($B25,'OT-ID'!$B$13:$M$3257,10,FALSE),"")</f>
        <v>Gemeinde A</v>
      </c>
      <c r="F25" s="298" t="str">
        <f>IF($B25&gt;0,VLOOKUP($B25,'OT-ID'!$B$13:$M$3257,12,FALSE),"")</f>
        <v>Z-Dorf</v>
      </c>
      <c r="G25" s="297">
        <f>IF($B25&gt;0,VLOOKUP($B25,'OT-ID'!$B$13:$M$3257,4,FALSE),"")</f>
        <v>11110</v>
      </c>
      <c r="H25" s="298" t="str">
        <f>IF($B25&gt;0,VLOOKUP($B25,'OT-ID'!$B$13:$M$3257,5,FALSE),"")</f>
        <v>großer Fluss</v>
      </c>
      <c r="I25" s="46" t="s">
        <v>117</v>
      </c>
      <c r="J25" s="38">
        <v>6</v>
      </c>
      <c r="K25" s="47"/>
      <c r="L25" s="48">
        <v>150</v>
      </c>
      <c r="M25" s="48"/>
      <c r="N25" s="48"/>
      <c r="O25" s="48"/>
      <c r="P25" s="48"/>
      <c r="Q25" s="48"/>
      <c r="R25" s="40" t="s">
        <v>57</v>
      </c>
      <c r="S25" s="40"/>
      <c r="T25" s="40"/>
      <c r="U25" s="40" t="s">
        <v>3229</v>
      </c>
      <c r="V25" s="49">
        <v>300</v>
      </c>
      <c r="W25" s="49"/>
      <c r="X25" s="44" t="str">
        <f>IF(W25&gt;0,V25*1000/W25,"")</f>
        <v/>
      </c>
    </row>
    <row r="26" spans="1:24" s="45" customFormat="1" ht="12" x14ac:dyDescent="0.2">
      <c r="A26" s="37"/>
      <c r="B26" s="38">
        <v>10103</v>
      </c>
      <c r="C26" s="39">
        <v>2032</v>
      </c>
      <c r="D26" s="297" t="str">
        <f>IF($B26&gt;0,VLOOKUP($B26,'OT-ID'!$B$13:$M$3257,6,FALSE),"")</f>
        <v>WE</v>
      </c>
      <c r="E26" s="298" t="str">
        <f>IF($B26&gt;0,VLOOKUP($B26,'OT-ID'!$B$13:$M$3257,10,FALSE),"")</f>
        <v>Gemeinde A</v>
      </c>
      <c r="F26" s="298" t="str">
        <f>IF($B26&gt;0,VLOOKUP($B26,'OT-ID'!$B$13:$M$3257,12,FALSE),"")</f>
        <v>Z-Dorf</v>
      </c>
      <c r="G26" s="297">
        <f>IF($B26&gt;0,VLOOKUP($B26,'OT-ID'!$B$13:$M$3257,4,FALSE),"")</f>
        <v>11110</v>
      </c>
      <c r="H26" s="298" t="str">
        <f>IF($B26&gt;0,VLOOKUP($B26,'OT-ID'!$B$13:$M$3257,5,FALSE),"")</f>
        <v>großer Fluss</v>
      </c>
      <c r="I26" s="46" t="s">
        <v>118</v>
      </c>
      <c r="J26" s="38">
        <v>7</v>
      </c>
      <c r="K26" s="47">
        <v>700</v>
      </c>
      <c r="L26" s="48"/>
      <c r="M26" s="48"/>
      <c r="N26" s="48"/>
      <c r="O26" s="48">
        <v>500</v>
      </c>
      <c r="P26" s="48"/>
      <c r="Q26" s="48">
        <v>20</v>
      </c>
      <c r="R26" s="40" t="s">
        <v>58</v>
      </c>
      <c r="S26" s="40"/>
      <c r="T26" s="40"/>
      <c r="U26" s="40" t="s">
        <v>112</v>
      </c>
      <c r="V26" s="49">
        <v>1800</v>
      </c>
      <c r="W26" s="49">
        <v>350</v>
      </c>
      <c r="X26" s="44">
        <f>IF(W26&gt;0,V26*1000/W26,"")</f>
        <v>5142.8571428571431</v>
      </c>
    </row>
    <row r="27" spans="1:24" s="45" customFormat="1" ht="12" x14ac:dyDescent="0.2">
      <c r="A27" s="37"/>
      <c r="B27" s="38"/>
      <c r="C27" s="39"/>
      <c r="D27" s="297" t="str">
        <f>IF($B27&gt;0,VLOOKUP($B27,'OT-ID'!$B$13:$M$3257,6,FALSE),"")</f>
        <v/>
      </c>
      <c r="E27" s="298" t="str">
        <f>IF($B27&gt;0,VLOOKUP($B27,'OT-ID'!$B$13:$M$3257,10,FALSE),"")</f>
        <v/>
      </c>
      <c r="F27" s="298" t="str">
        <f>IF($B27&gt;0,VLOOKUP($B27,'OT-ID'!$B$13:$M$3257,12,FALSE),"")</f>
        <v/>
      </c>
      <c r="G27" s="297" t="str">
        <f>IF($B27&gt;0,VLOOKUP($B27,'OT-ID'!$B$13:$M$3257,4,FALSE),"")</f>
        <v/>
      </c>
      <c r="H27" s="298" t="str">
        <f>IF($B27&gt;0,VLOOKUP($B27,'OT-ID'!$B$13:$M$3257,5,FALSE),"")</f>
        <v/>
      </c>
      <c r="I27" s="46"/>
      <c r="J27" s="38"/>
      <c r="K27" s="47"/>
      <c r="L27" s="48"/>
      <c r="M27" s="48"/>
      <c r="N27" s="48"/>
      <c r="O27" s="48"/>
      <c r="P27" s="48"/>
      <c r="Q27" s="48"/>
      <c r="R27" s="40"/>
      <c r="S27" s="40"/>
      <c r="T27" s="40"/>
      <c r="U27" s="40"/>
      <c r="V27" s="49"/>
      <c r="W27" s="49"/>
      <c r="X27" s="44" t="str">
        <f>IF(W27&gt;0,V27*1000/W27,"")</f>
        <v/>
      </c>
    </row>
    <row r="28" spans="1:24" s="45" customFormat="1" ht="12" x14ac:dyDescent="0.2">
      <c r="A28" s="37"/>
      <c r="B28" s="38"/>
      <c r="C28" s="39">
        <v>2026</v>
      </c>
      <c r="D28" s="297" t="str">
        <f>IF($B28&gt;0,VLOOKUP($B28,'OT-ID'!$B$13:$M$3257,6,FALSE),"")</f>
        <v/>
      </c>
      <c r="E28" s="298" t="str">
        <f>IF($B28&gt;0,VLOOKUP($B28,'OT-ID'!$B$13:$M$3257,10,FALSE),"")</f>
        <v/>
      </c>
      <c r="F28" s="298" t="str">
        <f>IF($B28&gt;0,VLOOKUP($B28,'OT-ID'!$B$13:$M$3257,12,FALSE),"")</f>
        <v/>
      </c>
      <c r="G28" s="297" t="str">
        <f>IF($B28&gt;0,VLOOKUP($B28,'OT-ID'!$B$13:$M$3257,4,FALSE),"")</f>
        <v/>
      </c>
      <c r="H28" s="298" t="str">
        <f>IF($B28&gt;0,VLOOKUP($B28,'OT-ID'!$B$13:$M$3257,5,FALSE),"")</f>
        <v/>
      </c>
      <c r="I28" s="46" t="s">
        <v>119</v>
      </c>
      <c r="J28" s="38"/>
      <c r="K28" s="47"/>
      <c r="L28" s="48"/>
      <c r="M28" s="48"/>
      <c r="N28" s="48"/>
      <c r="O28" s="48"/>
      <c r="P28" s="48"/>
      <c r="Q28" s="48"/>
      <c r="R28" s="40"/>
      <c r="S28" s="40"/>
      <c r="T28" s="40"/>
      <c r="U28" s="40" t="s">
        <v>3229</v>
      </c>
      <c r="V28" s="49">
        <v>200</v>
      </c>
      <c r="W28" s="49"/>
      <c r="X28" s="44" t="str">
        <f t="shared" si="4"/>
        <v/>
      </c>
    </row>
    <row r="29" spans="1:24" s="45" customFormat="1" ht="12" x14ac:dyDescent="0.2">
      <c r="A29" s="37"/>
      <c r="B29" s="38"/>
      <c r="C29" s="39"/>
      <c r="D29" s="297" t="str">
        <f>IF($B29&gt;0,VLOOKUP($B29,'OT-ID'!$B$13:$M$3257,6,FALSE),"")</f>
        <v/>
      </c>
      <c r="E29" s="298" t="str">
        <f>IF($B29&gt;0,VLOOKUP($B29,'OT-ID'!$B$13:$M$3257,10,FALSE),"")</f>
        <v/>
      </c>
      <c r="F29" s="298" t="str">
        <f>IF($B29&gt;0,VLOOKUP($B29,'OT-ID'!$B$13:$M$3257,12,FALSE),"")</f>
        <v/>
      </c>
      <c r="G29" s="297" t="str">
        <f>IF($B29&gt;0,VLOOKUP($B29,'OT-ID'!$B$13:$M$3257,4,FALSE),"")</f>
        <v/>
      </c>
      <c r="H29" s="298" t="str">
        <f>IF($B29&gt;0,VLOOKUP($B29,'OT-ID'!$B$13:$M$3257,5,FALSE),"")</f>
        <v/>
      </c>
      <c r="I29" s="46"/>
      <c r="J29" s="38"/>
      <c r="K29" s="47"/>
      <c r="L29" s="48"/>
      <c r="M29" s="48"/>
      <c r="N29" s="48"/>
      <c r="O29" s="48"/>
      <c r="P29" s="48"/>
      <c r="Q29" s="48"/>
      <c r="R29" s="40"/>
      <c r="S29" s="40"/>
      <c r="T29" s="40"/>
      <c r="U29" s="40"/>
      <c r="V29" s="49"/>
      <c r="W29" s="49"/>
      <c r="X29" s="44" t="str">
        <f t="shared" si="4"/>
        <v/>
      </c>
    </row>
    <row r="30" spans="1:24" s="45" customFormat="1" ht="12" x14ac:dyDescent="0.2">
      <c r="A30" s="37"/>
      <c r="B30" s="38">
        <v>20101</v>
      </c>
      <c r="C30" s="39">
        <v>2027</v>
      </c>
      <c r="D30" s="297" t="str">
        <f>IF($B30&gt;0,VLOOKUP($B30,'OT-ID'!$B$13:$M$3257,6,FALSE),"")</f>
        <v>AP</v>
      </c>
      <c r="E30" s="298" t="str">
        <f>IF($B30&gt;0,VLOOKUP($B30,'OT-ID'!$B$13:$M$3257,10,FALSE),"")</f>
        <v>Gemeinde B</v>
      </c>
      <c r="F30" s="298" t="str">
        <f>IF($B30&gt;0,VLOOKUP($B30,'OT-ID'!$B$13:$M$3257,12,FALSE),"")</f>
        <v>W-Dorf</v>
      </c>
      <c r="G30" s="297">
        <f>IF($B30&gt;0,VLOOKUP($B30,'OT-ID'!$B$13:$M$3257,4,FALSE),"")</f>
        <v>11111</v>
      </c>
      <c r="H30" s="298" t="str">
        <f>IF($B30&gt;0,VLOOKUP($B30,'OT-ID'!$B$13:$M$3257,5,FALSE),"")</f>
        <v>kleiner Bach</v>
      </c>
      <c r="I30" s="46" t="s">
        <v>120</v>
      </c>
      <c r="J30" s="38">
        <v>8</v>
      </c>
      <c r="K30" s="47"/>
      <c r="L30" s="48"/>
      <c r="M30" s="48">
        <v>100</v>
      </c>
      <c r="N30" s="48">
        <v>80</v>
      </c>
      <c r="O30" s="48">
        <v>150</v>
      </c>
      <c r="P30" s="48"/>
      <c r="Q30" s="48">
        <v>5</v>
      </c>
      <c r="R30" s="40" t="s">
        <v>121</v>
      </c>
      <c r="S30" s="40"/>
      <c r="T30" s="40"/>
      <c r="U30" s="40" t="s">
        <v>112</v>
      </c>
      <c r="V30" s="49">
        <v>200</v>
      </c>
      <c r="W30" s="49">
        <v>20</v>
      </c>
      <c r="X30" s="44">
        <f t="shared" si="4"/>
        <v>10000</v>
      </c>
    </row>
    <row r="31" spans="1:24" s="45" customFormat="1" ht="12" x14ac:dyDescent="0.2">
      <c r="A31" s="37"/>
      <c r="B31" s="38"/>
      <c r="C31" s="39"/>
      <c r="D31" s="297" t="str">
        <f>IF($B31&gt;0,VLOOKUP($B31,'OT-ID'!$B$13:$M$3257,6,FALSE),"")</f>
        <v/>
      </c>
      <c r="E31" s="298" t="str">
        <f>IF($B31&gt;0,VLOOKUP($B31,'OT-ID'!$B$13:$M$3257,10,FALSE),"")</f>
        <v/>
      </c>
      <c r="F31" s="298" t="str">
        <f>IF($B31&gt;0,VLOOKUP($B31,'OT-ID'!$B$13:$M$3257,12,FALSE),"")</f>
        <v/>
      </c>
      <c r="G31" s="297" t="str">
        <f>IF($B31&gt;0,VLOOKUP($B31,'OT-ID'!$B$13:$M$3257,4,FALSE),"")</f>
        <v/>
      </c>
      <c r="H31" s="298" t="str">
        <f>IF($B31&gt;0,VLOOKUP($B31,'OT-ID'!$B$13:$M$3257,5,FALSE),"")</f>
        <v/>
      </c>
      <c r="I31" s="46"/>
      <c r="J31" s="38"/>
      <c r="K31" s="47"/>
      <c r="L31" s="48"/>
      <c r="M31" s="48"/>
      <c r="N31" s="48"/>
      <c r="O31" s="48"/>
      <c r="P31" s="48"/>
      <c r="Q31" s="48"/>
      <c r="R31" s="40"/>
      <c r="S31" s="40"/>
      <c r="T31" s="40"/>
      <c r="U31" s="40"/>
      <c r="V31" s="49"/>
      <c r="W31" s="49"/>
      <c r="X31" s="44" t="str">
        <f t="shared" si="4"/>
        <v/>
      </c>
    </row>
    <row r="32" spans="1:24" s="45" customFormat="1" ht="12" x14ac:dyDescent="0.2">
      <c r="A32" s="37"/>
      <c r="B32" s="38"/>
      <c r="C32" s="39">
        <v>2027</v>
      </c>
      <c r="D32" s="297" t="str">
        <f>IF($B32&gt;0,VLOOKUP($B32,'OT-ID'!$B$13:$M$3257,6,FALSE),"")</f>
        <v/>
      </c>
      <c r="E32" s="298" t="str">
        <f>IF($B32&gt;0,VLOOKUP($B32,'OT-ID'!$B$13:$M$3257,10,FALSE),"")</f>
        <v/>
      </c>
      <c r="F32" s="298" t="str">
        <f>IF($B32&gt;0,VLOOKUP($B32,'OT-ID'!$B$13:$M$3257,12,FALSE),"")</f>
        <v/>
      </c>
      <c r="G32" s="297" t="str">
        <f>IF($B32&gt;0,VLOOKUP($B32,'OT-ID'!$B$13:$M$3257,4,FALSE),"")</f>
        <v/>
      </c>
      <c r="H32" s="298" t="str">
        <f>IF($B32&gt;0,VLOOKUP($B32,'OT-ID'!$B$13:$M$3257,5,FALSE),"")</f>
        <v/>
      </c>
      <c r="I32" s="46" t="s">
        <v>119</v>
      </c>
      <c r="J32" s="38"/>
      <c r="K32" s="47"/>
      <c r="L32" s="48"/>
      <c r="M32" s="48"/>
      <c r="N32" s="48"/>
      <c r="O32" s="48"/>
      <c r="P32" s="48"/>
      <c r="Q32" s="48"/>
      <c r="R32" s="40"/>
      <c r="S32" s="40"/>
      <c r="T32" s="40"/>
      <c r="U32" s="40" t="s">
        <v>3229</v>
      </c>
      <c r="V32" s="49">
        <v>200</v>
      </c>
      <c r="W32" s="49"/>
      <c r="X32" s="44" t="str">
        <f t="shared" si="4"/>
        <v/>
      </c>
    </row>
    <row r="33" spans="1:24" s="45" customFormat="1" ht="12" x14ac:dyDescent="0.2">
      <c r="A33" s="37"/>
      <c r="B33" s="38"/>
      <c r="C33" s="39"/>
      <c r="D33" s="297" t="str">
        <f>IF($B33&gt;0,VLOOKUP($B33,'OT-ID'!$B$13:$M$3257,6,FALSE),"")</f>
        <v/>
      </c>
      <c r="E33" s="298" t="str">
        <f>IF($B33&gt;0,VLOOKUP($B33,'OT-ID'!$B$13:$M$3257,10,FALSE),"")</f>
        <v/>
      </c>
      <c r="F33" s="298" t="str">
        <f>IF($B33&gt;0,VLOOKUP($B33,'OT-ID'!$B$13:$M$3257,12,FALSE),"")</f>
        <v/>
      </c>
      <c r="G33" s="297" t="str">
        <f>IF($B33&gt;0,VLOOKUP($B33,'OT-ID'!$B$13:$M$3257,4,FALSE),"")</f>
        <v/>
      </c>
      <c r="H33" s="298" t="str">
        <f>IF($B33&gt;0,VLOOKUP($B33,'OT-ID'!$B$13:$M$3257,5,FALSE),"")</f>
        <v/>
      </c>
      <c r="I33" s="46"/>
      <c r="J33" s="38"/>
      <c r="K33" s="47"/>
      <c r="L33" s="48"/>
      <c r="M33" s="48"/>
      <c r="N33" s="48"/>
      <c r="O33" s="48"/>
      <c r="P33" s="48"/>
      <c r="Q33" s="48"/>
      <c r="R33" s="40"/>
      <c r="S33" s="40"/>
      <c r="T33" s="40"/>
      <c r="U33" s="40"/>
      <c r="V33" s="49"/>
      <c r="W33" s="49"/>
      <c r="X33" s="44" t="str">
        <f t="shared" si="4"/>
        <v/>
      </c>
    </row>
    <row r="34" spans="1:24" s="45" customFormat="1" ht="12" x14ac:dyDescent="0.2">
      <c r="A34" s="37"/>
      <c r="B34" s="38"/>
      <c r="C34" s="39"/>
      <c r="D34" s="297" t="str">
        <f>IF($B34&gt;0,VLOOKUP($B34,'OT-ID'!$B$13:$M$3257,6,FALSE),"")</f>
        <v/>
      </c>
      <c r="E34" s="298" t="str">
        <f>IF($B34&gt;0,VLOOKUP($B34,'OT-ID'!$B$13:$M$3257,10,FALSE),"")</f>
        <v/>
      </c>
      <c r="F34" s="298" t="str">
        <f>IF($B34&gt;0,VLOOKUP($B34,'OT-ID'!$B$13:$M$3257,12,FALSE),"")</f>
        <v/>
      </c>
      <c r="G34" s="297" t="str">
        <f>IF($B34&gt;0,VLOOKUP($B34,'OT-ID'!$B$13:$M$3257,4,FALSE),"")</f>
        <v/>
      </c>
      <c r="H34" s="298" t="str">
        <f>IF($B34&gt;0,VLOOKUP($B34,'OT-ID'!$B$13:$M$3257,5,FALSE),"")</f>
        <v/>
      </c>
      <c r="I34" s="46"/>
      <c r="J34" s="38"/>
      <c r="K34" s="47"/>
      <c r="L34" s="48"/>
      <c r="M34" s="48"/>
      <c r="N34" s="48"/>
      <c r="O34" s="48"/>
      <c r="P34" s="48"/>
      <c r="Q34" s="48"/>
      <c r="R34" s="40"/>
      <c r="S34" s="40"/>
      <c r="T34" s="40"/>
      <c r="U34" s="40"/>
      <c r="V34" s="49"/>
      <c r="W34" s="49"/>
      <c r="X34" s="44" t="str">
        <f t="shared" si="4"/>
        <v/>
      </c>
    </row>
    <row r="35" spans="1:24" s="45" customFormat="1" ht="12" x14ac:dyDescent="0.2">
      <c r="A35" s="37"/>
      <c r="B35" s="38"/>
      <c r="C35" s="39"/>
      <c r="D35" s="297" t="str">
        <f>IF($B35&gt;0,VLOOKUP($B35,'OT-ID'!$B$13:$M$3257,6,FALSE),"")</f>
        <v/>
      </c>
      <c r="E35" s="298" t="str">
        <f>IF($B35&gt;0,VLOOKUP($B35,'OT-ID'!$B$13:$M$3257,10,FALSE),"")</f>
        <v/>
      </c>
      <c r="F35" s="298" t="str">
        <f>IF($B35&gt;0,VLOOKUP($B35,'OT-ID'!$B$13:$M$3257,12,FALSE),"")</f>
        <v/>
      </c>
      <c r="G35" s="297" t="str">
        <f>IF($B35&gt;0,VLOOKUP($B35,'OT-ID'!$B$13:$M$3257,4,FALSE),"")</f>
        <v/>
      </c>
      <c r="H35" s="298" t="str">
        <f>IF($B35&gt;0,VLOOKUP($B35,'OT-ID'!$B$13:$M$3257,5,FALSE),"")</f>
        <v/>
      </c>
      <c r="I35" s="46"/>
      <c r="J35" s="38"/>
      <c r="K35" s="47"/>
      <c r="L35" s="48"/>
      <c r="M35" s="48"/>
      <c r="N35" s="48"/>
      <c r="O35" s="48"/>
      <c r="P35" s="48"/>
      <c r="Q35" s="48"/>
      <c r="R35" s="40"/>
      <c r="S35" s="40"/>
      <c r="T35" s="40"/>
      <c r="U35" s="40"/>
      <c r="V35" s="49"/>
      <c r="W35" s="49"/>
      <c r="X35" s="44" t="str">
        <f t="shared" si="4"/>
        <v/>
      </c>
    </row>
    <row r="36" spans="1:24" s="45" customFormat="1" ht="12" x14ac:dyDescent="0.2">
      <c r="A36" s="37"/>
      <c r="B36" s="38"/>
      <c r="C36" s="39"/>
      <c r="D36" s="297" t="str">
        <f>IF($B36&gt;0,VLOOKUP($B36,'OT-ID'!$B$13:$M$3257,6,FALSE),"")</f>
        <v/>
      </c>
      <c r="E36" s="298" t="str">
        <f>IF($B36&gt;0,VLOOKUP($B36,'OT-ID'!$B$13:$M$3257,10,FALSE),"")</f>
        <v/>
      </c>
      <c r="F36" s="298" t="str">
        <f>IF($B36&gt;0,VLOOKUP($B36,'OT-ID'!$B$13:$M$3257,12,FALSE),"")</f>
        <v/>
      </c>
      <c r="G36" s="297" t="str">
        <f>IF($B36&gt;0,VLOOKUP($B36,'OT-ID'!$B$13:$M$3257,4,FALSE),"")</f>
        <v/>
      </c>
      <c r="H36" s="298" t="str">
        <f>IF($B36&gt;0,VLOOKUP($B36,'OT-ID'!$B$13:$M$3257,5,FALSE),"")</f>
        <v/>
      </c>
      <c r="I36" s="46"/>
      <c r="J36" s="38"/>
      <c r="K36" s="47"/>
      <c r="L36" s="48"/>
      <c r="M36" s="48"/>
      <c r="N36" s="48"/>
      <c r="O36" s="48"/>
      <c r="P36" s="48"/>
      <c r="Q36" s="48"/>
      <c r="R36" s="40"/>
      <c r="S36" s="40"/>
      <c r="T36" s="40"/>
      <c r="U36" s="40"/>
      <c r="V36" s="49"/>
      <c r="W36" s="49"/>
      <c r="X36" s="44" t="str">
        <f t="shared" si="4"/>
        <v/>
      </c>
    </row>
    <row r="37" spans="1:24" s="45" customFormat="1" ht="12" x14ac:dyDescent="0.2">
      <c r="A37" s="37"/>
      <c r="B37" s="38"/>
      <c r="C37" s="39"/>
      <c r="D37" s="297" t="str">
        <f>IF($B37&gt;0,VLOOKUP($B37,'OT-ID'!$B$13:$M$3257,6,FALSE),"")</f>
        <v/>
      </c>
      <c r="E37" s="298" t="str">
        <f>IF($B37&gt;0,VLOOKUP($B37,'OT-ID'!$B$13:$M$3257,10,FALSE),"")</f>
        <v/>
      </c>
      <c r="F37" s="298" t="str">
        <f>IF($B37&gt;0,VLOOKUP($B37,'OT-ID'!$B$13:$M$3257,12,FALSE),"")</f>
        <v/>
      </c>
      <c r="G37" s="297" t="str">
        <f>IF($B37&gt;0,VLOOKUP($B37,'OT-ID'!$B$13:$M$3257,4,FALSE),"")</f>
        <v/>
      </c>
      <c r="H37" s="298" t="str">
        <f>IF($B37&gt;0,VLOOKUP($B37,'OT-ID'!$B$13:$M$3257,5,FALSE),"")</f>
        <v/>
      </c>
      <c r="I37" s="46"/>
      <c r="J37" s="38"/>
      <c r="K37" s="47"/>
      <c r="L37" s="48"/>
      <c r="M37" s="48"/>
      <c r="N37" s="48"/>
      <c r="O37" s="48"/>
      <c r="P37" s="48"/>
      <c r="Q37" s="48"/>
      <c r="R37" s="40"/>
      <c r="S37" s="40"/>
      <c r="T37" s="40"/>
      <c r="U37" s="40"/>
      <c r="V37" s="49"/>
      <c r="W37" s="49"/>
      <c r="X37" s="44" t="str">
        <f t="shared" si="4"/>
        <v/>
      </c>
    </row>
    <row r="38" spans="1:24" s="45" customFormat="1" ht="12" x14ac:dyDescent="0.2">
      <c r="A38" s="37"/>
      <c r="B38" s="38"/>
      <c r="C38" s="39"/>
      <c r="D38" s="297" t="str">
        <f>IF($B38&gt;0,VLOOKUP($B38,'OT-ID'!$B$13:$M$3257,6,FALSE),"")</f>
        <v/>
      </c>
      <c r="E38" s="298" t="str">
        <f>IF($B38&gt;0,VLOOKUP($B38,'OT-ID'!$B$13:$M$3257,10,FALSE),"")</f>
        <v/>
      </c>
      <c r="F38" s="298" t="str">
        <f>IF($B38&gt;0,VLOOKUP($B38,'OT-ID'!$B$13:$M$3257,12,FALSE),"")</f>
        <v/>
      </c>
      <c r="G38" s="297" t="str">
        <f>IF($B38&gt;0,VLOOKUP($B38,'OT-ID'!$B$13:$M$3257,4,FALSE),"")</f>
        <v/>
      </c>
      <c r="H38" s="298" t="str">
        <f>IF($B38&gt;0,VLOOKUP($B38,'OT-ID'!$B$13:$M$3257,5,FALSE),"")</f>
        <v/>
      </c>
      <c r="I38" s="46"/>
      <c r="J38" s="38"/>
      <c r="K38" s="47"/>
      <c r="L38" s="48"/>
      <c r="M38" s="48"/>
      <c r="N38" s="48"/>
      <c r="O38" s="48"/>
      <c r="P38" s="48"/>
      <c r="Q38" s="48"/>
      <c r="R38" s="40"/>
      <c r="S38" s="40"/>
      <c r="T38" s="40"/>
      <c r="U38" s="40"/>
      <c r="V38" s="49"/>
      <c r="W38" s="49"/>
      <c r="X38" s="44" t="str">
        <f t="shared" si="4"/>
        <v/>
      </c>
    </row>
    <row r="39" spans="1:24" s="45" customFormat="1" ht="12" x14ac:dyDescent="0.2">
      <c r="A39" s="37"/>
      <c r="B39" s="38"/>
      <c r="C39" s="39"/>
      <c r="D39" s="297" t="str">
        <f>IF($B39&gt;0,VLOOKUP($B39,'OT-ID'!$B$13:$M$3257,6,FALSE),"")</f>
        <v/>
      </c>
      <c r="E39" s="298" t="str">
        <f>IF($B39&gt;0,VLOOKUP($B39,'OT-ID'!$B$13:$M$3257,10,FALSE),"")</f>
        <v/>
      </c>
      <c r="F39" s="298" t="str">
        <f>IF($B39&gt;0,VLOOKUP($B39,'OT-ID'!$B$13:$M$3257,12,FALSE),"")</f>
        <v/>
      </c>
      <c r="G39" s="297" t="str">
        <f>IF($B39&gt;0,VLOOKUP($B39,'OT-ID'!$B$13:$M$3257,4,FALSE),"")</f>
        <v/>
      </c>
      <c r="H39" s="298" t="str">
        <f>IF($B39&gt;0,VLOOKUP($B39,'OT-ID'!$B$13:$M$3257,5,FALSE),"")</f>
        <v/>
      </c>
      <c r="I39" s="46"/>
      <c r="J39" s="38"/>
      <c r="K39" s="47"/>
      <c r="L39" s="48"/>
      <c r="M39" s="48"/>
      <c r="N39" s="48"/>
      <c r="O39" s="48"/>
      <c r="P39" s="48"/>
      <c r="Q39" s="48"/>
      <c r="R39" s="40"/>
      <c r="S39" s="40"/>
      <c r="T39" s="40"/>
      <c r="U39" s="40"/>
      <c r="V39" s="49"/>
      <c r="W39" s="49"/>
      <c r="X39" s="44" t="str">
        <f t="shared" si="4"/>
        <v/>
      </c>
    </row>
    <row r="40" spans="1:24" s="45" customFormat="1" ht="12" x14ac:dyDescent="0.2">
      <c r="A40" s="37"/>
      <c r="B40" s="38"/>
      <c r="C40" s="39"/>
      <c r="D40" s="297" t="str">
        <f>IF($B40&gt;0,VLOOKUP($B40,'OT-ID'!$B$13:$M$3257,6,FALSE),"")</f>
        <v/>
      </c>
      <c r="E40" s="298" t="str">
        <f>IF($B40&gt;0,VLOOKUP($B40,'OT-ID'!$B$13:$M$3257,10,FALSE),"")</f>
        <v/>
      </c>
      <c r="F40" s="298" t="str">
        <f>IF($B40&gt;0,VLOOKUP($B40,'OT-ID'!$B$13:$M$3257,12,FALSE),"")</f>
        <v/>
      </c>
      <c r="G40" s="297" t="str">
        <f>IF($B40&gt;0,VLOOKUP($B40,'OT-ID'!$B$13:$M$3257,4,FALSE),"")</f>
        <v/>
      </c>
      <c r="H40" s="298" t="str">
        <f>IF($B40&gt;0,VLOOKUP($B40,'OT-ID'!$B$13:$M$3257,5,FALSE),"")</f>
        <v/>
      </c>
      <c r="I40" s="46"/>
      <c r="J40" s="38"/>
      <c r="K40" s="47"/>
      <c r="L40" s="48"/>
      <c r="M40" s="48"/>
      <c r="N40" s="48"/>
      <c r="O40" s="48"/>
      <c r="P40" s="48"/>
      <c r="Q40" s="48"/>
      <c r="R40" s="40"/>
      <c r="S40" s="40"/>
      <c r="T40" s="40"/>
      <c r="U40" s="40"/>
      <c r="V40" s="49"/>
      <c r="W40" s="49"/>
      <c r="X40" s="44" t="str">
        <f t="shared" si="4"/>
        <v/>
      </c>
    </row>
    <row r="41" spans="1:24" s="45" customFormat="1" ht="12" x14ac:dyDescent="0.2">
      <c r="A41" s="37"/>
      <c r="B41" s="38"/>
      <c r="C41" s="39"/>
      <c r="D41" s="297" t="str">
        <f>IF($B41&gt;0,VLOOKUP($B41,'OT-ID'!$B$13:$M$3257,6,FALSE),"")</f>
        <v/>
      </c>
      <c r="E41" s="298" t="str">
        <f>IF($B41&gt;0,VLOOKUP($B41,'OT-ID'!$B$13:$M$3257,10,FALSE),"")</f>
        <v/>
      </c>
      <c r="F41" s="298" t="str">
        <f>IF($B41&gt;0,VLOOKUP($B41,'OT-ID'!$B$13:$M$3257,12,FALSE),"")</f>
        <v/>
      </c>
      <c r="G41" s="297" t="str">
        <f>IF($B41&gt;0,VLOOKUP($B41,'OT-ID'!$B$13:$M$3257,4,FALSE),"")</f>
        <v/>
      </c>
      <c r="H41" s="298" t="str">
        <f>IF($B41&gt;0,VLOOKUP($B41,'OT-ID'!$B$13:$M$3257,5,FALSE),"")</f>
        <v/>
      </c>
      <c r="I41" s="46"/>
      <c r="J41" s="38"/>
      <c r="K41" s="47"/>
      <c r="L41" s="48"/>
      <c r="M41" s="48"/>
      <c r="N41" s="48"/>
      <c r="O41" s="48"/>
      <c r="P41" s="48"/>
      <c r="Q41" s="48"/>
      <c r="R41" s="40"/>
      <c r="S41" s="40"/>
      <c r="T41" s="40"/>
      <c r="U41" s="40"/>
      <c r="V41" s="49"/>
      <c r="W41" s="49"/>
      <c r="X41" s="44" t="str">
        <f t="shared" si="4"/>
        <v/>
      </c>
    </row>
    <row r="42" spans="1:24" s="45" customFormat="1" ht="12" x14ac:dyDescent="0.2">
      <c r="A42" s="37"/>
      <c r="B42" s="38"/>
      <c r="C42" s="39"/>
      <c r="D42" s="297" t="str">
        <f>IF($B42&gt;0,VLOOKUP($B42,'OT-ID'!$B$13:$M$3257,6,FALSE),"")</f>
        <v/>
      </c>
      <c r="E42" s="298" t="str">
        <f>IF($B42&gt;0,VLOOKUP($B42,'OT-ID'!$B$13:$M$3257,10,FALSE),"")</f>
        <v/>
      </c>
      <c r="F42" s="298" t="str">
        <f>IF($B42&gt;0,VLOOKUP($B42,'OT-ID'!$B$13:$M$3257,12,FALSE),"")</f>
        <v/>
      </c>
      <c r="G42" s="297" t="str">
        <f>IF($B42&gt;0,VLOOKUP($B42,'OT-ID'!$B$13:$M$3257,4,FALSE),"")</f>
        <v/>
      </c>
      <c r="H42" s="298" t="str">
        <f>IF($B42&gt;0,VLOOKUP($B42,'OT-ID'!$B$13:$M$3257,5,FALSE),"")</f>
        <v/>
      </c>
      <c r="I42" s="46"/>
      <c r="J42" s="38"/>
      <c r="K42" s="47"/>
      <c r="L42" s="48"/>
      <c r="M42" s="48"/>
      <c r="N42" s="48"/>
      <c r="O42" s="48"/>
      <c r="P42" s="48"/>
      <c r="Q42" s="48"/>
      <c r="R42" s="40"/>
      <c r="S42" s="40"/>
      <c r="T42" s="40"/>
      <c r="U42" s="40"/>
      <c r="V42" s="49"/>
      <c r="W42" s="49"/>
      <c r="X42" s="44" t="str">
        <f t="shared" si="4"/>
        <v/>
      </c>
    </row>
    <row r="43" spans="1:24" s="45" customFormat="1" ht="12" x14ac:dyDescent="0.2">
      <c r="A43" s="37"/>
      <c r="B43" s="38"/>
      <c r="C43" s="39"/>
      <c r="D43" s="297" t="str">
        <f>IF($B43&gt;0,VLOOKUP($B43,'OT-ID'!$B$13:$M$3257,6,FALSE),"")</f>
        <v/>
      </c>
      <c r="E43" s="298" t="str">
        <f>IF($B43&gt;0,VLOOKUP($B43,'OT-ID'!$B$13:$M$3257,10,FALSE),"")</f>
        <v/>
      </c>
      <c r="F43" s="298" t="str">
        <f>IF($B43&gt;0,VLOOKUP($B43,'OT-ID'!$B$13:$M$3257,12,FALSE),"")</f>
        <v/>
      </c>
      <c r="G43" s="297" t="str">
        <f>IF($B43&gt;0,VLOOKUP($B43,'OT-ID'!$B$13:$M$3257,4,FALSE),"")</f>
        <v/>
      </c>
      <c r="H43" s="298" t="str">
        <f>IF($B43&gt;0,VLOOKUP($B43,'OT-ID'!$B$13:$M$3257,5,FALSE),"")</f>
        <v/>
      </c>
      <c r="I43" s="46"/>
      <c r="J43" s="38"/>
      <c r="K43" s="47"/>
      <c r="L43" s="48"/>
      <c r="M43" s="48"/>
      <c r="N43" s="48"/>
      <c r="O43" s="48"/>
      <c r="P43" s="48"/>
      <c r="Q43" s="48"/>
      <c r="R43" s="40"/>
      <c r="S43" s="40"/>
      <c r="T43" s="40"/>
      <c r="U43" s="40"/>
      <c r="V43" s="49"/>
      <c r="W43" s="49"/>
      <c r="X43" s="44" t="str">
        <f t="shared" si="4"/>
        <v/>
      </c>
    </row>
    <row r="44" spans="1:24" s="45" customFormat="1" ht="12" x14ac:dyDescent="0.2">
      <c r="A44" s="37"/>
      <c r="B44" s="38"/>
      <c r="C44" s="39"/>
      <c r="D44" s="297" t="str">
        <f>IF($B44&gt;0,VLOOKUP($B44,'OT-ID'!$B$13:$M$3257,6,FALSE),"")</f>
        <v/>
      </c>
      <c r="E44" s="298" t="str">
        <f>IF($B44&gt;0,VLOOKUP($B44,'OT-ID'!$B$13:$M$3257,10,FALSE),"")</f>
        <v/>
      </c>
      <c r="F44" s="298" t="str">
        <f>IF($B44&gt;0,VLOOKUP($B44,'OT-ID'!$B$13:$M$3257,12,FALSE),"")</f>
        <v/>
      </c>
      <c r="G44" s="297" t="str">
        <f>IF($B44&gt;0,VLOOKUP($B44,'OT-ID'!$B$13:$M$3257,4,FALSE),"")</f>
        <v/>
      </c>
      <c r="H44" s="298" t="str">
        <f>IF($B44&gt;0,VLOOKUP($B44,'OT-ID'!$B$13:$M$3257,5,FALSE),"")</f>
        <v/>
      </c>
      <c r="I44" s="46"/>
      <c r="J44" s="38"/>
      <c r="K44" s="47"/>
      <c r="L44" s="48"/>
      <c r="M44" s="48"/>
      <c r="N44" s="48"/>
      <c r="O44" s="48"/>
      <c r="P44" s="48"/>
      <c r="Q44" s="48"/>
      <c r="R44" s="40"/>
      <c r="S44" s="40"/>
      <c r="T44" s="40"/>
      <c r="U44" s="40"/>
      <c r="V44" s="49"/>
      <c r="W44" s="49"/>
      <c r="X44" s="44" t="str">
        <f t="shared" si="4"/>
        <v/>
      </c>
    </row>
    <row r="45" spans="1:24" s="45" customFormat="1" ht="12" x14ac:dyDescent="0.2">
      <c r="A45" s="37"/>
      <c r="B45" s="38"/>
      <c r="C45" s="39"/>
      <c r="D45" s="297" t="str">
        <f>IF($B45&gt;0,VLOOKUP($B45,'OT-ID'!$B$13:$M$3257,6,FALSE),"")</f>
        <v/>
      </c>
      <c r="E45" s="298" t="str">
        <f>IF($B45&gt;0,VLOOKUP($B45,'OT-ID'!$B$13:$M$3257,10,FALSE),"")</f>
        <v/>
      </c>
      <c r="F45" s="298" t="str">
        <f>IF($B45&gt;0,VLOOKUP($B45,'OT-ID'!$B$13:$M$3257,12,FALSE),"")</f>
        <v/>
      </c>
      <c r="G45" s="297" t="str">
        <f>IF($B45&gt;0,VLOOKUP($B45,'OT-ID'!$B$13:$M$3257,4,FALSE),"")</f>
        <v/>
      </c>
      <c r="H45" s="298" t="str">
        <f>IF($B45&gt;0,VLOOKUP($B45,'OT-ID'!$B$13:$M$3257,5,FALSE),"")</f>
        <v/>
      </c>
      <c r="I45" s="46"/>
      <c r="J45" s="38"/>
      <c r="K45" s="47"/>
      <c r="L45" s="48"/>
      <c r="M45" s="48"/>
      <c r="N45" s="48"/>
      <c r="O45" s="48"/>
      <c r="P45" s="48"/>
      <c r="Q45" s="48"/>
      <c r="R45" s="40"/>
      <c r="S45" s="40"/>
      <c r="T45" s="40"/>
      <c r="U45" s="40"/>
      <c r="V45" s="49"/>
      <c r="W45" s="49"/>
      <c r="X45" s="44" t="str">
        <f t="shared" si="4"/>
        <v/>
      </c>
    </row>
    <row r="46" spans="1:24" s="45" customFormat="1" ht="12" x14ac:dyDescent="0.2">
      <c r="A46" s="37"/>
      <c r="B46" s="38"/>
      <c r="C46" s="39"/>
      <c r="D46" s="297" t="str">
        <f>IF($B46&gt;0,VLOOKUP($B46,'OT-ID'!$B$13:$M$3257,6,FALSE),"")</f>
        <v/>
      </c>
      <c r="E46" s="298" t="str">
        <f>IF($B46&gt;0,VLOOKUP($B46,'OT-ID'!$B$13:$M$3257,10,FALSE),"")</f>
        <v/>
      </c>
      <c r="F46" s="298" t="str">
        <f>IF($B46&gt;0,VLOOKUP($B46,'OT-ID'!$B$13:$M$3257,12,FALSE),"")</f>
        <v/>
      </c>
      <c r="G46" s="297" t="str">
        <f>IF($B46&gt;0,VLOOKUP($B46,'OT-ID'!$B$13:$M$3257,4,FALSE),"")</f>
        <v/>
      </c>
      <c r="H46" s="298" t="str">
        <f>IF($B46&gt;0,VLOOKUP($B46,'OT-ID'!$B$13:$M$3257,5,FALSE),"")</f>
        <v/>
      </c>
      <c r="I46" s="46"/>
      <c r="J46" s="38"/>
      <c r="K46" s="47"/>
      <c r="L46" s="48"/>
      <c r="M46" s="48"/>
      <c r="N46" s="48"/>
      <c r="O46" s="48"/>
      <c r="P46" s="48"/>
      <c r="Q46" s="48"/>
      <c r="R46" s="40"/>
      <c r="S46" s="40"/>
      <c r="T46" s="40"/>
      <c r="U46" s="40"/>
      <c r="V46" s="49"/>
      <c r="W46" s="49"/>
      <c r="X46" s="44" t="str">
        <f t="shared" si="4"/>
        <v/>
      </c>
    </row>
    <row r="47" spans="1:24" s="45" customFormat="1" ht="12" x14ac:dyDescent="0.2">
      <c r="A47" s="37"/>
      <c r="B47" s="38"/>
      <c r="C47" s="39"/>
      <c r="D47" s="297" t="str">
        <f>IF($B47&gt;0,VLOOKUP($B47,'OT-ID'!$B$13:$M$3257,6,FALSE),"")</f>
        <v/>
      </c>
      <c r="E47" s="298" t="str">
        <f>IF($B47&gt;0,VLOOKUP($B47,'OT-ID'!$B$13:$M$3257,10,FALSE),"")</f>
        <v/>
      </c>
      <c r="F47" s="298" t="str">
        <f>IF($B47&gt;0,VLOOKUP($B47,'OT-ID'!$B$13:$M$3257,12,FALSE),"")</f>
        <v/>
      </c>
      <c r="G47" s="297" t="str">
        <f>IF($B47&gt;0,VLOOKUP($B47,'OT-ID'!$B$13:$M$3257,4,FALSE),"")</f>
        <v/>
      </c>
      <c r="H47" s="298" t="str">
        <f>IF($B47&gt;0,VLOOKUP($B47,'OT-ID'!$B$13:$M$3257,5,FALSE),"")</f>
        <v/>
      </c>
      <c r="I47" s="46"/>
      <c r="J47" s="38"/>
      <c r="K47" s="47"/>
      <c r="L47" s="48"/>
      <c r="M47" s="48"/>
      <c r="N47" s="48"/>
      <c r="O47" s="48"/>
      <c r="P47" s="48"/>
      <c r="Q47" s="48"/>
      <c r="R47" s="40"/>
      <c r="S47" s="40"/>
      <c r="T47" s="40"/>
      <c r="U47" s="40"/>
      <c r="V47" s="49"/>
      <c r="W47" s="49"/>
      <c r="X47" s="44" t="str">
        <f t="shared" si="4"/>
        <v/>
      </c>
    </row>
    <row r="48" spans="1:24" s="45" customFormat="1" ht="12" x14ac:dyDescent="0.2">
      <c r="A48" s="37"/>
      <c r="B48" s="38"/>
      <c r="C48" s="39"/>
      <c r="D48" s="297" t="str">
        <f>IF($B48&gt;0,VLOOKUP($B48,'OT-ID'!$B$13:$M$3257,6,FALSE),"")</f>
        <v/>
      </c>
      <c r="E48" s="298" t="str">
        <f>IF($B48&gt;0,VLOOKUP($B48,'OT-ID'!$B$13:$M$3257,10,FALSE),"")</f>
        <v/>
      </c>
      <c r="F48" s="298" t="str">
        <f>IF($B48&gt;0,VLOOKUP($B48,'OT-ID'!$B$13:$M$3257,12,FALSE),"")</f>
        <v/>
      </c>
      <c r="G48" s="297" t="str">
        <f>IF($B48&gt;0,VLOOKUP($B48,'OT-ID'!$B$13:$M$3257,4,FALSE),"")</f>
        <v/>
      </c>
      <c r="H48" s="298" t="str">
        <f>IF($B48&gt;0,VLOOKUP($B48,'OT-ID'!$B$13:$M$3257,5,FALSE),"")</f>
        <v/>
      </c>
      <c r="I48" s="46"/>
      <c r="J48" s="38"/>
      <c r="K48" s="47"/>
      <c r="L48" s="48"/>
      <c r="M48" s="48"/>
      <c r="N48" s="48"/>
      <c r="O48" s="48"/>
      <c r="P48" s="48"/>
      <c r="Q48" s="48"/>
      <c r="R48" s="40"/>
      <c r="S48" s="40"/>
      <c r="T48" s="40"/>
      <c r="U48" s="40"/>
      <c r="V48" s="49"/>
      <c r="W48" s="49"/>
      <c r="X48" s="44" t="str">
        <f t="shared" si="4"/>
        <v/>
      </c>
    </row>
    <row r="49" spans="1:24" s="45" customFormat="1" ht="12" x14ac:dyDescent="0.2">
      <c r="A49" s="37"/>
      <c r="B49" s="38"/>
      <c r="C49" s="39"/>
      <c r="D49" s="297" t="str">
        <f>IF($B49&gt;0,VLOOKUP($B49,'OT-ID'!$B$13:$M$3257,6,FALSE),"")</f>
        <v/>
      </c>
      <c r="E49" s="298" t="str">
        <f>IF($B49&gt;0,VLOOKUP($B49,'OT-ID'!$B$13:$M$3257,10,FALSE),"")</f>
        <v/>
      </c>
      <c r="F49" s="298" t="str">
        <f>IF($B49&gt;0,VLOOKUP($B49,'OT-ID'!$B$13:$M$3257,12,FALSE),"")</f>
        <v/>
      </c>
      <c r="G49" s="297" t="str">
        <f>IF($B49&gt;0,VLOOKUP($B49,'OT-ID'!$B$13:$M$3257,4,FALSE),"")</f>
        <v/>
      </c>
      <c r="H49" s="298" t="str">
        <f>IF($B49&gt;0,VLOOKUP($B49,'OT-ID'!$B$13:$M$3257,5,FALSE),"")</f>
        <v/>
      </c>
      <c r="I49" s="46"/>
      <c r="J49" s="38"/>
      <c r="K49" s="47"/>
      <c r="L49" s="48"/>
      <c r="M49" s="48"/>
      <c r="N49" s="48"/>
      <c r="O49" s="48"/>
      <c r="P49" s="48"/>
      <c r="Q49" s="48"/>
      <c r="R49" s="40"/>
      <c r="S49" s="40"/>
      <c r="T49" s="40"/>
      <c r="U49" s="40"/>
      <c r="V49" s="49"/>
      <c r="W49" s="49"/>
      <c r="X49" s="44" t="str">
        <f t="shared" si="4"/>
        <v/>
      </c>
    </row>
    <row r="50" spans="1:24" s="45" customFormat="1" ht="12" x14ac:dyDescent="0.2">
      <c r="A50" s="37"/>
      <c r="B50" s="38"/>
      <c r="C50" s="39"/>
      <c r="D50" s="297" t="str">
        <f>IF($B50&gt;0,VLOOKUP($B50,'OT-ID'!$B$13:$M$3257,6,FALSE),"")</f>
        <v/>
      </c>
      <c r="E50" s="298" t="str">
        <f>IF($B50&gt;0,VLOOKUP($B50,'OT-ID'!$B$13:$M$3257,10,FALSE),"")</f>
        <v/>
      </c>
      <c r="F50" s="298" t="str">
        <f>IF($B50&gt;0,VLOOKUP($B50,'OT-ID'!$B$13:$M$3257,12,FALSE),"")</f>
        <v/>
      </c>
      <c r="G50" s="297" t="str">
        <f>IF($B50&gt;0,VLOOKUP($B50,'OT-ID'!$B$13:$M$3257,4,FALSE),"")</f>
        <v/>
      </c>
      <c r="H50" s="298" t="str">
        <f>IF($B50&gt;0,VLOOKUP($B50,'OT-ID'!$B$13:$M$3257,5,FALSE),"")</f>
        <v/>
      </c>
      <c r="I50" s="46"/>
      <c r="J50" s="38"/>
      <c r="K50" s="47"/>
      <c r="L50" s="48"/>
      <c r="M50" s="48"/>
      <c r="N50" s="48"/>
      <c r="O50" s="48"/>
      <c r="P50" s="48"/>
      <c r="Q50" s="48"/>
      <c r="R50" s="40"/>
      <c r="S50" s="40"/>
      <c r="T50" s="40"/>
      <c r="U50" s="40"/>
      <c r="V50" s="49"/>
      <c r="W50" s="49"/>
      <c r="X50" s="44" t="str">
        <f t="shared" si="4"/>
        <v/>
      </c>
    </row>
    <row r="51" spans="1:24" s="45" customFormat="1" ht="12" x14ac:dyDescent="0.2">
      <c r="A51" s="37"/>
      <c r="B51" s="38"/>
      <c r="C51" s="39"/>
      <c r="D51" s="297" t="str">
        <f>IF($B51&gt;0,VLOOKUP($B51,'OT-ID'!$B$13:$M$3257,6,FALSE),"")</f>
        <v/>
      </c>
      <c r="E51" s="298" t="str">
        <f>IF($B51&gt;0,VLOOKUP($B51,'OT-ID'!$B$13:$M$3257,10,FALSE),"")</f>
        <v/>
      </c>
      <c r="F51" s="298" t="str">
        <f>IF($B51&gt;0,VLOOKUP($B51,'OT-ID'!$B$13:$M$3257,12,FALSE),"")</f>
        <v/>
      </c>
      <c r="G51" s="297" t="str">
        <f>IF($B51&gt;0,VLOOKUP($B51,'OT-ID'!$B$13:$M$3257,4,FALSE),"")</f>
        <v/>
      </c>
      <c r="H51" s="298" t="str">
        <f>IF($B51&gt;0,VLOOKUP($B51,'OT-ID'!$B$13:$M$3257,5,FALSE),"")</f>
        <v/>
      </c>
      <c r="I51" s="46"/>
      <c r="J51" s="38"/>
      <c r="K51" s="47"/>
      <c r="L51" s="48"/>
      <c r="M51" s="48"/>
      <c r="N51" s="48"/>
      <c r="O51" s="48"/>
      <c r="P51" s="48"/>
      <c r="Q51" s="48"/>
      <c r="R51" s="40"/>
      <c r="S51" s="40"/>
      <c r="T51" s="40"/>
      <c r="U51" s="40"/>
      <c r="V51" s="49"/>
      <c r="W51" s="49"/>
      <c r="X51" s="44" t="str">
        <f t="shared" si="4"/>
        <v/>
      </c>
    </row>
    <row r="52" spans="1:24" s="45" customFormat="1" ht="12" x14ac:dyDescent="0.2">
      <c r="A52" s="37"/>
      <c r="B52" s="38"/>
      <c r="C52" s="39"/>
      <c r="D52" s="297" t="str">
        <f>IF($B52&gt;0,VLOOKUP($B52,'OT-ID'!$B$13:$M$3257,6,FALSE),"")</f>
        <v/>
      </c>
      <c r="E52" s="298" t="str">
        <f>IF($B52&gt;0,VLOOKUP($B52,'OT-ID'!$B$13:$M$3257,10,FALSE),"")</f>
        <v/>
      </c>
      <c r="F52" s="298" t="str">
        <f>IF($B52&gt;0,VLOOKUP($B52,'OT-ID'!$B$13:$M$3257,12,FALSE),"")</f>
        <v/>
      </c>
      <c r="G52" s="297" t="str">
        <f>IF($B52&gt;0,VLOOKUP($B52,'OT-ID'!$B$13:$M$3257,4,FALSE),"")</f>
        <v/>
      </c>
      <c r="H52" s="298" t="str">
        <f>IF($B52&gt;0,VLOOKUP($B52,'OT-ID'!$B$13:$M$3257,5,FALSE),"")</f>
        <v/>
      </c>
      <c r="I52" s="46"/>
      <c r="J52" s="38"/>
      <c r="K52" s="47"/>
      <c r="L52" s="48"/>
      <c r="M52" s="48"/>
      <c r="N52" s="48"/>
      <c r="O52" s="48"/>
      <c r="P52" s="48"/>
      <c r="Q52" s="48"/>
      <c r="R52" s="40"/>
      <c r="S52" s="40"/>
      <c r="T52" s="40"/>
      <c r="U52" s="40"/>
      <c r="V52" s="49"/>
      <c r="W52" s="49"/>
      <c r="X52" s="44" t="str">
        <f t="shared" si="4"/>
        <v/>
      </c>
    </row>
    <row r="53" spans="1:24" s="45" customFormat="1" ht="12" x14ac:dyDescent="0.2">
      <c r="A53" s="37"/>
      <c r="B53" s="38"/>
      <c r="C53" s="39"/>
      <c r="D53" s="297" t="str">
        <f>IF($B53&gt;0,VLOOKUP($B53,'OT-ID'!$B$13:$M$3257,6,FALSE),"")</f>
        <v/>
      </c>
      <c r="E53" s="298" t="str">
        <f>IF($B53&gt;0,VLOOKUP($B53,'OT-ID'!$B$13:$M$3257,10,FALSE),"")</f>
        <v/>
      </c>
      <c r="F53" s="298" t="str">
        <f>IF($B53&gt;0,VLOOKUP($B53,'OT-ID'!$B$13:$M$3257,12,FALSE),"")</f>
        <v/>
      </c>
      <c r="G53" s="297" t="str">
        <f>IF($B53&gt;0,VLOOKUP($B53,'OT-ID'!$B$13:$M$3257,4,FALSE),"")</f>
        <v/>
      </c>
      <c r="H53" s="298" t="str">
        <f>IF($B53&gt;0,VLOOKUP($B53,'OT-ID'!$B$13:$M$3257,5,FALSE),"")</f>
        <v/>
      </c>
      <c r="I53" s="46"/>
      <c r="J53" s="38"/>
      <c r="K53" s="47"/>
      <c r="L53" s="48"/>
      <c r="M53" s="48"/>
      <c r="N53" s="48"/>
      <c r="O53" s="48"/>
      <c r="P53" s="48"/>
      <c r="Q53" s="48"/>
      <c r="R53" s="40"/>
      <c r="S53" s="40"/>
      <c r="T53" s="40"/>
      <c r="U53" s="40"/>
      <c r="V53" s="49"/>
      <c r="W53" s="49"/>
      <c r="X53" s="44" t="str">
        <f t="shared" si="4"/>
        <v/>
      </c>
    </row>
    <row r="54" spans="1:24" s="45" customFormat="1" ht="12" x14ac:dyDescent="0.2">
      <c r="A54" s="37"/>
      <c r="B54" s="38"/>
      <c r="C54" s="39"/>
      <c r="D54" s="297" t="str">
        <f>IF($B54&gt;0,VLOOKUP($B54,'OT-ID'!$B$13:$M$3257,6,FALSE),"")</f>
        <v/>
      </c>
      <c r="E54" s="298" t="str">
        <f>IF($B54&gt;0,VLOOKUP($B54,'OT-ID'!$B$13:$M$3257,10,FALSE),"")</f>
        <v/>
      </c>
      <c r="F54" s="298" t="str">
        <f>IF($B54&gt;0,VLOOKUP($B54,'OT-ID'!$B$13:$M$3257,12,FALSE),"")</f>
        <v/>
      </c>
      <c r="G54" s="297" t="str">
        <f>IF($B54&gt;0,VLOOKUP($B54,'OT-ID'!$B$13:$M$3257,4,FALSE),"")</f>
        <v/>
      </c>
      <c r="H54" s="298" t="str">
        <f>IF($B54&gt;0,VLOOKUP($B54,'OT-ID'!$B$13:$M$3257,5,FALSE),"")</f>
        <v/>
      </c>
      <c r="I54" s="46"/>
      <c r="J54" s="38"/>
      <c r="K54" s="47"/>
      <c r="L54" s="48"/>
      <c r="M54" s="48"/>
      <c r="N54" s="48"/>
      <c r="O54" s="48"/>
      <c r="P54" s="48"/>
      <c r="Q54" s="48"/>
      <c r="R54" s="40"/>
      <c r="S54" s="40"/>
      <c r="T54" s="40"/>
      <c r="U54" s="40"/>
      <c r="V54" s="49"/>
      <c r="W54" s="49"/>
      <c r="X54" s="44" t="str">
        <f t="shared" si="4"/>
        <v/>
      </c>
    </row>
    <row r="55" spans="1:24" s="45" customFormat="1" ht="12" x14ac:dyDescent="0.2">
      <c r="A55" s="37"/>
      <c r="B55" s="38"/>
      <c r="C55" s="39"/>
      <c r="D55" s="297" t="str">
        <f>IF($B55&gt;0,VLOOKUP($B55,'OT-ID'!$B$13:$M$3257,6,FALSE),"")</f>
        <v/>
      </c>
      <c r="E55" s="298" t="str">
        <f>IF($B55&gt;0,VLOOKUP($B55,'OT-ID'!$B$13:$M$3257,10,FALSE),"")</f>
        <v/>
      </c>
      <c r="F55" s="298" t="str">
        <f>IF($B55&gt;0,VLOOKUP($B55,'OT-ID'!$B$13:$M$3257,12,FALSE),"")</f>
        <v/>
      </c>
      <c r="G55" s="297" t="str">
        <f>IF($B55&gt;0,VLOOKUP($B55,'OT-ID'!$B$13:$M$3257,4,FALSE),"")</f>
        <v/>
      </c>
      <c r="H55" s="298" t="str">
        <f>IF($B55&gt;0,VLOOKUP($B55,'OT-ID'!$B$13:$M$3257,5,FALSE),"")</f>
        <v/>
      </c>
      <c r="I55" s="46"/>
      <c r="J55" s="38"/>
      <c r="K55" s="47"/>
      <c r="L55" s="48"/>
      <c r="M55" s="48"/>
      <c r="N55" s="48"/>
      <c r="O55" s="48"/>
      <c r="P55" s="48"/>
      <c r="Q55" s="48"/>
      <c r="R55" s="40"/>
      <c r="S55" s="40"/>
      <c r="T55" s="40"/>
      <c r="U55" s="40"/>
      <c r="V55" s="49"/>
      <c r="W55" s="49"/>
      <c r="X55" s="44" t="str">
        <f t="shared" si="4"/>
        <v/>
      </c>
    </row>
    <row r="56" spans="1:24" s="45" customFormat="1" ht="12" x14ac:dyDescent="0.2">
      <c r="A56" s="37"/>
      <c r="B56" s="38"/>
      <c r="C56" s="39"/>
      <c r="D56" s="297" t="str">
        <f>IF($B56&gt;0,VLOOKUP($B56,'OT-ID'!$B$13:$M$3257,6,FALSE),"")</f>
        <v/>
      </c>
      <c r="E56" s="298" t="str">
        <f>IF($B56&gt;0,VLOOKUP($B56,'OT-ID'!$B$13:$M$3257,10,FALSE),"")</f>
        <v/>
      </c>
      <c r="F56" s="298" t="str">
        <f>IF($B56&gt;0,VLOOKUP($B56,'OT-ID'!$B$13:$M$3257,12,FALSE),"")</f>
        <v/>
      </c>
      <c r="G56" s="297" t="str">
        <f>IF($B56&gt;0,VLOOKUP($B56,'OT-ID'!$B$13:$M$3257,4,FALSE),"")</f>
        <v/>
      </c>
      <c r="H56" s="298" t="str">
        <f>IF($B56&gt;0,VLOOKUP($B56,'OT-ID'!$B$13:$M$3257,5,FALSE),"")</f>
        <v/>
      </c>
      <c r="I56" s="46"/>
      <c r="J56" s="38"/>
      <c r="K56" s="47"/>
      <c r="L56" s="48"/>
      <c r="M56" s="48"/>
      <c r="N56" s="48"/>
      <c r="O56" s="48"/>
      <c r="P56" s="48"/>
      <c r="Q56" s="48"/>
      <c r="R56" s="40"/>
      <c r="S56" s="40"/>
      <c r="T56" s="40"/>
      <c r="U56" s="40"/>
      <c r="V56" s="49"/>
      <c r="W56" s="49"/>
      <c r="X56" s="44" t="str">
        <f t="shared" si="4"/>
        <v/>
      </c>
    </row>
    <row r="57" spans="1:24" s="45" customFormat="1" ht="12" x14ac:dyDescent="0.2">
      <c r="A57" s="37"/>
      <c r="B57" s="38"/>
      <c r="C57" s="39"/>
      <c r="D57" s="297" t="str">
        <f>IF($B57&gt;0,VLOOKUP($B57,'OT-ID'!$B$13:$M$3257,6,FALSE),"")</f>
        <v/>
      </c>
      <c r="E57" s="298" t="str">
        <f>IF($B57&gt;0,VLOOKUP($B57,'OT-ID'!$B$13:$M$3257,10,FALSE),"")</f>
        <v/>
      </c>
      <c r="F57" s="298" t="str">
        <f>IF($B57&gt;0,VLOOKUP($B57,'OT-ID'!$B$13:$M$3257,12,FALSE),"")</f>
        <v/>
      </c>
      <c r="G57" s="297" t="str">
        <f>IF($B57&gt;0,VLOOKUP($B57,'OT-ID'!$B$13:$M$3257,4,FALSE),"")</f>
        <v/>
      </c>
      <c r="H57" s="298" t="str">
        <f>IF($B57&gt;0,VLOOKUP($B57,'OT-ID'!$B$13:$M$3257,5,FALSE),"")</f>
        <v/>
      </c>
      <c r="I57" s="46"/>
      <c r="J57" s="38"/>
      <c r="K57" s="47"/>
      <c r="L57" s="48"/>
      <c r="M57" s="48"/>
      <c r="N57" s="48"/>
      <c r="O57" s="48"/>
      <c r="P57" s="48"/>
      <c r="Q57" s="48"/>
      <c r="R57" s="40"/>
      <c r="S57" s="40"/>
      <c r="T57" s="40"/>
      <c r="U57" s="40"/>
      <c r="V57" s="49"/>
      <c r="W57" s="49"/>
      <c r="X57" s="44" t="str">
        <f t="shared" si="4"/>
        <v/>
      </c>
    </row>
    <row r="58" spans="1:24" s="45" customFormat="1" ht="12" x14ac:dyDescent="0.2">
      <c r="A58" s="37"/>
      <c r="B58" s="38"/>
      <c r="C58" s="39"/>
      <c r="D58" s="297" t="str">
        <f>IF($B58&gt;0,VLOOKUP($B58,'OT-ID'!$B$13:$M$3257,6,FALSE),"")</f>
        <v/>
      </c>
      <c r="E58" s="298" t="str">
        <f>IF($B58&gt;0,VLOOKUP($B58,'OT-ID'!$B$13:$M$3257,10,FALSE),"")</f>
        <v/>
      </c>
      <c r="F58" s="298" t="str">
        <f>IF($B58&gt;0,VLOOKUP($B58,'OT-ID'!$B$13:$M$3257,12,FALSE),"")</f>
        <v/>
      </c>
      <c r="G58" s="297" t="str">
        <f>IF($B58&gt;0,VLOOKUP($B58,'OT-ID'!$B$13:$M$3257,4,FALSE),"")</f>
        <v/>
      </c>
      <c r="H58" s="298" t="str">
        <f>IF($B58&gt;0,VLOOKUP($B58,'OT-ID'!$B$13:$M$3257,5,FALSE),"")</f>
        <v/>
      </c>
      <c r="I58" s="46"/>
      <c r="J58" s="38"/>
      <c r="K58" s="47"/>
      <c r="L58" s="48"/>
      <c r="M58" s="48"/>
      <c r="N58" s="48"/>
      <c r="O58" s="48"/>
      <c r="P58" s="48"/>
      <c r="Q58" s="48"/>
      <c r="R58" s="40"/>
      <c r="S58" s="40"/>
      <c r="T58" s="40"/>
      <c r="U58" s="40"/>
      <c r="V58" s="49"/>
      <c r="W58" s="49"/>
      <c r="X58" s="44" t="str">
        <f t="shared" si="4"/>
        <v/>
      </c>
    </row>
    <row r="59" spans="1:24" s="45" customFormat="1" ht="12" x14ac:dyDescent="0.2">
      <c r="A59" s="37"/>
      <c r="B59" s="38"/>
      <c r="C59" s="39"/>
      <c r="D59" s="297" t="str">
        <f>IF($B59&gt;0,VLOOKUP($B59,'OT-ID'!$B$13:$M$3257,6,FALSE),"")</f>
        <v/>
      </c>
      <c r="E59" s="298" t="str">
        <f>IF($B59&gt;0,VLOOKUP($B59,'OT-ID'!$B$13:$M$3257,10,FALSE),"")</f>
        <v/>
      </c>
      <c r="F59" s="298" t="str">
        <f>IF($B59&gt;0,VLOOKUP($B59,'OT-ID'!$B$13:$M$3257,12,FALSE),"")</f>
        <v/>
      </c>
      <c r="G59" s="297" t="str">
        <f>IF($B59&gt;0,VLOOKUP($B59,'OT-ID'!$B$13:$M$3257,4,FALSE),"")</f>
        <v/>
      </c>
      <c r="H59" s="298" t="str">
        <f>IF($B59&gt;0,VLOOKUP($B59,'OT-ID'!$B$13:$M$3257,5,FALSE),"")</f>
        <v/>
      </c>
      <c r="I59" s="46"/>
      <c r="J59" s="38"/>
      <c r="K59" s="47"/>
      <c r="L59" s="48"/>
      <c r="M59" s="48"/>
      <c r="N59" s="48"/>
      <c r="O59" s="48"/>
      <c r="P59" s="48"/>
      <c r="Q59" s="48"/>
      <c r="R59" s="40"/>
      <c r="S59" s="40"/>
      <c r="T59" s="40"/>
      <c r="U59" s="40"/>
      <c r="V59" s="49"/>
      <c r="W59" s="49"/>
      <c r="X59" s="44" t="str">
        <f t="shared" si="4"/>
        <v/>
      </c>
    </row>
    <row r="60" spans="1:24" s="45" customFormat="1" ht="12" x14ac:dyDescent="0.2">
      <c r="A60" s="37"/>
      <c r="B60" s="38"/>
      <c r="C60" s="39"/>
      <c r="D60" s="297" t="str">
        <f>IF($B60&gt;0,VLOOKUP($B60,'OT-ID'!$B$13:$M$3257,6,FALSE),"")</f>
        <v/>
      </c>
      <c r="E60" s="298" t="str">
        <f>IF($B60&gt;0,VLOOKUP($B60,'OT-ID'!$B$13:$M$3257,10,FALSE),"")</f>
        <v/>
      </c>
      <c r="F60" s="298" t="str">
        <f>IF($B60&gt;0,VLOOKUP($B60,'OT-ID'!$B$13:$M$3257,12,FALSE),"")</f>
        <v/>
      </c>
      <c r="G60" s="297" t="str">
        <f>IF($B60&gt;0,VLOOKUP($B60,'OT-ID'!$B$13:$M$3257,4,FALSE),"")</f>
        <v/>
      </c>
      <c r="H60" s="298" t="str">
        <f>IF($B60&gt;0,VLOOKUP($B60,'OT-ID'!$B$13:$M$3257,5,FALSE),"")</f>
        <v/>
      </c>
      <c r="I60" s="46"/>
      <c r="J60" s="38"/>
      <c r="K60" s="47"/>
      <c r="L60" s="48"/>
      <c r="M60" s="48"/>
      <c r="N60" s="48"/>
      <c r="O60" s="48"/>
      <c r="P60" s="48"/>
      <c r="Q60" s="48"/>
      <c r="R60" s="40"/>
      <c r="S60" s="40"/>
      <c r="T60" s="40"/>
      <c r="U60" s="40"/>
      <c r="V60" s="49"/>
      <c r="W60" s="49"/>
      <c r="X60" s="44" t="str">
        <f t="shared" si="4"/>
        <v/>
      </c>
    </row>
    <row r="61" spans="1:24" s="45" customFormat="1" ht="12" x14ac:dyDescent="0.2">
      <c r="A61" s="37"/>
      <c r="B61" s="38"/>
      <c r="C61" s="39"/>
      <c r="D61" s="297" t="str">
        <f>IF($B61&gt;0,VLOOKUP($B61,'OT-ID'!$B$13:$M$3257,6,FALSE),"")</f>
        <v/>
      </c>
      <c r="E61" s="298" t="str">
        <f>IF($B61&gt;0,VLOOKUP($B61,'OT-ID'!$B$13:$M$3257,10,FALSE),"")</f>
        <v/>
      </c>
      <c r="F61" s="298" t="str">
        <f>IF($B61&gt;0,VLOOKUP($B61,'OT-ID'!$B$13:$M$3257,12,FALSE),"")</f>
        <v/>
      </c>
      <c r="G61" s="297" t="str">
        <f>IF($B61&gt;0,VLOOKUP($B61,'OT-ID'!$B$13:$M$3257,4,FALSE),"")</f>
        <v/>
      </c>
      <c r="H61" s="298" t="str">
        <f>IF($B61&gt;0,VLOOKUP($B61,'OT-ID'!$B$13:$M$3257,5,FALSE),"")</f>
        <v/>
      </c>
      <c r="I61" s="46"/>
      <c r="J61" s="38"/>
      <c r="K61" s="47"/>
      <c r="L61" s="48"/>
      <c r="M61" s="48"/>
      <c r="N61" s="48"/>
      <c r="O61" s="48"/>
      <c r="P61" s="48"/>
      <c r="Q61" s="48"/>
      <c r="R61" s="40"/>
      <c r="S61" s="40"/>
      <c r="T61" s="40"/>
      <c r="U61" s="40"/>
      <c r="V61" s="49"/>
      <c r="W61" s="49"/>
      <c r="X61" s="44" t="str">
        <f t="shared" si="4"/>
        <v/>
      </c>
    </row>
    <row r="62" spans="1:24" s="45" customFormat="1" ht="12" x14ac:dyDescent="0.2">
      <c r="A62" s="37"/>
      <c r="B62" s="38"/>
      <c r="C62" s="39"/>
      <c r="D62" s="297" t="str">
        <f>IF($B62&gt;0,VLOOKUP($B62,'OT-ID'!$B$13:$M$3257,6,FALSE),"")</f>
        <v/>
      </c>
      <c r="E62" s="298" t="str">
        <f>IF($B62&gt;0,VLOOKUP($B62,'OT-ID'!$B$13:$M$3257,10,FALSE),"")</f>
        <v/>
      </c>
      <c r="F62" s="298" t="str">
        <f>IF($B62&gt;0,VLOOKUP($B62,'OT-ID'!$B$13:$M$3257,12,FALSE),"")</f>
        <v/>
      </c>
      <c r="G62" s="297" t="str">
        <f>IF($B62&gt;0,VLOOKUP($B62,'OT-ID'!$B$13:$M$3257,4,FALSE),"")</f>
        <v/>
      </c>
      <c r="H62" s="298" t="str">
        <f>IF($B62&gt;0,VLOOKUP($B62,'OT-ID'!$B$13:$M$3257,5,FALSE),"")</f>
        <v/>
      </c>
      <c r="I62" s="46"/>
      <c r="J62" s="38"/>
      <c r="K62" s="47"/>
      <c r="L62" s="48"/>
      <c r="M62" s="48"/>
      <c r="N62" s="48"/>
      <c r="O62" s="48"/>
      <c r="P62" s="48"/>
      <c r="Q62" s="48"/>
      <c r="R62" s="40"/>
      <c r="S62" s="40"/>
      <c r="T62" s="40"/>
      <c r="U62" s="40"/>
      <c r="V62" s="49"/>
      <c r="W62" s="49"/>
      <c r="X62" s="44" t="str">
        <f t="shared" si="4"/>
        <v/>
      </c>
    </row>
    <row r="63" spans="1:24" s="45" customFormat="1" ht="12" x14ac:dyDescent="0.2">
      <c r="A63" s="37"/>
      <c r="B63" s="38"/>
      <c r="C63" s="39"/>
      <c r="D63" s="297" t="str">
        <f>IF($B63&gt;0,VLOOKUP($B63,'OT-ID'!$B$13:$M$3257,6,FALSE),"")</f>
        <v/>
      </c>
      <c r="E63" s="298" t="str">
        <f>IF($B63&gt;0,VLOOKUP($B63,'OT-ID'!$B$13:$M$3257,10,FALSE),"")</f>
        <v/>
      </c>
      <c r="F63" s="298" t="str">
        <f>IF($B63&gt;0,VLOOKUP($B63,'OT-ID'!$B$13:$M$3257,12,FALSE),"")</f>
        <v/>
      </c>
      <c r="G63" s="297" t="str">
        <f>IF($B63&gt;0,VLOOKUP($B63,'OT-ID'!$B$13:$M$3257,4,FALSE),"")</f>
        <v/>
      </c>
      <c r="H63" s="298" t="str">
        <f>IF($B63&gt;0,VLOOKUP($B63,'OT-ID'!$B$13:$M$3257,5,FALSE),"")</f>
        <v/>
      </c>
      <c r="I63" s="46"/>
      <c r="J63" s="38"/>
      <c r="K63" s="47"/>
      <c r="L63" s="48"/>
      <c r="M63" s="48"/>
      <c r="N63" s="48"/>
      <c r="O63" s="48"/>
      <c r="P63" s="48"/>
      <c r="Q63" s="48"/>
      <c r="R63" s="40"/>
      <c r="S63" s="40"/>
      <c r="T63" s="40"/>
      <c r="U63" s="40"/>
      <c r="V63" s="49"/>
      <c r="W63" s="49"/>
      <c r="X63" s="44" t="str">
        <f t="shared" si="4"/>
        <v/>
      </c>
    </row>
    <row r="64" spans="1:24" s="45" customFormat="1" ht="12" x14ac:dyDescent="0.2">
      <c r="A64" s="37"/>
      <c r="B64" s="38"/>
      <c r="C64" s="39"/>
      <c r="D64" s="297" t="str">
        <f>IF($B64&gt;0,VLOOKUP($B64,'OT-ID'!$B$13:$M$3257,6,FALSE),"")</f>
        <v/>
      </c>
      <c r="E64" s="298" t="str">
        <f>IF($B64&gt;0,VLOOKUP($B64,'OT-ID'!$B$13:$M$3257,10,FALSE),"")</f>
        <v/>
      </c>
      <c r="F64" s="298" t="str">
        <f>IF($B64&gt;0,VLOOKUP($B64,'OT-ID'!$B$13:$M$3257,12,FALSE),"")</f>
        <v/>
      </c>
      <c r="G64" s="297" t="str">
        <f>IF($B64&gt;0,VLOOKUP($B64,'OT-ID'!$B$13:$M$3257,4,FALSE),"")</f>
        <v/>
      </c>
      <c r="H64" s="298" t="str">
        <f>IF($B64&gt;0,VLOOKUP($B64,'OT-ID'!$B$13:$M$3257,5,FALSE),"")</f>
        <v/>
      </c>
      <c r="I64" s="46"/>
      <c r="J64" s="38"/>
      <c r="K64" s="47"/>
      <c r="L64" s="48"/>
      <c r="M64" s="48"/>
      <c r="N64" s="48"/>
      <c r="O64" s="48"/>
      <c r="P64" s="48"/>
      <c r="Q64" s="48"/>
      <c r="R64" s="40"/>
      <c r="S64" s="40"/>
      <c r="T64" s="40"/>
      <c r="U64" s="40"/>
      <c r="V64" s="49"/>
      <c r="W64" s="49"/>
      <c r="X64" s="44" t="str">
        <f t="shared" si="4"/>
        <v/>
      </c>
    </row>
    <row r="65" spans="1:24" s="45" customFormat="1" ht="12" x14ac:dyDescent="0.2">
      <c r="A65" s="37"/>
      <c r="B65" s="38"/>
      <c r="C65" s="39"/>
      <c r="D65" s="297" t="str">
        <f>IF($B65&gt;0,VLOOKUP($B65,'OT-ID'!$B$13:$M$3257,6,FALSE),"")</f>
        <v/>
      </c>
      <c r="E65" s="298" t="str">
        <f>IF($B65&gt;0,VLOOKUP($B65,'OT-ID'!$B$13:$M$3257,10,FALSE),"")</f>
        <v/>
      </c>
      <c r="F65" s="298" t="str">
        <f>IF($B65&gt;0,VLOOKUP($B65,'OT-ID'!$B$13:$M$3257,12,FALSE),"")</f>
        <v/>
      </c>
      <c r="G65" s="297" t="str">
        <f>IF($B65&gt;0,VLOOKUP($B65,'OT-ID'!$B$13:$M$3257,4,FALSE),"")</f>
        <v/>
      </c>
      <c r="H65" s="298" t="str">
        <f>IF($B65&gt;0,VLOOKUP($B65,'OT-ID'!$B$13:$M$3257,5,FALSE),"")</f>
        <v/>
      </c>
      <c r="I65" s="46"/>
      <c r="J65" s="38"/>
      <c r="K65" s="47"/>
      <c r="L65" s="48"/>
      <c r="M65" s="48"/>
      <c r="N65" s="48"/>
      <c r="O65" s="48"/>
      <c r="P65" s="48"/>
      <c r="Q65" s="48"/>
      <c r="R65" s="40"/>
      <c r="S65" s="40"/>
      <c r="T65" s="40"/>
      <c r="U65" s="40"/>
      <c r="V65" s="49"/>
      <c r="W65" s="49"/>
      <c r="X65" s="44" t="str">
        <f t="shared" si="4"/>
        <v/>
      </c>
    </row>
    <row r="66" spans="1:24" s="45" customFormat="1" ht="12" x14ac:dyDescent="0.2">
      <c r="A66" s="37"/>
      <c r="B66" s="38"/>
      <c r="C66" s="39"/>
      <c r="D66" s="297" t="str">
        <f>IF($B66&gt;0,VLOOKUP($B66,'OT-ID'!$B$13:$M$3257,6,FALSE),"")</f>
        <v/>
      </c>
      <c r="E66" s="298" t="str">
        <f>IF($B66&gt;0,VLOOKUP($B66,'OT-ID'!$B$13:$M$3257,10,FALSE),"")</f>
        <v/>
      </c>
      <c r="F66" s="298" t="str">
        <f>IF($B66&gt;0,VLOOKUP($B66,'OT-ID'!$B$13:$M$3257,12,FALSE),"")</f>
        <v/>
      </c>
      <c r="G66" s="297" t="str">
        <f>IF($B66&gt;0,VLOOKUP($B66,'OT-ID'!$B$13:$M$3257,4,FALSE),"")</f>
        <v/>
      </c>
      <c r="H66" s="298" t="str">
        <f>IF($B66&gt;0,VLOOKUP($B66,'OT-ID'!$B$13:$M$3257,5,FALSE),"")</f>
        <v/>
      </c>
      <c r="I66" s="46"/>
      <c r="J66" s="38"/>
      <c r="K66" s="47"/>
      <c r="L66" s="48"/>
      <c r="M66" s="48"/>
      <c r="N66" s="48"/>
      <c r="O66" s="48"/>
      <c r="P66" s="48"/>
      <c r="Q66" s="48"/>
      <c r="R66" s="40"/>
      <c r="S66" s="40"/>
      <c r="T66" s="40"/>
      <c r="U66" s="40"/>
      <c r="V66" s="49"/>
      <c r="W66" s="49"/>
      <c r="X66" s="44" t="str">
        <f t="shared" si="4"/>
        <v/>
      </c>
    </row>
    <row r="67" spans="1:24" s="45" customFormat="1" ht="12" x14ac:dyDescent="0.2">
      <c r="A67" s="37"/>
      <c r="B67" s="38"/>
      <c r="C67" s="39"/>
      <c r="D67" s="297" t="str">
        <f>IF($B67&gt;0,VLOOKUP($B67,'OT-ID'!$B$13:$M$3257,6,FALSE),"")</f>
        <v/>
      </c>
      <c r="E67" s="298" t="str">
        <f>IF($B67&gt;0,VLOOKUP($B67,'OT-ID'!$B$13:$M$3257,10,FALSE),"")</f>
        <v/>
      </c>
      <c r="F67" s="298" t="str">
        <f>IF($B67&gt;0,VLOOKUP($B67,'OT-ID'!$B$13:$M$3257,12,FALSE),"")</f>
        <v/>
      </c>
      <c r="G67" s="297" t="str">
        <f>IF($B67&gt;0,VLOOKUP($B67,'OT-ID'!$B$13:$M$3257,4,FALSE),"")</f>
        <v/>
      </c>
      <c r="H67" s="298" t="str">
        <f>IF($B67&gt;0,VLOOKUP($B67,'OT-ID'!$B$13:$M$3257,5,FALSE),"")</f>
        <v/>
      </c>
      <c r="I67" s="46"/>
      <c r="J67" s="38"/>
      <c r="K67" s="47"/>
      <c r="L67" s="48"/>
      <c r="M67" s="48"/>
      <c r="N67" s="48"/>
      <c r="O67" s="48"/>
      <c r="P67" s="48"/>
      <c r="Q67" s="48"/>
      <c r="R67" s="40"/>
      <c r="S67" s="40"/>
      <c r="T67" s="40"/>
      <c r="U67" s="40"/>
      <c r="V67" s="49"/>
      <c r="W67" s="49"/>
      <c r="X67" s="44" t="str">
        <f t="shared" si="4"/>
        <v/>
      </c>
    </row>
    <row r="68" spans="1:24" s="45" customFormat="1" ht="12" x14ac:dyDescent="0.2">
      <c r="A68" s="37"/>
      <c r="B68" s="38"/>
      <c r="C68" s="39"/>
      <c r="D68" s="297" t="str">
        <f>IF($B68&gt;0,VLOOKUP($B68,'OT-ID'!$B$13:$M$3257,6,FALSE),"")</f>
        <v/>
      </c>
      <c r="E68" s="298" t="str">
        <f>IF($B68&gt;0,VLOOKUP($B68,'OT-ID'!$B$13:$M$3257,10,FALSE),"")</f>
        <v/>
      </c>
      <c r="F68" s="298" t="str">
        <f>IF($B68&gt;0,VLOOKUP($B68,'OT-ID'!$B$13:$M$3257,12,FALSE),"")</f>
        <v/>
      </c>
      <c r="G68" s="297" t="str">
        <f>IF($B68&gt;0,VLOOKUP($B68,'OT-ID'!$B$13:$M$3257,4,FALSE),"")</f>
        <v/>
      </c>
      <c r="H68" s="298" t="str">
        <f>IF($B68&gt;0,VLOOKUP($B68,'OT-ID'!$B$13:$M$3257,5,FALSE),"")</f>
        <v/>
      </c>
      <c r="I68" s="46"/>
      <c r="J68" s="38"/>
      <c r="K68" s="47"/>
      <c r="L68" s="48"/>
      <c r="M68" s="48"/>
      <c r="N68" s="48"/>
      <c r="O68" s="48"/>
      <c r="P68" s="48"/>
      <c r="Q68" s="48"/>
      <c r="R68" s="40"/>
      <c r="S68" s="40"/>
      <c r="T68" s="40"/>
      <c r="U68" s="40"/>
      <c r="V68" s="49"/>
      <c r="W68" s="49"/>
      <c r="X68" s="44" t="str">
        <f t="shared" si="4"/>
        <v/>
      </c>
    </row>
    <row r="69" spans="1:24" s="45" customFormat="1" ht="12" x14ac:dyDescent="0.2">
      <c r="A69" s="37"/>
      <c r="B69" s="38"/>
      <c r="C69" s="39"/>
      <c r="D69" s="297" t="str">
        <f>IF($B69&gt;0,VLOOKUP($B69,'OT-ID'!$B$13:$M$3257,6,FALSE),"")</f>
        <v/>
      </c>
      <c r="E69" s="298" t="str">
        <f>IF($B69&gt;0,VLOOKUP($B69,'OT-ID'!$B$13:$M$3257,10,FALSE),"")</f>
        <v/>
      </c>
      <c r="F69" s="298" t="str">
        <f>IF($B69&gt;0,VLOOKUP($B69,'OT-ID'!$B$13:$M$3257,12,FALSE),"")</f>
        <v/>
      </c>
      <c r="G69" s="297" t="str">
        <f>IF($B69&gt;0,VLOOKUP($B69,'OT-ID'!$B$13:$M$3257,4,FALSE),"")</f>
        <v/>
      </c>
      <c r="H69" s="298" t="str">
        <f>IF($B69&gt;0,VLOOKUP($B69,'OT-ID'!$B$13:$M$3257,5,FALSE),"")</f>
        <v/>
      </c>
      <c r="I69" s="46"/>
      <c r="J69" s="38"/>
      <c r="K69" s="47"/>
      <c r="L69" s="48"/>
      <c r="M69" s="48"/>
      <c r="N69" s="48"/>
      <c r="O69" s="48"/>
      <c r="P69" s="48"/>
      <c r="Q69" s="48"/>
      <c r="R69" s="40"/>
      <c r="S69" s="40"/>
      <c r="T69" s="40"/>
      <c r="U69" s="40"/>
      <c r="V69" s="49"/>
      <c r="W69" s="49"/>
      <c r="X69" s="44" t="str">
        <f t="shared" si="4"/>
        <v/>
      </c>
    </row>
    <row r="70" spans="1:24" s="45" customFormat="1" ht="12" x14ac:dyDescent="0.2">
      <c r="A70" s="37"/>
      <c r="B70" s="38"/>
      <c r="C70" s="39"/>
      <c r="D70" s="297" t="str">
        <f>IF($B70&gt;0,VLOOKUP($B70,'OT-ID'!$B$13:$M$3257,6,FALSE),"")</f>
        <v/>
      </c>
      <c r="E70" s="298" t="str">
        <f>IF($B70&gt;0,VLOOKUP($B70,'OT-ID'!$B$13:$M$3257,10,FALSE),"")</f>
        <v/>
      </c>
      <c r="F70" s="298" t="str">
        <f>IF($B70&gt;0,VLOOKUP($B70,'OT-ID'!$B$13:$M$3257,12,FALSE),"")</f>
        <v/>
      </c>
      <c r="G70" s="297" t="str">
        <f>IF($B70&gt;0,VLOOKUP($B70,'OT-ID'!$B$13:$M$3257,4,FALSE),"")</f>
        <v/>
      </c>
      <c r="H70" s="298" t="str">
        <f>IF($B70&gt;0,VLOOKUP($B70,'OT-ID'!$B$13:$M$3257,5,FALSE),"")</f>
        <v/>
      </c>
      <c r="I70" s="46"/>
      <c r="J70" s="38"/>
      <c r="K70" s="47"/>
      <c r="L70" s="48"/>
      <c r="M70" s="48"/>
      <c r="N70" s="48"/>
      <c r="O70" s="48"/>
      <c r="P70" s="48"/>
      <c r="Q70" s="48"/>
      <c r="R70" s="40"/>
      <c r="S70" s="40"/>
      <c r="T70" s="40"/>
      <c r="U70" s="40"/>
      <c r="V70" s="49"/>
      <c r="W70" s="49"/>
      <c r="X70" s="44" t="str">
        <f t="shared" si="4"/>
        <v/>
      </c>
    </row>
    <row r="71" spans="1:24" s="45" customFormat="1" ht="12" x14ac:dyDescent="0.2">
      <c r="A71" s="37"/>
      <c r="B71" s="38"/>
      <c r="C71" s="39"/>
      <c r="D71" s="297" t="str">
        <f>IF($B71&gt;0,VLOOKUP($B71,'OT-ID'!$B$13:$M$3257,6,FALSE),"")</f>
        <v/>
      </c>
      <c r="E71" s="298" t="str">
        <f>IF($B71&gt;0,VLOOKUP($B71,'OT-ID'!$B$13:$M$3257,10,FALSE),"")</f>
        <v/>
      </c>
      <c r="F71" s="298" t="str">
        <f>IF($B71&gt;0,VLOOKUP($B71,'OT-ID'!$B$13:$M$3257,12,FALSE),"")</f>
        <v/>
      </c>
      <c r="G71" s="297" t="str">
        <f>IF($B71&gt;0,VLOOKUP($B71,'OT-ID'!$B$13:$M$3257,4,FALSE),"")</f>
        <v/>
      </c>
      <c r="H71" s="298" t="str">
        <f>IF($B71&gt;0,VLOOKUP($B71,'OT-ID'!$B$13:$M$3257,5,FALSE),"")</f>
        <v/>
      </c>
      <c r="I71" s="46"/>
      <c r="J71" s="38"/>
      <c r="K71" s="47"/>
      <c r="L71" s="48"/>
      <c r="M71" s="48"/>
      <c r="N71" s="48"/>
      <c r="O71" s="48"/>
      <c r="P71" s="48"/>
      <c r="Q71" s="48"/>
      <c r="R71" s="40"/>
      <c r="S71" s="40"/>
      <c r="T71" s="40"/>
      <c r="U71" s="40"/>
      <c r="V71" s="49"/>
      <c r="W71" s="49"/>
      <c r="X71" s="44" t="str">
        <f t="shared" si="4"/>
        <v/>
      </c>
    </row>
    <row r="72" spans="1:24" s="45" customFormat="1" ht="12" x14ac:dyDescent="0.2">
      <c r="A72" s="37"/>
      <c r="B72" s="38"/>
      <c r="C72" s="39"/>
      <c r="D72" s="297" t="str">
        <f>IF($B72&gt;0,VLOOKUP($B72,'OT-ID'!$B$13:$M$3257,6,FALSE),"")</f>
        <v/>
      </c>
      <c r="E72" s="298" t="str">
        <f>IF($B72&gt;0,VLOOKUP($B72,'OT-ID'!$B$13:$M$3257,10,FALSE),"")</f>
        <v/>
      </c>
      <c r="F72" s="298" t="str">
        <f>IF($B72&gt;0,VLOOKUP($B72,'OT-ID'!$B$13:$M$3257,12,FALSE),"")</f>
        <v/>
      </c>
      <c r="G72" s="297" t="str">
        <f>IF($B72&gt;0,VLOOKUP($B72,'OT-ID'!$B$13:$M$3257,4,FALSE),"")</f>
        <v/>
      </c>
      <c r="H72" s="298" t="str">
        <f>IF($B72&gt;0,VLOOKUP($B72,'OT-ID'!$B$13:$M$3257,5,FALSE),"")</f>
        <v/>
      </c>
      <c r="I72" s="46"/>
      <c r="J72" s="38"/>
      <c r="K72" s="47"/>
      <c r="L72" s="48"/>
      <c r="M72" s="48"/>
      <c r="N72" s="48"/>
      <c r="O72" s="48"/>
      <c r="P72" s="48"/>
      <c r="Q72" s="48"/>
      <c r="R72" s="40"/>
      <c r="S72" s="40"/>
      <c r="T72" s="40"/>
      <c r="U72" s="40"/>
      <c r="V72" s="49"/>
      <c r="W72" s="49"/>
      <c r="X72" s="44" t="str">
        <f t="shared" si="4"/>
        <v/>
      </c>
    </row>
    <row r="73" spans="1:24" s="45" customFormat="1" ht="12" x14ac:dyDescent="0.2">
      <c r="A73" s="37"/>
      <c r="B73" s="38"/>
      <c r="C73" s="39"/>
      <c r="D73" s="297" t="str">
        <f>IF($B73&gt;0,VLOOKUP($B73,'OT-ID'!$B$13:$M$3257,6,FALSE),"")</f>
        <v/>
      </c>
      <c r="E73" s="298" t="str">
        <f>IF($B73&gt;0,VLOOKUP($B73,'OT-ID'!$B$13:$M$3257,10,FALSE),"")</f>
        <v/>
      </c>
      <c r="F73" s="298" t="str">
        <f>IF($B73&gt;0,VLOOKUP($B73,'OT-ID'!$B$13:$M$3257,12,FALSE),"")</f>
        <v/>
      </c>
      <c r="G73" s="297" t="str">
        <f>IF($B73&gt;0,VLOOKUP($B73,'OT-ID'!$B$13:$M$3257,4,FALSE),"")</f>
        <v/>
      </c>
      <c r="H73" s="298" t="str">
        <f>IF($B73&gt;0,VLOOKUP($B73,'OT-ID'!$B$13:$M$3257,5,FALSE),"")</f>
        <v/>
      </c>
      <c r="I73" s="46"/>
      <c r="J73" s="38"/>
      <c r="K73" s="47"/>
      <c r="L73" s="48"/>
      <c r="M73" s="48"/>
      <c r="N73" s="48"/>
      <c r="O73" s="48"/>
      <c r="P73" s="48"/>
      <c r="Q73" s="48"/>
      <c r="R73" s="40"/>
      <c r="S73" s="40"/>
      <c r="T73" s="40"/>
      <c r="U73" s="40"/>
      <c r="V73" s="49"/>
      <c r="W73" s="49"/>
      <c r="X73" s="44" t="str">
        <f t="shared" si="4"/>
        <v/>
      </c>
    </row>
    <row r="74" spans="1:24" s="45" customFormat="1" ht="12" x14ac:dyDescent="0.2">
      <c r="A74" s="37"/>
      <c r="B74" s="38"/>
      <c r="C74" s="39"/>
      <c r="D74" s="297" t="str">
        <f>IF($B74&gt;0,VLOOKUP($B74,'OT-ID'!$B$13:$M$3257,6,FALSE),"")</f>
        <v/>
      </c>
      <c r="E74" s="298" t="str">
        <f>IF($B74&gt;0,VLOOKUP($B74,'OT-ID'!$B$13:$M$3257,10,FALSE),"")</f>
        <v/>
      </c>
      <c r="F74" s="298" t="str">
        <f>IF($B74&gt;0,VLOOKUP($B74,'OT-ID'!$B$13:$M$3257,12,FALSE),"")</f>
        <v/>
      </c>
      <c r="G74" s="297" t="str">
        <f>IF($B74&gt;0,VLOOKUP($B74,'OT-ID'!$B$13:$M$3257,4,FALSE),"")</f>
        <v/>
      </c>
      <c r="H74" s="298" t="str">
        <f>IF($B74&gt;0,VLOOKUP($B74,'OT-ID'!$B$13:$M$3257,5,FALSE),"")</f>
        <v/>
      </c>
      <c r="I74" s="46"/>
      <c r="J74" s="38"/>
      <c r="K74" s="47"/>
      <c r="L74" s="48"/>
      <c r="M74" s="48"/>
      <c r="N74" s="48"/>
      <c r="O74" s="48"/>
      <c r="P74" s="48"/>
      <c r="Q74" s="48"/>
      <c r="R74" s="40"/>
      <c r="S74" s="40"/>
      <c r="T74" s="40"/>
      <c r="U74" s="40"/>
      <c r="V74" s="49"/>
      <c r="W74" s="49"/>
      <c r="X74" s="44" t="str">
        <f t="shared" si="4"/>
        <v/>
      </c>
    </row>
    <row r="75" spans="1:24" s="45" customFormat="1" ht="12" x14ac:dyDescent="0.2">
      <c r="A75" s="37"/>
      <c r="B75" s="38"/>
      <c r="C75" s="39"/>
      <c r="D75" s="297" t="str">
        <f>IF($B75&gt;0,VLOOKUP($B75,'OT-ID'!$B$13:$M$3257,6,FALSE),"")</f>
        <v/>
      </c>
      <c r="E75" s="298" t="str">
        <f>IF($B75&gt;0,VLOOKUP($B75,'OT-ID'!$B$13:$M$3257,10,FALSE),"")</f>
        <v/>
      </c>
      <c r="F75" s="298" t="str">
        <f>IF($B75&gt;0,VLOOKUP($B75,'OT-ID'!$B$13:$M$3257,12,FALSE),"")</f>
        <v/>
      </c>
      <c r="G75" s="297" t="str">
        <f>IF($B75&gt;0,VLOOKUP($B75,'OT-ID'!$B$13:$M$3257,4,FALSE),"")</f>
        <v/>
      </c>
      <c r="H75" s="298" t="str">
        <f>IF($B75&gt;0,VLOOKUP($B75,'OT-ID'!$B$13:$M$3257,5,FALSE),"")</f>
        <v/>
      </c>
      <c r="I75" s="46"/>
      <c r="J75" s="38"/>
      <c r="K75" s="47"/>
      <c r="L75" s="48"/>
      <c r="M75" s="48"/>
      <c r="N75" s="48"/>
      <c r="O75" s="48"/>
      <c r="P75" s="48"/>
      <c r="Q75" s="48"/>
      <c r="R75" s="40"/>
      <c r="S75" s="40"/>
      <c r="T75" s="40"/>
      <c r="U75" s="40"/>
      <c r="V75" s="49"/>
      <c r="W75" s="49"/>
      <c r="X75" s="44" t="str">
        <f t="shared" si="4"/>
        <v/>
      </c>
    </row>
    <row r="76" spans="1:24" s="45" customFormat="1" ht="12" x14ac:dyDescent="0.2">
      <c r="A76" s="37"/>
      <c r="B76" s="38"/>
      <c r="C76" s="39"/>
      <c r="D76" s="297" t="str">
        <f>IF($B76&gt;0,VLOOKUP($B76,'OT-ID'!$B$13:$M$3257,6,FALSE),"")</f>
        <v/>
      </c>
      <c r="E76" s="298" t="str">
        <f>IF($B76&gt;0,VLOOKUP($B76,'OT-ID'!$B$13:$M$3257,10,FALSE),"")</f>
        <v/>
      </c>
      <c r="F76" s="298" t="str">
        <f>IF($B76&gt;0,VLOOKUP($B76,'OT-ID'!$B$13:$M$3257,12,FALSE),"")</f>
        <v/>
      </c>
      <c r="G76" s="297" t="str">
        <f>IF($B76&gt;0,VLOOKUP($B76,'OT-ID'!$B$13:$M$3257,4,FALSE),"")</f>
        <v/>
      </c>
      <c r="H76" s="298" t="str">
        <f>IF($B76&gt;0,VLOOKUP($B76,'OT-ID'!$B$13:$M$3257,5,FALSE),"")</f>
        <v/>
      </c>
      <c r="I76" s="46"/>
      <c r="J76" s="38"/>
      <c r="K76" s="47"/>
      <c r="L76" s="48"/>
      <c r="M76" s="48"/>
      <c r="N76" s="48"/>
      <c r="O76" s="48"/>
      <c r="P76" s="48"/>
      <c r="Q76" s="48"/>
      <c r="R76" s="40"/>
      <c r="S76" s="40"/>
      <c r="T76" s="40"/>
      <c r="U76" s="40"/>
      <c r="V76" s="49"/>
      <c r="W76" s="49"/>
      <c r="X76" s="44" t="str">
        <f t="shared" si="4"/>
        <v/>
      </c>
    </row>
    <row r="77" spans="1:24" s="45" customFormat="1" ht="12" x14ac:dyDescent="0.2">
      <c r="A77" s="37"/>
      <c r="B77" s="38"/>
      <c r="C77" s="39"/>
      <c r="D77" s="297" t="str">
        <f>IF($B77&gt;0,VLOOKUP($B77,'OT-ID'!$B$13:$M$3257,6,FALSE),"")</f>
        <v/>
      </c>
      <c r="E77" s="298" t="str">
        <f>IF($B77&gt;0,VLOOKUP($B77,'OT-ID'!$B$13:$M$3257,10,FALSE),"")</f>
        <v/>
      </c>
      <c r="F77" s="298" t="str">
        <f>IF($B77&gt;0,VLOOKUP($B77,'OT-ID'!$B$13:$M$3257,12,FALSE),"")</f>
        <v/>
      </c>
      <c r="G77" s="297" t="str">
        <f>IF($B77&gt;0,VLOOKUP($B77,'OT-ID'!$B$13:$M$3257,4,FALSE),"")</f>
        <v/>
      </c>
      <c r="H77" s="298" t="str">
        <f>IF($B77&gt;0,VLOOKUP($B77,'OT-ID'!$B$13:$M$3257,5,FALSE),"")</f>
        <v/>
      </c>
      <c r="I77" s="46"/>
      <c r="J77" s="38"/>
      <c r="K77" s="47"/>
      <c r="L77" s="48"/>
      <c r="M77" s="48"/>
      <c r="N77" s="48"/>
      <c r="O77" s="48"/>
      <c r="P77" s="48"/>
      <c r="Q77" s="48"/>
      <c r="R77" s="40"/>
      <c r="S77" s="40"/>
      <c r="T77" s="40"/>
      <c r="U77" s="40"/>
      <c r="V77" s="49"/>
      <c r="W77" s="49"/>
      <c r="X77" s="44" t="str">
        <f t="shared" si="4"/>
        <v/>
      </c>
    </row>
    <row r="78" spans="1:24" s="45" customFormat="1" ht="12" x14ac:dyDescent="0.2">
      <c r="A78" s="37"/>
      <c r="B78" s="38"/>
      <c r="C78" s="39"/>
      <c r="D78" s="297" t="str">
        <f>IF($B78&gt;0,VLOOKUP($B78,'OT-ID'!$B$13:$M$3257,6,FALSE),"")</f>
        <v/>
      </c>
      <c r="E78" s="298" t="str">
        <f>IF($B78&gt;0,VLOOKUP($B78,'OT-ID'!$B$13:$M$3257,10,FALSE),"")</f>
        <v/>
      </c>
      <c r="F78" s="298" t="str">
        <f>IF($B78&gt;0,VLOOKUP($B78,'OT-ID'!$B$13:$M$3257,12,FALSE),"")</f>
        <v/>
      </c>
      <c r="G78" s="297" t="str">
        <f>IF($B78&gt;0,VLOOKUP($B78,'OT-ID'!$B$13:$M$3257,4,FALSE),"")</f>
        <v/>
      </c>
      <c r="H78" s="298" t="str">
        <f>IF($B78&gt;0,VLOOKUP($B78,'OT-ID'!$B$13:$M$3257,5,FALSE),"")</f>
        <v/>
      </c>
      <c r="I78" s="46"/>
      <c r="J78" s="38"/>
      <c r="K78" s="47"/>
      <c r="L78" s="48"/>
      <c r="M78" s="48"/>
      <c r="N78" s="48"/>
      <c r="O78" s="48"/>
      <c r="P78" s="48"/>
      <c r="Q78" s="48"/>
      <c r="R78" s="40"/>
      <c r="S78" s="40"/>
      <c r="T78" s="40"/>
      <c r="U78" s="40"/>
      <c r="V78" s="49"/>
      <c r="W78" s="49"/>
      <c r="X78" s="44" t="str">
        <f t="shared" si="4"/>
        <v/>
      </c>
    </row>
    <row r="79" spans="1:24" s="45" customFormat="1" ht="12" x14ac:dyDescent="0.2">
      <c r="A79" s="37"/>
      <c r="B79" s="38"/>
      <c r="C79" s="39"/>
      <c r="D79" s="297" t="str">
        <f>IF($B79&gt;0,VLOOKUP($B79,'OT-ID'!$B$13:$M$3257,6,FALSE),"")</f>
        <v/>
      </c>
      <c r="E79" s="298" t="str">
        <f>IF($B79&gt;0,VLOOKUP($B79,'OT-ID'!$B$13:$M$3257,10,FALSE),"")</f>
        <v/>
      </c>
      <c r="F79" s="298" t="str">
        <f>IF($B79&gt;0,VLOOKUP($B79,'OT-ID'!$B$13:$M$3257,12,FALSE),"")</f>
        <v/>
      </c>
      <c r="G79" s="297" t="str">
        <f>IF($B79&gt;0,VLOOKUP($B79,'OT-ID'!$B$13:$M$3257,4,FALSE),"")</f>
        <v/>
      </c>
      <c r="H79" s="298" t="str">
        <f>IF($B79&gt;0,VLOOKUP($B79,'OT-ID'!$B$13:$M$3257,5,FALSE),"")</f>
        <v/>
      </c>
      <c r="I79" s="46"/>
      <c r="J79" s="38"/>
      <c r="K79" s="47"/>
      <c r="L79" s="48"/>
      <c r="M79" s="48"/>
      <c r="N79" s="48"/>
      <c r="O79" s="48"/>
      <c r="P79" s="48"/>
      <c r="Q79" s="48"/>
      <c r="R79" s="40"/>
      <c r="S79" s="40"/>
      <c r="T79" s="40"/>
      <c r="U79" s="40"/>
      <c r="V79" s="49"/>
      <c r="W79" s="49"/>
      <c r="X79" s="44" t="str">
        <f t="shared" si="4"/>
        <v/>
      </c>
    </row>
    <row r="80" spans="1:24" s="45" customFormat="1" ht="12" x14ac:dyDescent="0.2">
      <c r="A80" s="37"/>
      <c r="B80" s="38"/>
      <c r="C80" s="39"/>
      <c r="D80" s="297" t="str">
        <f>IF($B80&gt;0,VLOOKUP($B80,'OT-ID'!$B$13:$M$3257,6,FALSE),"")</f>
        <v/>
      </c>
      <c r="E80" s="298" t="str">
        <f>IF($B80&gt;0,VLOOKUP($B80,'OT-ID'!$B$13:$M$3257,10,FALSE),"")</f>
        <v/>
      </c>
      <c r="F80" s="298" t="str">
        <f>IF($B80&gt;0,VLOOKUP($B80,'OT-ID'!$B$13:$M$3257,12,FALSE),"")</f>
        <v/>
      </c>
      <c r="G80" s="297" t="str">
        <f>IF($B80&gt;0,VLOOKUP($B80,'OT-ID'!$B$13:$M$3257,4,FALSE),"")</f>
        <v/>
      </c>
      <c r="H80" s="298" t="str">
        <f>IF($B80&gt;0,VLOOKUP($B80,'OT-ID'!$B$13:$M$3257,5,FALSE),"")</f>
        <v/>
      </c>
      <c r="I80" s="46"/>
      <c r="J80" s="38"/>
      <c r="K80" s="47"/>
      <c r="L80" s="48"/>
      <c r="M80" s="48"/>
      <c r="N80" s="48"/>
      <c r="O80" s="48"/>
      <c r="P80" s="48"/>
      <c r="Q80" s="48"/>
      <c r="R80" s="40"/>
      <c r="S80" s="40"/>
      <c r="T80" s="40"/>
      <c r="U80" s="40"/>
      <c r="V80" s="49"/>
      <c r="W80" s="49"/>
      <c r="X80" s="44" t="str">
        <f t="shared" si="4"/>
        <v/>
      </c>
    </row>
    <row r="81" spans="1:24" s="45" customFormat="1" ht="12" x14ac:dyDescent="0.2">
      <c r="A81" s="37"/>
      <c r="B81" s="38"/>
      <c r="C81" s="39"/>
      <c r="D81" s="297" t="str">
        <f>IF($B81&gt;0,VLOOKUP($B81,'OT-ID'!$B$13:$M$3257,6,FALSE),"")</f>
        <v/>
      </c>
      <c r="E81" s="298" t="str">
        <f>IF($B81&gt;0,VLOOKUP($B81,'OT-ID'!$B$13:$M$3257,10,FALSE),"")</f>
        <v/>
      </c>
      <c r="F81" s="298" t="str">
        <f>IF($B81&gt;0,VLOOKUP($B81,'OT-ID'!$B$13:$M$3257,12,FALSE),"")</f>
        <v/>
      </c>
      <c r="G81" s="297" t="str">
        <f>IF($B81&gt;0,VLOOKUP($B81,'OT-ID'!$B$13:$M$3257,4,FALSE),"")</f>
        <v/>
      </c>
      <c r="H81" s="298" t="str">
        <f>IF($B81&gt;0,VLOOKUP($B81,'OT-ID'!$B$13:$M$3257,5,FALSE),"")</f>
        <v/>
      </c>
      <c r="I81" s="46"/>
      <c r="J81" s="38"/>
      <c r="K81" s="47"/>
      <c r="L81" s="48"/>
      <c r="M81" s="48"/>
      <c r="N81" s="48"/>
      <c r="O81" s="48"/>
      <c r="P81" s="48"/>
      <c r="Q81" s="48"/>
      <c r="R81" s="40"/>
      <c r="S81" s="40"/>
      <c r="T81" s="40"/>
      <c r="U81" s="40"/>
      <c r="V81" s="49"/>
      <c r="W81" s="49"/>
      <c r="X81" s="44" t="str">
        <f t="shared" si="4"/>
        <v/>
      </c>
    </row>
    <row r="82" spans="1:24" s="45" customFormat="1" ht="12" x14ac:dyDescent="0.2">
      <c r="A82" s="37"/>
      <c r="B82" s="38"/>
      <c r="C82" s="39"/>
      <c r="D82" s="297" t="str">
        <f>IF($B82&gt;0,VLOOKUP($B82,'OT-ID'!$B$13:$M$3257,6,FALSE),"")</f>
        <v/>
      </c>
      <c r="E82" s="298" t="str">
        <f>IF($B82&gt;0,VLOOKUP($B82,'OT-ID'!$B$13:$M$3257,10,FALSE),"")</f>
        <v/>
      </c>
      <c r="F82" s="298" t="str">
        <f>IF($B82&gt;0,VLOOKUP($B82,'OT-ID'!$B$13:$M$3257,12,FALSE),"")</f>
        <v/>
      </c>
      <c r="G82" s="297" t="str">
        <f>IF($B82&gt;0,VLOOKUP($B82,'OT-ID'!$B$13:$M$3257,4,FALSE),"")</f>
        <v/>
      </c>
      <c r="H82" s="298" t="str">
        <f>IF($B82&gt;0,VLOOKUP($B82,'OT-ID'!$B$13:$M$3257,5,FALSE),"")</f>
        <v/>
      </c>
      <c r="I82" s="46"/>
      <c r="J82" s="38"/>
      <c r="K82" s="47"/>
      <c r="L82" s="48"/>
      <c r="M82" s="48"/>
      <c r="N82" s="48"/>
      <c r="O82" s="48"/>
      <c r="P82" s="48"/>
      <c r="Q82" s="48"/>
      <c r="R82" s="40"/>
      <c r="S82" s="40"/>
      <c r="T82" s="40"/>
      <c r="U82" s="40"/>
      <c r="V82" s="49"/>
      <c r="W82" s="49"/>
      <c r="X82" s="44" t="str">
        <f t="shared" si="4"/>
        <v/>
      </c>
    </row>
    <row r="83" spans="1:24" s="45" customFormat="1" ht="12" x14ac:dyDescent="0.2">
      <c r="A83" s="37"/>
      <c r="B83" s="38"/>
      <c r="C83" s="39"/>
      <c r="D83" s="297" t="str">
        <f>IF($B83&gt;0,VLOOKUP($B83,'OT-ID'!$B$13:$M$3257,6,FALSE),"")</f>
        <v/>
      </c>
      <c r="E83" s="298" t="str">
        <f>IF($B83&gt;0,VLOOKUP($B83,'OT-ID'!$B$13:$M$3257,10,FALSE),"")</f>
        <v/>
      </c>
      <c r="F83" s="298" t="str">
        <f>IF($B83&gt;0,VLOOKUP($B83,'OT-ID'!$B$13:$M$3257,12,FALSE),"")</f>
        <v/>
      </c>
      <c r="G83" s="297" t="str">
        <f>IF($B83&gt;0,VLOOKUP($B83,'OT-ID'!$B$13:$M$3257,4,FALSE),"")</f>
        <v/>
      </c>
      <c r="H83" s="298" t="str">
        <f>IF($B83&gt;0,VLOOKUP($B83,'OT-ID'!$B$13:$M$3257,5,FALSE),"")</f>
        <v/>
      </c>
      <c r="I83" s="46"/>
      <c r="J83" s="38"/>
      <c r="K83" s="47"/>
      <c r="L83" s="48"/>
      <c r="M83" s="48"/>
      <c r="N83" s="48"/>
      <c r="O83" s="48"/>
      <c r="P83" s="48"/>
      <c r="Q83" s="48"/>
      <c r="R83" s="40"/>
      <c r="S83" s="40"/>
      <c r="T83" s="40"/>
      <c r="U83" s="40"/>
      <c r="V83" s="49"/>
      <c r="W83" s="49"/>
      <c r="X83" s="44" t="str">
        <f t="shared" ref="X83:X146" si="5">IF(W83&gt;0,V83*1000/W83,"")</f>
        <v/>
      </c>
    </row>
    <row r="84" spans="1:24" s="45" customFormat="1" ht="12" x14ac:dyDescent="0.2">
      <c r="A84" s="37"/>
      <c r="B84" s="38"/>
      <c r="C84" s="39"/>
      <c r="D84" s="297" t="str">
        <f>IF($B84&gt;0,VLOOKUP($B84,'OT-ID'!$B$13:$M$3257,6,FALSE),"")</f>
        <v/>
      </c>
      <c r="E84" s="298" t="str">
        <f>IF($B84&gt;0,VLOOKUP($B84,'OT-ID'!$B$13:$M$3257,10,FALSE),"")</f>
        <v/>
      </c>
      <c r="F84" s="298" t="str">
        <f>IF($B84&gt;0,VLOOKUP($B84,'OT-ID'!$B$13:$M$3257,12,FALSE),"")</f>
        <v/>
      </c>
      <c r="G84" s="297" t="str">
        <f>IF($B84&gt;0,VLOOKUP($B84,'OT-ID'!$B$13:$M$3257,4,FALSE),"")</f>
        <v/>
      </c>
      <c r="H84" s="298" t="str">
        <f>IF($B84&gt;0,VLOOKUP($B84,'OT-ID'!$B$13:$M$3257,5,FALSE),"")</f>
        <v/>
      </c>
      <c r="I84" s="46"/>
      <c r="J84" s="38"/>
      <c r="K84" s="47"/>
      <c r="L84" s="48"/>
      <c r="M84" s="48"/>
      <c r="N84" s="48"/>
      <c r="O84" s="48"/>
      <c r="P84" s="48"/>
      <c r="Q84" s="48"/>
      <c r="R84" s="40"/>
      <c r="S84" s="40"/>
      <c r="T84" s="40"/>
      <c r="U84" s="40"/>
      <c r="V84" s="49"/>
      <c r="W84" s="49"/>
      <c r="X84" s="44" t="str">
        <f t="shared" si="5"/>
        <v/>
      </c>
    </row>
    <row r="85" spans="1:24" s="45" customFormat="1" ht="12" x14ac:dyDescent="0.2">
      <c r="A85" s="37"/>
      <c r="B85" s="38"/>
      <c r="C85" s="39"/>
      <c r="D85" s="297" t="str">
        <f>IF($B85&gt;0,VLOOKUP($B85,'OT-ID'!$B$13:$M$3257,6,FALSE),"")</f>
        <v/>
      </c>
      <c r="E85" s="298" t="str">
        <f>IF($B85&gt;0,VLOOKUP($B85,'OT-ID'!$B$13:$M$3257,10,FALSE),"")</f>
        <v/>
      </c>
      <c r="F85" s="298" t="str">
        <f>IF($B85&gt;0,VLOOKUP($B85,'OT-ID'!$B$13:$M$3257,12,FALSE),"")</f>
        <v/>
      </c>
      <c r="G85" s="297" t="str">
        <f>IF($B85&gt;0,VLOOKUP($B85,'OT-ID'!$B$13:$M$3257,4,FALSE),"")</f>
        <v/>
      </c>
      <c r="H85" s="298" t="str">
        <f>IF($B85&gt;0,VLOOKUP($B85,'OT-ID'!$B$13:$M$3257,5,FALSE),"")</f>
        <v/>
      </c>
      <c r="I85" s="46"/>
      <c r="J85" s="38"/>
      <c r="K85" s="47"/>
      <c r="L85" s="48"/>
      <c r="M85" s="48"/>
      <c r="N85" s="48"/>
      <c r="O85" s="48"/>
      <c r="P85" s="48"/>
      <c r="Q85" s="48"/>
      <c r="R85" s="40"/>
      <c r="S85" s="40"/>
      <c r="T85" s="40"/>
      <c r="U85" s="40"/>
      <c r="V85" s="49"/>
      <c r="W85" s="49"/>
      <c r="X85" s="44" t="str">
        <f t="shared" si="5"/>
        <v/>
      </c>
    </row>
    <row r="86" spans="1:24" s="45" customFormat="1" ht="12" x14ac:dyDescent="0.2">
      <c r="A86" s="37"/>
      <c r="B86" s="38"/>
      <c r="C86" s="39"/>
      <c r="D86" s="297" t="str">
        <f>IF($B86&gt;0,VLOOKUP($B86,'OT-ID'!$B$13:$M$3257,6,FALSE),"")</f>
        <v/>
      </c>
      <c r="E86" s="298" t="str">
        <f>IF($B86&gt;0,VLOOKUP($B86,'OT-ID'!$B$13:$M$3257,10,FALSE),"")</f>
        <v/>
      </c>
      <c r="F86" s="298" t="str">
        <f>IF($B86&gt;0,VLOOKUP($B86,'OT-ID'!$B$13:$M$3257,12,FALSE),"")</f>
        <v/>
      </c>
      <c r="G86" s="297" t="str">
        <f>IF($B86&gt;0,VLOOKUP($B86,'OT-ID'!$B$13:$M$3257,4,FALSE),"")</f>
        <v/>
      </c>
      <c r="H86" s="298" t="str">
        <f>IF($B86&gt;0,VLOOKUP($B86,'OT-ID'!$B$13:$M$3257,5,FALSE),"")</f>
        <v/>
      </c>
      <c r="I86" s="46"/>
      <c r="J86" s="38"/>
      <c r="K86" s="47"/>
      <c r="L86" s="48"/>
      <c r="M86" s="48"/>
      <c r="N86" s="48"/>
      <c r="O86" s="48"/>
      <c r="P86" s="48"/>
      <c r="Q86" s="48"/>
      <c r="R86" s="40"/>
      <c r="S86" s="40"/>
      <c r="T86" s="40"/>
      <c r="U86" s="40"/>
      <c r="V86" s="49"/>
      <c r="W86" s="49"/>
      <c r="X86" s="44" t="str">
        <f t="shared" si="5"/>
        <v/>
      </c>
    </row>
    <row r="87" spans="1:24" s="45" customFormat="1" ht="12" x14ac:dyDescent="0.2">
      <c r="A87" s="37"/>
      <c r="B87" s="38"/>
      <c r="C87" s="39"/>
      <c r="D87" s="297" t="str">
        <f>IF($B87&gt;0,VLOOKUP($B87,'OT-ID'!$B$13:$M$3257,6,FALSE),"")</f>
        <v/>
      </c>
      <c r="E87" s="298" t="str">
        <f>IF($B87&gt;0,VLOOKUP($B87,'OT-ID'!$B$13:$M$3257,10,FALSE),"")</f>
        <v/>
      </c>
      <c r="F87" s="298" t="str">
        <f>IF($B87&gt;0,VLOOKUP($B87,'OT-ID'!$B$13:$M$3257,12,FALSE),"")</f>
        <v/>
      </c>
      <c r="G87" s="297" t="str">
        <f>IF($B87&gt;0,VLOOKUP($B87,'OT-ID'!$B$13:$M$3257,4,FALSE),"")</f>
        <v/>
      </c>
      <c r="H87" s="298" t="str">
        <f>IF($B87&gt;0,VLOOKUP($B87,'OT-ID'!$B$13:$M$3257,5,FALSE),"")</f>
        <v/>
      </c>
      <c r="I87" s="46"/>
      <c r="J87" s="38"/>
      <c r="K87" s="47"/>
      <c r="L87" s="48"/>
      <c r="M87" s="48"/>
      <c r="N87" s="48"/>
      <c r="O87" s="48"/>
      <c r="P87" s="48"/>
      <c r="Q87" s="48"/>
      <c r="R87" s="40"/>
      <c r="S87" s="40"/>
      <c r="T87" s="40"/>
      <c r="U87" s="40"/>
      <c r="V87" s="49"/>
      <c r="W87" s="49"/>
      <c r="X87" s="44" t="str">
        <f t="shared" si="5"/>
        <v/>
      </c>
    </row>
    <row r="88" spans="1:24" s="45" customFormat="1" ht="12" x14ac:dyDescent="0.2">
      <c r="A88" s="37"/>
      <c r="B88" s="38"/>
      <c r="C88" s="39"/>
      <c r="D88" s="297" t="str">
        <f>IF($B88&gt;0,VLOOKUP($B88,'OT-ID'!$B$13:$M$3257,6,FALSE),"")</f>
        <v/>
      </c>
      <c r="E88" s="298" t="str">
        <f>IF($B88&gt;0,VLOOKUP($B88,'OT-ID'!$B$13:$M$3257,10,FALSE),"")</f>
        <v/>
      </c>
      <c r="F88" s="298" t="str">
        <f>IF($B88&gt;0,VLOOKUP($B88,'OT-ID'!$B$13:$M$3257,12,FALSE),"")</f>
        <v/>
      </c>
      <c r="G88" s="297" t="str">
        <f>IF($B88&gt;0,VLOOKUP($B88,'OT-ID'!$B$13:$M$3257,4,FALSE),"")</f>
        <v/>
      </c>
      <c r="H88" s="298" t="str">
        <f>IF($B88&gt;0,VLOOKUP($B88,'OT-ID'!$B$13:$M$3257,5,FALSE),"")</f>
        <v/>
      </c>
      <c r="I88" s="46"/>
      <c r="J88" s="38"/>
      <c r="K88" s="47"/>
      <c r="L88" s="48"/>
      <c r="M88" s="48"/>
      <c r="N88" s="48"/>
      <c r="O88" s="48"/>
      <c r="P88" s="48"/>
      <c r="Q88" s="48"/>
      <c r="R88" s="40"/>
      <c r="S88" s="40"/>
      <c r="T88" s="40"/>
      <c r="U88" s="40"/>
      <c r="V88" s="49"/>
      <c r="W88" s="49"/>
      <c r="X88" s="44" t="str">
        <f t="shared" si="5"/>
        <v/>
      </c>
    </row>
    <row r="89" spans="1:24" s="45" customFormat="1" ht="12" x14ac:dyDescent="0.2">
      <c r="A89" s="37"/>
      <c r="B89" s="38"/>
      <c r="C89" s="39"/>
      <c r="D89" s="297" t="str">
        <f>IF($B89&gt;0,VLOOKUP($B89,'OT-ID'!$B$13:$M$3257,6,FALSE),"")</f>
        <v/>
      </c>
      <c r="E89" s="298" t="str">
        <f>IF($B89&gt;0,VLOOKUP($B89,'OT-ID'!$B$13:$M$3257,10,FALSE),"")</f>
        <v/>
      </c>
      <c r="F89" s="298" t="str">
        <f>IF($B89&gt;0,VLOOKUP($B89,'OT-ID'!$B$13:$M$3257,12,FALSE),"")</f>
        <v/>
      </c>
      <c r="G89" s="297" t="str">
        <f>IF($B89&gt;0,VLOOKUP($B89,'OT-ID'!$B$13:$M$3257,4,FALSE),"")</f>
        <v/>
      </c>
      <c r="H89" s="298" t="str">
        <f>IF($B89&gt;0,VLOOKUP($B89,'OT-ID'!$B$13:$M$3257,5,FALSE),"")</f>
        <v/>
      </c>
      <c r="I89" s="46"/>
      <c r="J89" s="38"/>
      <c r="K89" s="47"/>
      <c r="L89" s="48"/>
      <c r="M89" s="48"/>
      <c r="N89" s="48"/>
      <c r="O89" s="48"/>
      <c r="P89" s="48"/>
      <c r="Q89" s="48"/>
      <c r="R89" s="40"/>
      <c r="S89" s="40"/>
      <c r="T89" s="40"/>
      <c r="U89" s="40"/>
      <c r="V89" s="49"/>
      <c r="W89" s="49"/>
      <c r="X89" s="44" t="str">
        <f t="shared" si="5"/>
        <v/>
      </c>
    </row>
    <row r="90" spans="1:24" s="45" customFormat="1" ht="12" x14ac:dyDescent="0.2">
      <c r="A90" s="37"/>
      <c r="B90" s="38"/>
      <c r="C90" s="39"/>
      <c r="D90" s="297" t="str">
        <f>IF($B90&gt;0,VLOOKUP($B90,'OT-ID'!$B$13:$M$3257,6,FALSE),"")</f>
        <v/>
      </c>
      <c r="E90" s="298" t="str">
        <f>IF($B90&gt;0,VLOOKUP($B90,'OT-ID'!$B$13:$M$3257,10,FALSE),"")</f>
        <v/>
      </c>
      <c r="F90" s="298" t="str">
        <f>IF($B90&gt;0,VLOOKUP($B90,'OT-ID'!$B$13:$M$3257,12,FALSE),"")</f>
        <v/>
      </c>
      <c r="G90" s="297" t="str">
        <f>IF($B90&gt;0,VLOOKUP($B90,'OT-ID'!$B$13:$M$3257,4,FALSE),"")</f>
        <v/>
      </c>
      <c r="H90" s="298" t="str">
        <f>IF($B90&gt;0,VLOOKUP($B90,'OT-ID'!$B$13:$M$3257,5,FALSE),"")</f>
        <v/>
      </c>
      <c r="I90" s="46"/>
      <c r="J90" s="38"/>
      <c r="K90" s="47"/>
      <c r="L90" s="48"/>
      <c r="M90" s="48"/>
      <c r="N90" s="48"/>
      <c r="O90" s="48"/>
      <c r="P90" s="48"/>
      <c r="Q90" s="48"/>
      <c r="R90" s="40"/>
      <c r="S90" s="40"/>
      <c r="T90" s="40"/>
      <c r="U90" s="40"/>
      <c r="V90" s="49"/>
      <c r="W90" s="49"/>
      <c r="X90" s="44" t="str">
        <f t="shared" si="5"/>
        <v/>
      </c>
    </row>
    <row r="91" spans="1:24" s="45" customFormat="1" ht="12" x14ac:dyDescent="0.2">
      <c r="A91" s="37"/>
      <c r="B91" s="38"/>
      <c r="C91" s="39"/>
      <c r="D91" s="297" t="str">
        <f>IF($B91&gt;0,VLOOKUP($B91,'OT-ID'!$B$13:$M$3257,6,FALSE),"")</f>
        <v/>
      </c>
      <c r="E91" s="298" t="str">
        <f>IF($B91&gt;0,VLOOKUP($B91,'OT-ID'!$B$13:$M$3257,10,FALSE),"")</f>
        <v/>
      </c>
      <c r="F91" s="298" t="str">
        <f>IF($B91&gt;0,VLOOKUP($B91,'OT-ID'!$B$13:$M$3257,12,FALSE),"")</f>
        <v/>
      </c>
      <c r="G91" s="297" t="str">
        <f>IF($B91&gt;0,VLOOKUP($B91,'OT-ID'!$B$13:$M$3257,4,FALSE),"")</f>
        <v/>
      </c>
      <c r="H91" s="298" t="str">
        <f>IF($B91&gt;0,VLOOKUP($B91,'OT-ID'!$B$13:$M$3257,5,FALSE),"")</f>
        <v/>
      </c>
      <c r="I91" s="46"/>
      <c r="J91" s="38"/>
      <c r="K91" s="47"/>
      <c r="L91" s="48"/>
      <c r="M91" s="48"/>
      <c r="N91" s="48"/>
      <c r="O91" s="48"/>
      <c r="P91" s="48"/>
      <c r="Q91" s="48"/>
      <c r="R91" s="40"/>
      <c r="S91" s="40"/>
      <c r="T91" s="40"/>
      <c r="U91" s="40"/>
      <c r="V91" s="49"/>
      <c r="W91" s="49"/>
      <c r="X91" s="44" t="str">
        <f t="shared" si="5"/>
        <v/>
      </c>
    </row>
    <row r="92" spans="1:24" s="45" customFormat="1" ht="12" x14ac:dyDescent="0.2">
      <c r="A92" s="37"/>
      <c r="B92" s="38"/>
      <c r="C92" s="39"/>
      <c r="D92" s="297" t="str">
        <f>IF($B92&gt;0,VLOOKUP($B92,'OT-ID'!$B$13:$M$3257,6,FALSE),"")</f>
        <v/>
      </c>
      <c r="E92" s="298" t="str">
        <f>IF($B92&gt;0,VLOOKUP($B92,'OT-ID'!$B$13:$M$3257,10,FALSE),"")</f>
        <v/>
      </c>
      <c r="F92" s="298" t="str">
        <f>IF($B92&gt;0,VLOOKUP($B92,'OT-ID'!$B$13:$M$3257,12,FALSE),"")</f>
        <v/>
      </c>
      <c r="G92" s="297" t="str">
        <f>IF($B92&gt;0,VLOOKUP($B92,'OT-ID'!$B$13:$M$3257,4,FALSE),"")</f>
        <v/>
      </c>
      <c r="H92" s="298" t="str">
        <f>IF($B92&gt;0,VLOOKUP($B92,'OT-ID'!$B$13:$M$3257,5,FALSE),"")</f>
        <v/>
      </c>
      <c r="I92" s="46"/>
      <c r="J92" s="38"/>
      <c r="K92" s="47"/>
      <c r="L92" s="48"/>
      <c r="M92" s="48"/>
      <c r="N92" s="48"/>
      <c r="O92" s="48"/>
      <c r="P92" s="48"/>
      <c r="Q92" s="48"/>
      <c r="R92" s="40"/>
      <c r="S92" s="40"/>
      <c r="T92" s="40"/>
      <c r="U92" s="40"/>
      <c r="V92" s="49"/>
      <c r="W92" s="49"/>
      <c r="X92" s="44" t="str">
        <f t="shared" si="5"/>
        <v/>
      </c>
    </row>
    <row r="93" spans="1:24" s="45" customFormat="1" ht="12" x14ac:dyDescent="0.2">
      <c r="A93" s="37"/>
      <c r="B93" s="38"/>
      <c r="C93" s="39"/>
      <c r="D93" s="297" t="str">
        <f>IF($B93&gt;0,VLOOKUP($B93,'OT-ID'!$B$13:$M$3257,6,FALSE),"")</f>
        <v/>
      </c>
      <c r="E93" s="298" t="str">
        <f>IF($B93&gt;0,VLOOKUP($B93,'OT-ID'!$B$13:$M$3257,10,FALSE),"")</f>
        <v/>
      </c>
      <c r="F93" s="298" t="str">
        <f>IF($B93&gt;0,VLOOKUP($B93,'OT-ID'!$B$13:$M$3257,12,FALSE),"")</f>
        <v/>
      </c>
      <c r="G93" s="297" t="str">
        <f>IF($B93&gt;0,VLOOKUP($B93,'OT-ID'!$B$13:$M$3257,4,FALSE),"")</f>
        <v/>
      </c>
      <c r="H93" s="298" t="str">
        <f>IF($B93&gt;0,VLOOKUP($B93,'OT-ID'!$B$13:$M$3257,5,FALSE),"")</f>
        <v/>
      </c>
      <c r="I93" s="46"/>
      <c r="J93" s="38"/>
      <c r="K93" s="47"/>
      <c r="L93" s="48"/>
      <c r="M93" s="48"/>
      <c r="N93" s="48"/>
      <c r="O93" s="48"/>
      <c r="P93" s="48"/>
      <c r="Q93" s="48"/>
      <c r="R93" s="40"/>
      <c r="S93" s="40"/>
      <c r="T93" s="40"/>
      <c r="U93" s="40"/>
      <c r="V93" s="49"/>
      <c r="W93" s="49"/>
      <c r="X93" s="44" t="str">
        <f t="shared" si="5"/>
        <v/>
      </c>
    </row>
    <row r="94" spans="1:24" s="45" customFormat="1" ht="12" x14ac:dyDescent="0.2">
      <c r="A94" s="37"/>
      <c r="B94" s="38"/>
      <c r="C94" s="39"/>
      <c r="D94" s="297" t="str">
        <f>IF($B94&gt;0,VLOOKUP($B94,'OT-ID'!$B$13:$M$3257,6,FALSE),"")</f>
        <v/>
      </c>
      <c r="E94" s="298" t="str">
        <f>IF($B94&gt;0,VLOOKUP($B94,'OT-ID'!$B$13:$M$3257,10,FALSE),"")</f>
        <v/>
      </c>
      <c r="F94" s="298" t="str">
        <f>IF($B94&gt;0,VLOOKUP($B94,'OT-ID'!$B$13:$M$3257,12,FALSE),"")</f>
        <v/>
      </c>
      <c r="G94" s="297" t="str">
        <f>IF($B94&gt;0,VLOOKUP($B94,'OT-ID'!$B$13:$M$3257,4,FALSE),"")</f>
        <v/>
      </c>
      <c r="H94" s="298" t="str">
        <f>IF($B94&gt;0,VLOOKUP($B94,'OT-ID'!$B$13:$M$3257,5,FALSE),"")</f>
        <v/>
      </c>
      <c r="I94" s="46"/>
      <c r="J94" s="38"/>
      <c r="K94" s="47"/>
      <c r="L94" s="48"/>
      <c r="M94" s="48"/>
      <c r="N94" s="48"/>
      <c r="O94" s="48"/>
      <c r="P94" s="48"/>
      <c r="Q94" s="48"/>
      <c r="R94" s="40"/>
      <c r="S94" s="40"/>
      <c r="T94" s="40"/>
      <c r="U94" s="40"/>
      <c r="V94" s="49"/>
      <c r="W94" s="49"/>
      <c r="X94" s="44" t="str">
        <f t="shared" si="5"/>
        <v/>
      </c>
    </row>
    <row r="95" spans="1:24" s="45" customFormat="1" ht="12" x14ac:dyDescent="0.2">
      <c r="A95" s="37"/>
      <c r="B95" s="38"/>
      <c r="C95" s="39"/>
      <c r="D95" s="297" t="str">
        <f>IF($B95&gt;0,VLOOKUP($B95,'OT-ID'!$B$13:$M$3257,6,FALSE),"")</f>
        <v/>
      </c>
      <c r="E95" s="298" t="str">
        <f>IF($B95&gt;0,VLOOKUP($B95,'OT-ID'!$B$13:$M$3257,10,FALSE),"")</f>
        <v/>
      </c>
      <c r="F95" s="298" t="str">
        <f>IF($B95&gt;0,VLOOKUP($B95,'OT-ID'!$B$13:$M$3257,12,FALSE),"")</f>
        <v/>
      </c>
      <c r="G95" s="297" t="str">
        <f>IF($B95&gt;0,VLOOKUP($B95,'OT-ID'!$B$13:$M$3257,4,FALSE),"")</f>
        <v/>
      </c>
      <c r="H95" s="298" t="str">
        <f>IF($B95&gt;0,VLOOKUP($B95,'OT-ID'!$B$13:$M$3257,5,FALSE),"")</f>
        <v/>
      </c>
      <c r="I95" s="46"/>
      <c r="J95" s="38"/>
      <c r="K95" s="47"/>
      <c r="L95" s="48"/>
      <c r="M95" s="48"/>
      <c r="N95" s="48"/>
      <c r="O95" s="48"/>
      <c r="P95" s="48"/>
      <c r="Q95" s="48"/>
      <c r="R95" s="40"/>
      <c r="S95" s="40"/>
      <c r="T95" s="40"/>
      <c r="U95" s="40"/>
      <c r="V95" s="49"/>
      <c r="W95" s="49"/>
      <c r="X95" s="44" t="str">
        <f t="shared" si="5"/>
        <v/>
      </c>
    </row>
    <row r="96" spans="1:24" s="45" customFormat="1" ht="12" x14ac:dyDescent="0.2">
      <c r="A96" s="37"/>
      <c r="B96" s="38"/>
      <c r="C96" s="39"/>
      <c r="D96" s="297" t="str">
        <f>IF($B96&gt;0,VLOOKUP($B96,'OT-ID'!$B$13:$M$3257,6,FALSE),"")</f>
        <v/>
      </c>
      <c r="E96" s="298" t="str">
        <f>IF($B96&gt;0,VLOOKUP($B96,'OT-ID'!$B$13:$M$3257,10,FALSE),"")</f>
        <v/>
      </c>
      <c r="F96" s="298" t="str">
        <f>IF($B96&gt;0,VLOOKUP($B96,'OT-ID'!$B$13:$M$3257,12,FALSE),"")</f>
        <v/>
      </c>
      <c r="G96" s="297" t="str">
        <f>IF($B96&gt;0,VLOOKUP($B96,'OT-ID'!$B$13:$M$3257,4,FALSE),"")</f>
        <v/>
      </c>
      <c r="H96" s="298" t="str">
        <f>IF($B96&gt;0,VLOOKUP($B96,'OT-ID'!$B$13:$M$3257,5,FALSE),"")</f>
        <v/>
      </c>
      <c r="I96" s="46"/>
      <c r="J96" s="38"/>
      <c r="K96" s="47"/>
      <c r="L96" s="48"/>
      <c r="M96" s="48"/>
      <c r="N96" s="48"/>
      <c r="O96" s="48"/>
      <c r="P96" s="48"/>
      <c r="Q96" s="48"/>
      <c r="R96" s="40"/>
      <c r="S96" s="40"/>
      <c r="T96" s="40"/>
      <c r="U96" s="40"/>
      <c r="V96" s="49"/>
      <c r="W96" s="49"/>
      <c r="X96" s="44" t="str">
        <f t="shared" si="5"/>
        <v/>
      </c>
    </row>
    <row r="97" spans="1:24" s="45" customFormat="1" ht="12" x14ac:dyDescent="0.2">
      <c r="A97" s="37"/>
      <c r="B97" s="38"/>
      <c r="C97" s="39"/>
      <c r="D97" s="297" t="str">
        <f>IF($B97&gt;0,VLOOKUP($B97,'OT-ID'!$B$13:$M$3257,6,FALSE),"")</f>
        <v/>
      </c>
      <c r="E97" s="298" t="str">
        <f>IF($B97&gt;0,VLOOKUP($B97,'OT-ID'!$B$13:$M$3257,10,FALSE),"")</f>
        <v/>
      </c>
      <c r="F97" s="298" t="str">
        <f>IF($B97&gt;0,VLOOKUP($B97,'OT-ID'!$B$13:$M$3257,12,FALSE),"")</f>
        <v/>
      </c>
      <c r="G97" s="297" t="str">
        <f>IF($B97&gt;0,VLOOKUP($B97,'OT-ID'!$B$13:$M$3257,4,FALSE),"")</f>
        <v/>
      </c>
      <c r="H97" s="298" t="str">
        <f>IF($B97&gt;0,VLOOKUP($B97,'OT-ID'!$B$13:$M$3257,5,FALSE),"")</f>
        <v/>
      </c>
      <c r="I97" s="46"/>
      <c r="J97" s="38"/>
      <c r="K97" s="47"/>
      <c r="L97" s="48"/>
      <c r="M97" s="48"/>
      <c r="N97" s="48"/>
      <c r="O97" s="48"/>
      <c r="P97" s="48"/>
      <c r="Q97" s="48"/>
      <c r="R97" s="40"/>
      <c r="S97" s="40"/>
      <c r="T97" s="40"/>
      <c r="U97" s="40"/>
      <c r="V97" s="49"/>
      <c r="W97" s="49"/>
      <c r="X97" s="44" t="str">
        <f t="shared" si="5"/>
        <v/>
      </c>
    </row>
    <row r="98" spans="1:24" s="45" customFormat="1" ht="12" x14ac:dyDescent="0.2">
      <c r="A98" s="37"/>
      <c r="B98" s="38"/>
      <c r="C98" s="39"/>
      <c r="D98" s="297" t="str">
        <f>IF($B98&gt;0,VLOOKUP($B98,'OT-ID'!$B$13:$M$3257,6,FALSE),"")</f>
        <v/>
      </c>
      <c r="E98" s="298" t="str">
        <f>IF($B98&gt;0,VLOOKUP($B98,'OT-ID'!$B$13:$M$3257,10,FALSE),"")</f>
        <v/>
      </c>
      <c r="F98" s="298" t="str">
        <f>IF($B98&gt;0,VLOOKUP($B98,'OT-ID'!$B$13:$M$3257,12,FALSE),"")</f>
        <v/>
      </c>
      <c r="G98" s="297" t="str">
        <f>IF($B98&gt;0,VLOOKUP($B98,'OT-ID'!$B$13:$M$3257,4,FALSE),"")</f>
        <v/>
      </c>
      <c r="H98" s="298" t="str">
        <f>IF($B98&gt;0,VLOOKUP($B98,'OT-ID'!$B$13:$M$3257,5,FALSE),"")</f>
        <v/>
      </c>
      <c r="I98" s="46"/>
      <c r="J98" s="38"/>
      <c r="K98" s="47"/>
      <c r="L98" s="48"/>
      <c r="M98" s="48"/>
      <c r="N98" s="48"/>
      <c r="O98" s="48"/>
      <c r="P98" s="48"/>
      <c r="Q98" s="48"/>
      <c r="R98" s="40"/>
      <c r="S98" s="40"/>
      <c r="T98" s="40"/>
      <c r="U98" s="40"/>
      <c r="V98" s="49"/>
      <c r="W98" s="49"/>
      <c r="X98" s="44" t="str">
        <f t="shared" si="5"/>
        <v/>
      </c>
    </row>
    <row r="99" spans="1:24" s="45" customFormat="1" ht="12" x14ac:dyDescent="0.2">
      <c r="A99" s="37"/>
      <c r="B99" s="38"/>
      <c r="C99" s="39"/>
      <c r="D99" s="297" t="str">
        <f>IF($B99&gt;0,VLOOKUP($B99,'OT-ID'!$B$13:$M$3257,6,FALSE),"")</f>
        <v/>
      </c>
      <c r="E99" s="298" t="str">
        <f>IF($B99&gt;0,VLOOKUP($B99,'OT-ID'!$B$13:$M$3257,10,FALSE),"")</f>
        <v/>
      </c>
      <c r="F99" s="298" t="str">
        <f>IF($B99&gt;0,VLOOKUP($B99,'OT-ID'!$B$13:$M$3257,12,FALSE),"")</f>
        <v/>
      </c>
      <c r="G99" s="297" t="str">
        <f>IF($B99&gt;0,VLOOKUP($B99,'OT-ID'!$B$13:$M$3257,4,FALSE),"")</f>
        <v/>
      </c>
      <c r="H99" s="298" t="str">
        <f>IF($B99&gt;0,VLOOKUP($B99,'OT-ID'!$B$13:$M$3257,5,FALSE),"")</f>
        <v/>
      </c>
      <c r="I99" s="46"/>
      <c r="J99" s="38"/>
      <c r="K99" s="47"/>
      <c r="L99" s="48"/>
      <c r="M99" s="48"/>
      <c r="N99" s="48"/>
      <c r="O99" s="48"/>
      <c r="P99" s="48"/>
      <c r="Q99" s="48"/>
      <c r="R99" s="40"/>
      <c r="S99" s="40"/>
      <c r="T99" s="40"/>
      <c r="U99" s="40"/>
      <c r="V99" s="49"/>
      <c r="W99" s="49"/>
      <c r="X99" s="44" t="str">
        <f t="shared" si="5"/>
        <v/>
      </c>
    </row>
    <row r="100" spans="1:24" s="45" customFormat="1" ht="12" x14ac:dyDescent="0.2">
      <c r="A100" s="37"/>
      <c r="B100" s="38"/>
      <c r="C100" s="39"/>
      <c r="D100" s="297" t="str">
        <f>IF($B100&gt;0,VLOOKUP($B100,'OT-ID'!$B$13:$M$3257,6,FALSE),"")</f>
        <v/>
      </c>
      <c r="E100" s="298" t="str">
        <f>IF($B100&gt;0,VLOOKUP($B100,'OT-ID'!$B$13:$M$3257,10,FALSE),"")</f>
        <v/>
      </c>
      <c r="F100" s="298" t="str">
        <f>IF($B100&gt;0,VLOOKUP($B100,'OT-ID'!$B$13:$M$3257,12,FALSE),"")</f>
        <v/>
      </c>
      <c r="G100" s="297" t="str">
        <f>IF($B100&gt;0,VLOOKUP($B100,'OT-ID'!$B$13:$M$3257,4,FALSE),"")</f>
        <v/>
      </c>
      <c r="H100" s="298" t="str">
        <f>IF($B100&gt;0,VLOOKUP($B100,'OT-ID'!$B$13:$M$3257,5,FALSE),"")</f>
        <v/>
      </c>
      <c r="I100" s="46"/>
      <c r="J100" s="38"/>
      <c r="K100" s="47"/>
      <c r="L100" s="48"/>
      <c r="M100" s="48"/>
      <c r="N100" s="48"/>
      <c r="O100" s="48"/>
      <c r="P100" s="48"/>
      <c r="Q100" s="48"/>
      <c r="R100" s="40"/>
      <c r="S100" s="40"/>
      <c r="T100" s="40"/>
      <c r="U100" s="40"/>
      <c r="V100" s="49"/>
      <c r="W100" s="49"/>
      <c r="X100" s="44" t="str">
        <f t="shared" si="5"/>
        <v/>
      </c>
    </row>
    <row r="101" spans="1:24" s="45" customFormat="1" ht="12" x14ac:dyDescent="0.2">
      <c r="A101" s="37"/>
      <c r="B101" s="38"/>
      <c r="C101" s="39"/>
      <c r="D101" s="297" t="str">
        <f>IF($B101&gt;0,VLOOKUP($B101,'OT-ID'!$B$13:$M$3257,6,FALSE),"")</f>
        <v/>
      </c>
      <c r="E101" s="298" t="str">
        <f>IF($B101&gt;0,VLOOKUP($B101,'OT-ID'!$B$13:$M$3257,10,FALSE),"")</f>
        <v/>
      </c>
      <c r="F101" s="298" t="str">
        <f>IF($B101&gt;0,VLOOKUP($B101,'OT-ID'!$B$13:$M$3257,12,FALSE),"")</f>
        <v/>
      </c>
      <c r="G101" s="297" t="str">
        <f>IF($B101&gt;0,VLOOKUP($B101,'OT-ID'!$B$13:$M$3257,4,FALSE),"")</f>
        <v/>
      </c>
      <c r="H101" s="298" t="str">
        <f>IF($B101&gt;0,VLOOKUP($B101,'OT-ID'!$B$13:$M$3257,5,FALSE),"")</f>
        <v/>
      </c>
      <c r="I101" s="46"/>
      <c r="J101" s="38"/>
      <c r="K101" s="47"/>
      <c r="L101" s="48"/>
      <c r="M101" s="48"/>
      <c r="N101" s="48"/>
      <c r="O101" s="48"/>
      <c r="P101" s="48"/>
      <c r="Q101" s="48"/>
      <c r="R101" s="40"/>
      <c r="S101" s="40"/>
      <c r="T101" s="40"/>
      <c r="U101" s="40"/>
      <c r="V101" s="49"/>
      <c r="W101" s="49"/>
      <c r="X101" s="44" t="str">
        <f t="shared" si="5"/>
        <v/>
      </c>
    </row>
    <row r="102" spans="1:24" s="45" customFormat="1" ht="12" x14ac:dyDescent="0.2">
      <c r="A102" s="37"/>
      <c r="B102" s="38"/>
      <c r="C102" s="39"/>
      <c r="D102" s="297" t="str">
        <f>IF($B102&gt;0,VLOOKUP($B102,'OT-ID'!$B$13:$M$3257,6,FALSE),"")</f>
        <v/>
      </c>
      <c r="E102" s="298" t="str">
        <f>IF($B102&gt;0,VLOOKUP($B102,'OT-ID'!$B$13:$M$3257,10,FALSE),"")</f>
        <v/>
      </c>
      <c r="F102" s="298" t="str">
        <f>IF($B102&gt;0,VLOOKUP($B102,'OT-ID'!$B$13:$M$3257,12,FALSE),"")</f>
        <v/>
      </c>
      <c r="G102" s="297" t="str">
        <f>IF($B102&gt;0,VLOOKUP($B102,'OT-ID'!$B$13:$M$3257,4,FALSE),"")</f>
        <v/>
      </c>
      <c r="H102" s="298" t="str">
        <f>IF($B102&gt;0,VLOOKUP($B102,'OT-ID'!$B$13:$M$3257,5,FALSE),"")</f>
        <v/>
      </c>
      <c r="I102" s="46"/>
      <c r="J102" s="38"/>
      <c r="K102" s="47"/>
      <c r="L102" s="48"/>
      <c r="M102" s="48"/>
      <c r="N102" s="48"/>
      <c r="O102" s="48"/>
      <c r="P102" s="48"/>
      <c r="Q102" s="48"/>
      <c r="R102" s="40"/>
      <c r="S102" s="40"/>
      <c r="T102" s="40"/>
      <c r="U102" s="40"/>
      <c r="V102" s="49"/>
      <c r="W102" s="49"/>
      <c r="X102" s="44" t="str">
        <f t="shared" si="5"/>
        <v/>
      </c>
    </row>
    <row r="103" spans="1:24" s="45" customFormat="1" ht="12" x14ac:dyDescent="0.2">
      <c r="A103" s="37"/>
      <c r="B103" s="38"/>
      <c r="C103" s="39"/>
      <c r="D103" s="297" t="str">
        <f>IF($B103&gt;0,VLOOKUP($B103,'OT-ID'!$B$13:$M$3257,6,FALSE),"")</f>
        <v/>
      </c>
      <c r="E103" s="298" t="str">
        <f>IF($B103&gt;0,VLOOKUP($B103,'OT-ID'!$B$13:$M$3257,10,FALSE),"")</f>
        <v/>
      </c>
      <c r="F103" s="298" t="str">
        <f>IF($B103&gt;0,VLOOKUP($B103,'OT-ID'!$B$13:$M$3257,12,FALSE),"")</f>
        <v/>
      </c>
      <c r="G103" s="297" t="str">
        <f>IF($B103&gt;0,VLOOKUP($B103,'OT-ID'!$B$13:$M$3257,4,FALSE),"")</f>
        <v/>
      </c>
      <c r="H103" s="298" t="str">
        <f>IF($B103&gt;0,VLOOKUP($B103,'OT-ID'!$B$13:$M$3257,5,FALSE),"")</f>
        <v/>
      </c>
      <c r="I103" s="46"/>
      <c r="J103" s="38"/>
      <c r="K103" s="47"/>
      <c r="L103" s="48"/>
      <c r="M103" s="48"/>
      <c r="N103" s="48"/>
      <c r="O103" s="48"/>
      <c r="P103" s="48"/>
      <c r="Q103" s="48"/>
      <c r="R103" s="40"/>
      <c r="S103" s="40"/>
      <c r="T103" s="40"/>
      <c r="U103" s="40"/>
      <c r="V103" s="49"/>
      <c r="W103" s="49"/>
      <c r="X103" s="44" t="str">
        <f t="shared" si="5"/>
        <v/>
      </c>
    </row>
    <row r="104" spans="1:24" s="45" customFormat="1" ht="12" x14ac:dyDescent="0.2">
      <c r="A104" s="37"/>
      <c r="B104" s="38"/>
      <c r="C104" s="39"/>
      <c r="D104" s="297" t="str">
        <f>IF($B104&gt;0,VLOOKUP($B104,'OT-ID'!$B$13:$M$3257,6,FALSE),"")</f>
        <v/>
      </c>
      <c r="E104" s="298" t="str">
        <f>IF($B104&gt;0,VLOOKUP($B104,'OT-ID'!$B$13:$M$3257,10,FALSE),"")</f>
        <v/>
      </c>
      <c r="F104" s="298" t="str">
        <f>IF($B104&gt;0,VLOOKUP($B104,'OT-ID'!$B$13:$M$3257,12,FALSE),"")</f>
        <v/>
      </c>
      <c r="G104" s="297" t="str">
        <f>IF($B104&gt;0,VLOOKUP($B104,'OT-ID'!$B$13:$M$3257,4,FALSE),"")</f>
        <v/>
      </c>
      <c r="H104" s="298" t="str">
        <f>IF($B104&gt;0,VLOOKUP($B104,'OT-ID'!$B$13:$M$3257,5,FALSE),"")</f>
        <v/>
      </c>
      <c r="I104" s="46"/>
      <c r="J104" s="38"/>
      <c r="K104" s="47"/>
      <c r="L104" s="48"/>
      <c r="M104" s="48"/>
      <c r="N104" s="48"/>
      <c r="O104" s="48"/>
      <c r="P104" s="48"/>
      <c r="Q104" s="48"/>
      <c r="R104" s="40"/>
      <c r="S104" s="40"/>
      <c r="T104" s="40"/>
      <c r="U104" s="40"/>
      <c r="V104" s="49"/>
      <c r="W104" s="49"/>
      <c r="X104" s="44" t="str">
        <f t="shared" si="5"/>
        <v/>
      </c>
    </row>
    <row r="105" spans="1:24" s="45" customFormat="1" ht="12" x14ac:dyDescent="0.2">
      <c r="A105" s="37"/>
      <c r="B105" s="38"/>
      <c r="C105" s="39"/>
      <c r="D105" s="297" t="str">
        <f>IF($B105&gt;0,VLOOKUP($B105,'OT-ID'!$B$13:$M$3257,6,FALSE),"")</f>
        <v/>
      </c>
      <c r="E105" s="298" t="str">
        <f>IF($B105&gt;0,VLOOKUP($B105,'OT-ID'!$B$13:$M$3257,10,FALSE),"")</f>
        <v/>
      </c>
      <c r="F105" s="298" t="str">
        <f>IF($B105&gt;0,VLOOKUP($B105,'OT-ID'!$B$13:$M$3257,12,FALSE),"")</f>
        <v/>
      </c>
      <c r="G105" s="297" t="str">
        <f>IF($B105&gt;0,VLOOKUP($B105,'OT-ID'!$B$13:$M$3257,4,FALSE),"")</f>
        <v/>
      </c>
      <c r="H105" s="298" t="str">
        <f>IF($B105&gt;0,VLOOKUP($B105,'OT-ID'!$B$13:$M$3257,5,FALSE),"")</f>
        <v/>
      </c>
      <c r="I105" s="46"/>
      <c r="J105" s="38"/>
      <c r="K105" s="47"/>
      <c r="L105" s="48"/>
      <c r="M105" s="48"/>
      <c r="N105" s="48"/>
      <c r="O105" s="48"/>
      <c r="P105" s="48"/>
      <c r="Q105" s="48"/>
      <c r="R105" s="40"/>
      <c r="S105" s="40"/>
      <c r="T105" s="40"/>
      <c r="U105" s="40"/>
      <c r="V105" s="49"/>
      <c r="W105" s="49"/>
      <c r="X105" s="44" t="str">
        <f t="shared" si="5"/>
        <v/>
      </c>
    </row>
    <row r="106" spans="1:24" s="45" customFormat="1" ht="12" x14ac:dyDescent="0.2">
      <c r="A106" s="37"/>
      <c r="B106" s="38"/>
      <c r="C106" s="39"/>
      <c r="D106" s="297" t="str">
        <f>IF($B106&gt;0,VLOOKUP($B106,'OT-ID'!$B$13:$M$3257,6,FALSE),"")</f>
        <v/>
      </c>
      <c r="E106" s="298" t="str">
        <f>IF($B106&gt;0,VLOOKUP($B106,'OT-ID'!$B$13:$M$3257,10,FALSE),"")</f>
        <v/>
      </c>
      <c r="F106" s="298" t="str">
        <f>IF($B106&gt;0,VLOOKUP($B106,'OT-ID'!$B$13:$M$3257,12,FALSE),"")</f>
        <v/>
      </c>
      <c r="G106" s="297" t="str">
        <f>IF($B106&gt;0,VLOOKUP($B106,'OT-ID'!$B$13:$M$3257,4,FALSE),"")</f>
        <v/>
      </c>
      <c r="H106" s="298" t="str">
        <f>IF($B106&gt;0,VLOOKUP($B106,'OT-ID'!$B$13:$M$3257,5,FALSE),"")</f>
        <v/>
      </c>
      <c r="I106" s="46"/>
      <c r="J106" s="38"/>
      <c r="K106" s="47"/>
      <c r="L106" s="48"/>
      <c r="M106" s="48"/>
      <c r="N106" s="48"/>
      <c r="O106" s="48"/>
      <c r="P106" s="48"/>
      <c r="Q106" s="48"/>
      <c r="R106" s="40"/>
      <c r="S106" s="40"/>
      <c r="T106" s="40"/>
      <c r="U106" s="40"/>
      <c r="V106" s="49"/>
      <c r="W106" s="49"/>
      <c r="X106" s="44" t="str">
        <f t="shared" si="5"/>
        <v/>
      </c>
    </row>
    <row r="107" spans="1:24" s="45" customFormat="1" ht="12" x14ac:dyDescent="0.2">
      <c r="A107" s="37"/>
      <c r="B107" s="38"/>
      <c r="C107" s="39"/>
      <c r="D107" s="297" t="str">
        <f>IF($B107&gt;0,VLOOKUP($B107,'OT-ID'!$B$13:$M$3257,6,FALSE),"")</f>
        <v/>
      </c>
      <c r="E107" s="298" t="str">
        <f>IF($B107&gt;0,VLOOKUP($B107,'OT-ID'!$B$13:$M$3257,10,FALSE),"")</f>
        <v/>
      </c>
      <c r="F107" s="298" t="str">
        <f>IF($B107&gt;0,VLOOKUP($B107,'OT-ID'!$B$13:$M$3257,12,FALSE),"")</f>
        <v/>
      </c>
      <c r="G107" s="297" t="str">
        <f>IF($B107&gt;0,VLOOKUP($B107,'OT-ID'!$B$13:$M$3257,4,FALSE),"")</f>
        <v/>
      </c>
      <c r="H107" s="298" t="str">
        <f>IF($B107&gt;0,VLOOKUP($B107,'OT-ID'!$B$13:$M$3257,5,FALSE),"")</f>
        <v/>
      </c>
      <c r="I107" s="46"/>
      <c r="J107" s="38"/>
      <c r="K107" s="47"/>
      <c r="L107" s="48"/>
      <c r="M107" s="48"/>
      <c r="N107" s="48"/>
      <c r="O107" s="48"/>
      <c r="P107" s="48"/>
      <c r="Q107" s="48"/>
      <c r="R107" s="40"/>
      <c r="S107" s="40"/>
      <c r="T107" s="40"/>
      <c r="U107" s="40"/>
      <c r="V107" s="49"/>
      <c r="W107" s="49"/>
      <c r="X107" s="44" t="str">
        <f t="shared" si="5"/>
        <v/>
      </c>
    </row>
    <row r="108" spans="1:24" s="45" customFormat="1" ht="12" x14ac:dyDescent="0.2">
      <c r="A108" s="37"/>
      <c r="B108" s="38"/>
      <c r="C108" s="39"/>
      <c r="D108" s="297" t="str">
        <f>IF($B108&gt;0,VLOOKUP($B108,'OT-ID'!$B$13:$M$3257,6,FALSE),"")</f>
        <v/>
      </c>
      <c r="E108" s="298" t="str">
        <f>IF($B108&gt;0,VLOOKUP($B108,'OT-ID'!$B$13:$M$3257,10,FALSE),"")</f>
        <v/>
      </c>
      <c r="F108" s="298" t="str">
        <f>IF($B108&gt;0,VLOOKUP($B108,'OT-ID'!$B$13:$M$3257,12,FALSE),"")</f>
        <v/>
      </c>
      <c r="G108" s="297" t="str">
        <f>IF($B108&gt;0,VLOOKUP($B108,'OT-ID'!$B$13:$M$3257,4,FALSE),"")</f>
        <v/>
      </c>
      <c r="H108" s="298" t="str">
        <f>IF($B108&gt;0,VLOOKUP($B108,'OT-ID'!$B$13:$M$3257,5,FALSE),"")</f>
        <v/>
      </c>
      <c r="I108" s="46"/>
      <c r="J108" s="38"/>
      <c r="K108" s="47"/>
      <c r="L108" s="48"/>
      <c r="M108" s="48"/>
      <c r="N108" s="48"/>
      <c r="O108" s="48"/>
      <c r="P108" s="48"/>
      <c r="Q108" s="48"/>
      <c r="R108" s="40"/>
      <c r="S108" s="40"/>
      <c r="T108" s="40"/>
      <c r="U108" s="40"/>
      <c r="V108" s="49"/>
      <c r="W108" s="49"/>
      <c r="X108" s="44" t="str">
        <f t="shared" si="5"/>
        <v/>
      </c>
    </row>
    <row r="109" spans="1:24" s="45" customFormat="1" ht="12" x14ac:dyDescent="0.2">
      <c r="A109" s="37"/>
      <c r="B109" s="38"/>
      <c r="C109" s="39"/>
      <c r="D109" s="297" t="str">
        <f>IF($B109&gt;0,VLOOKUP($B109,'OT-ID'!$B$13:$M$3257,6,FALSE),"")</f>
        <v/>
      </c>
      <c r="E109" s="298" t="str">
        <f>IF($B109&gt;0,VLOOKUP($B109,'OT-ID'!$B$13:$M$3257,10,FALSE),"")</f>
        <v/>
      </c>
      <c r="F109" s="298" t="str">
        <f>IF($B109&gt;0,VLOOKUP($B109,'OT-ID'!$B$13:$M$3257,12,FALSE),"")</f>
        <v/>
      </c>
      <c r="G109" s="297" t="str">
        <f>IF($B109&gt;0,VLOOKUP($B109,'OT-ID'!$B$13:$M$3257,4,FALSE),"")</f>
        <v/>
      </c>
      <c r="H109" s="298" t="str">
        <f>IF($B109&gt;0,VLOOKUP($B109,'OT-ID'!$B$13:$M$3257,5,FALSE),"")</f>
        <v/>
      </c>
      <c r="I109" s="46"/>
      <c r="J109" s="38"/>
      <c r="K109" s="47"/>
      <c r="L109" s="48"/>
      <c r="M109" s="48"/>
      <c r="N109" s="48"/>
      <c r="O109" s="48"/>
      <c r="P109" s="48"/>
      <c r="Q109" s="48"/>
      <c r="R109" s="40"/>
      <c r="S109" s="40"/>
      <c r="T109" s="40"/>
      <c r="U109" s="40"/>
      <c r="V109" s="49"/>
      <c r="W109" s="49"/>
      <c r="X109" s="44" t="str">
        <f t="shared" si="5"/>
        <v/>
      </c>
    </row>
    <row r="110" spans="1:24" s="45" customFormat="1" ht="12" x14ac:dyDescent="0.2">
      <c r="A110" s="37"/>
      <c r="B110" s="38"/>
      <c r="C110" s="39"/>
      <c r="D110" s="297" t="str">
        <f>IF($B110&gt;0,VLOOKUP($B110,'OT-ID'!$B$13:$M$3257,6,FALSE),"")</f>
        <v/>
      </c>
      <c r="E110" s="298" t="str">
        <f>IF($B110&gt;0,VLOOKUP($B110,'OT-ID'!$B$13:$M$3257,10,FALSE),"")</f>
        <v/>
      </c>
      <c r="F110" s="298" t="str">
        <f>IF($B110&gt;0,VLOOKUP($B110,'OT-ID'!$B$13:$M$3257,12,FALSE),"")</f>
        <v/>
      </c>
      <c r="G110" s="297" t="str">
        <f>IF($B110&gt;0,VLOOKUP($B110,'OT-ID'!$B$13:$M$3257,4,FALSE),"")</f>
        <v/>
      </c>
      <c r="H110" s="298" t="str">
        <f>IF($B110&gt;0,VLOOKUP($B110,'OT-ID'!$B$13:$M$3257,5,FALSE),"")</f>
        <v/>
      </c>
      <c r="I110" s="46"/>
      <c r="J110" s="38"/>
      <c r="K110" s="47"/>
      <c r="L110" s="48"/>
      <c r="M110" s="48"/>
      <c r="N110" s="48"/>
      <c r="O110" s="48"/>
      <c r="P110" s="48"/>
      <c r="Q110" s="48"/>
      <c r="R110" s="40"/>
      <c r="S110" s="40"/>
      <c r="T110" s="40"/>
      <c r="U110" s="40"/>
      <c r="V110" s="49"/>
      <c r="W110" s="49"/>
      <c r="X110" s="44" t="str">
        <f t="shared" si="5"/>
        <v/>
      </c>
    </row>
    <row r="111" spans="1:24" s="45" customFormat="1" ht="12" x14ac:dyDescent="0.2">
      <c r="A111" s="37"/>
      <c r="B111" s="38"/>
      <c r="C111" s="39"/>
      <c r="D111" s="297" t="str">
        <f>IF($B111&gt;0,VLOOKUP($B111,'OT-ID'!$B$13:$M$3257,6,FALSE),"")</f>
        <v/>
      </c>
      <c r="E111" s="298" t="str">
        <f>IF($B111&gt;0,VLOOKUP($B111,'OT-ID'!$B$13:$M$3257,10,FALSE),"")</f>
        <v/>
      </c>
      <c r="F111" s="298" t="str">
        <f>IF($B111&gt;0,VLOOKUP($B111,'OT-ID'!$B$13:$M$3257,12,FALSE),"")</f>
        <v/>
      </c>
      <c r="G111" s="297" t="str">
        <f>IF($B111&gt;0,VLOOKUP($B111,'OT-ID'!$B$13:$M$3257,4,FALSE),"")</f>
        <v/>
      </c>
      <c r="H111" s="298" t="str">
        <f>IF($B111&gt;0,VLOOKUP($B111,'OT-ID'!$B$13:$M$3257,5,FALSE),"")</f>
        <v/>
      </c>
      <c r="I111" s="46"/>
      <c r="J111" s="38"/>
      <c r="K111" s="47"/>
      <c r="L111" s="48"/>
      <c r="M111" s="48"/>
      <c r="N111" s="48"/>
      <c r="O111" s="48"/>
      <c r="P111" s="48"/>
      <c r="Q111" s="48"/>
      <c r="R111" s="40"/>
      <c r="S111" s="40"/>
      <c r="T111" s="40"/>
      <c r="U111" s="40"/>
      <c r="V111" s="49"/>
      <c r="W111" s="49"/>
      <c r="X111" s="44" t="str">
        <f t="shared" si="5"/>
        <v/>
      </c>
    </row>
    <row r="112" spans="1:24" s="45" customFormat="1" ht="12" x14ac:dyDescent="0.2">
      <c r="A112" s="37"/>
      <c r="B112" s="38"/>
      <c r="C112" s="39"/>
      <c r="D112" s="297" t="str">
        <f>IF($B112&gt;0,VLOOKUP($B112,'OT-ID'!$B$13:$M$3257,6,FALSE),"")</f>
        <v/>
      </c>
      <c r="E112" s="298" t="str">
        <f>IF($B112&gt;0,VLOOKUP($B112,'OT-ID'!$B$13:$M$3257,10,FALSE),"")</f>
        <v/>
      </c>
      <c r="F112" s="298" t="str">
        <f>IF($B112&gt;0,VLOOKUP($B112,'OT-ID'!$B$13:$M$3257,12,FALSE),"")</f>
        <v/>
      </c>
      <c r="G112" s="297" t="str">
        <f>IF($B112&gt;0,VLOOKUP($B112,'OT-ID'!$B$13:$M$3257,4,FALSE),"")</f>
        <v/>
      </c>
      <c r="H112" s="298" t="str">
        <f>IF($B112&gt;0,VLOOKUP($B112,'OT-ID'!$B$13:$M$3257,5,FALSE),"")</f>
        <v/>
      </c>
      <c r="I112" s="46"/>
      <c r="J112" s="38"/>
      <c r="K112" s="47"/>
      <c r="L112" s="48"/>
      <c r="M112" s="48"/>
      <c r="N112" s="48"/>
      <c r="O112" s="48"/>
      <c r="P112" s="48"/>
      <c r="Q112" s="48"/>
      <c r="R112" s="40"/>
      <c r="S112" s="40"/>
      <c r="T112" s="40"/>
      <c r="U112" s="40"/>
      <c r="V112" s="49"/>
      <c r="W112" s="49"/>
      <c r="X112" s="44" t="str">
        <f t="shared" si="5"/>
        <v/>
      </c>
    </row>
    <row r="113" spans="1:24" s="45" customFormat="1" ht="12" x14ac:dyDescent="0.2">
      <c r="A113" s="37"/>
      <c r="B113" s="38"/>
      <c r="C113" s="39"/>
      <c r="D113" s="297" t="str">
        <f>IF($B113&gt;0,VLOOKUP($B113,'OT-ID'!$B$13:$M$3257,6,FALSE),"")</f>
        <v/>
      </c>
      <c r="E113" s="298" t="str">
        <f>IF($B113&gt;0,VLOOKUP($B113,'OT-ID'!$B$13:$M$3257,10,FALSE),"")</f>
        <v/>
      </c>
      <c r="F113" s="298" t="str">
        <f>IF($B113&gt;0,VLOOKUP($B113,'OT-ID'!$B$13:$M$3257,12,FALSE),"")</f>
        <v/>
      </c>
      <c r="G113" s="297" t="str">
        <f>IF($B113&gt;0,VLOOKUP($B113,'OT-ID'!$B$13:$M$3257,4,FALSE),"")</f>
        <v/>
      </c>
      <c r="H113" s="298" t="str">
        <f>IF($B113&gt;0,VLOOKUP($B113,'OT-ID'!$B$13:$M$3257,5,FALSE),"")</f>
        <v/>
      </c>
      <c r="I113" s="46"/>
      <c r="J113" s="38"/>
      <c r="K113" s="47"/>
      <c r="L113" s="48"/>
      <c r="M113" s="48"/>
      <c r="N113" s="48"/>
      <c r="O113" s="48"/>
      <c r="P113" s="48"/>
      <c r="Q113" s="48"/>
      <c r="R113" s="40"/>
      <c r="S113" s="40"/>
      <c r="T113" s="40"/>
      <c r="U113" s="40"/>
      <c r="V113" s="49"/>
      <c r="W113" s="49"/>
      <c r="X113" s="44" t="str">
        <f t="shared" si="5"/>
        <v/>
      </c>
    </row>
    <row r="114" spans="1:24" s="45" customFormat="1" ht="12" x14ac:dyDescent="0.2">
      <c r="A114" s="37"/>
      <c r="B114" s="38"/>
      <c r="C114" s="39"/>
      <c r="D114" s="297" t="str">
        <f>IF($B114&gt;0,VLOOKUP($B114,'OT-ID'!$B$13:$M$3257,6,FALSE),"")</f>
        <v/>
      </c>
      <c r="E114" s="298" t="str">
        <f>IF($B114&gt;0,VLOOKUP($B114,'OT-ID'!$B$13:$M$3257,10,FALSE),"")</f>
        <v/>
      </c>
      <c r="F114" s="298" t="str">
        <f>IF($B114&gt;0,VLOOKUP($B114,'OT-ID'!$B$13:$M$3257,12,FALSE),"")</f>
        <v/>
      </c>
      <c r="G114" s="297" t="str">
        <f>IF($B114&gt;0,VLOOKUP($B114,'OT-ID'!$B$13:$M$3257,4,FALSE),"")</f>
        <v/>
      </c>
      <c r="H114" s="298" t="str">
        <f>IF($B114&gt;0,VLOOKUP($B114,'OT-ID'!$B$13:$M$3257,5,FALSE),"")</f>
        <v/>
      </c>
      <c r="I114" s="46"/>
      <c r="J114" s="38"/>
      <c r="K114" s="47"/>
      <c r="L114" s="48"/>
      <c r="M114" s="48"/>
      <c r="N114" s="48"/>
      <c r="O114" s="48"/>
      <c r="P114" s="48"/>
      <c r="Q114" s="48"/>
      <c r="R114" s="40"/>
      <c r="S114" s="40"/>
      <c r="T114" s="40"/>
      <c r="U114" s="40"/>
      <c r="V114" s="49"/>
      <c r="W114" s="49"/>
      <c r="X114" s="44" t="str">
        <f t="shared" si="5"/>
        <v/>
      </c>
    </row>
    <row r="115" spans="1:24" s="45" customFormat="1" ht="12" x14ac:dyDescent="0.2">
      <c r="A115" s="37"/>
      <c r="B115" s="38"/>
      <c r="C115" s="39"/>
      <c r="D115" s="297" t="str">
        <f>IF($B115&gt;0,VLOOKUP($B115,'OT-ID'!$B$13:$M$3257,6,FALSE),"")</f>
        <v/>
      </c>
      <c r="E115" s="298" t="str">
        <f>IF($B115&gt;0,VLOOKUP($B115,'OT-ID'!$B$13:$M$3257,10,FALSE),"")</f>
        <v/>
      </c>
      <c r="F115" s="298" t="str">
        <f>IF($B115&gt;0,VLOOKUP($B115,'OT-ID'!$B$13:$M$3257,12,FALSE),"")</f>
        <v/>
      </c>
      <c r="G115" s="297" t="str">
        <f>IF($B115&gt;0,VLOOKUP($B115,'OT-ID'!$B$13:$M$3257,4,FALSE),"")</f>
        <v/>
      </c>
      <c r="H115" s="298" t="str">
        <f>IF($B115&gt;0,VLOOKUP($B115,'OT-ID'!$B$13:$M$3257,5,FALSE),"")</f>
        <v/>
      </c>
      <c r="I115" s="46"/>
      <c r="J115" s="38"/>
      <c r="K115" s="47"/>
      <c r="L115" s="48"/>
      <c r="M115" s="48"/>
      <c r="N115" s="48"/>
      <c r="O115" s="48"/>
      <c r="P115" s="48"/>
      <c r="Q115" s="48"/>
      <c r="R115" s="40"/>
      <c r="S115" s="40"/>
      <c r="T115" s="40"/>
      <c r="U115" s="40"/>
      <c r="V115" s="49"/>
      <c r="W115" s="49"/>
      <c r="X115" s="44" t="str">
        <f t="shared" si="5"/>
        <v/>
      </c>
    </row>
    <row r="116" spans="1:24" s="45" customFormat="1" ht="12" x14ac:dyDescent="0.2">
      <c r="A116" s="37"/>
      <c r="B116" s="38"/>
      <c r="C116" s="39"/>
      <c r="D116" s="297" t="str">
        <f>IF($B116&gt;0,VLOOKUP($B116,'OT-ID'!$B$13:$M$3257,6,FALSE),"")</f>
        <v/>
      </c>
      <c r="E116" s="298" t="str">
        <f>IF($B116&gt;0,VLOOKUP($B116,'OT-ID'!$B$13:$M$3257,10,FALSE),"")</f>
        <v/>
      </c>
      <c r="F116" s="298" t="str">
        <f>IF($B116&gt;0,VLOOKUP($B116,'OT-ID'!$B$13:$M$3257,12,FALSE),"")</f>
        <v/>
      </c>
      <c r="G116" s="297" t="str">
        <f>IF($B116&gt;0,VLOOKUP($B116,'OT-ID'!$B$13:$M$3257,4,FALSE),"")</f>
        <v/>
      </c>
      <c r="H116" s="298" t="str">
        <f>IF($B116&gt;0,VLOOKUP($B116,'OT-ID'!$B$13:$M$3257,5,FALSE),"")</f>
        <v/>
      </c>
      <c r="I116" s="46"/>
      <c r="J116" s="38"/>
      <c r="K116" s="47"/>
      <c r="L116" s="48"/>
      <c r="M116" s="48"/>
      <c r="N116" s="48"/>
      <c r="O116" s="48"/>
      <c r="P116" s="48"/>
      <c r="Q116" s="48"/>
      <c r="R116" s="40"/>
      <c r="S116" s="40"/>
      <c r="T116" s="40"/>
      <c r="U116" s="40"/>
      <c r="V116" s="49"/>
      <c r="W116" s="49"/>
      <c r="X116" s="44" t="str">
        <f t="shared" si="5"/>
        <v/>
      </c>
    </row>
    <row r="117" spans="1:24" s="45" customFormat="1" ht="12" x14ac:dyDescent="0.2">
      <c r="A117" s="37"/>
      <c r="B117" s="38"/>
      <c r="C117" s="39"/>
      <c r="D117" s="297" t="str">
        <f>IF($B117&gt;0,VLOOKUP($B117,'OT-ID'!$B$13:$M$3257,6,FALSE),"")</f>
        <v/>
      </c>
      <c r="E117" s="298" t="str">
        <f>IF($B117&gt;0,VLOOKUP($B117,'OT-ID'!$B$13:$M$3257,10,FALSE),"")</f>
        <v/>
      </c>
      <c r="F117" s="298" t="str">
        <f>IF($B117&gt;0,VLOOKUP($B117,'OT-ID'!$B$13:$M$3257,12,FALSE),"")</f>
        <v/>
      </c>
      <c r="G117" s="297" t="str">
        <f>IF($B117&gt;0,VLOOKUP($B117,'OT-ID'!$B$13:$M$3257,4,FALSE),"")</f>
        <v/>
      </c>
      <c r="H117" s="298" t="str">
        <f>IF($B117&gt;0,VLOOKUP($B117,'OT-ID'!$B$13:$M$3257,5,FALSE),"")</f>
        <v/>
      </c>
      <c r="I117" s="46"/>
      <c r="J117" s="38"/>
      <c r="K117" s="47"/>
      <c r="L117" s="48"/>
      <c r="M117" s="48"/>
      <c r="N117" s="48"/>
      <c r="O117" s="48"/>
      <c r="P117" s="48"/>
      <c r="Q117" s="48"/>
      <c r="R117" s="40"/>
      <c r="S117" s="40"/>
      <c r="T117" s="40"/>
      <c r="U117" s="40"/>
      <c r="V117" s="49"/>
      <c r="W117" s="49"/>
      <c r="X117" s="44" t="str">
        <f t="shared" si="5"/>
        <v/>
      </c>
    </row>
    <row r="118" spans="1:24" s="45" customFormat="1" ht="12" x14ac:dyDescent="0.2">
      <c r="A118" s="37"/>
      <c r="B118" s="38"/>
      <c r="C118" s="39"/>
      <c r="D118" s="297" t="str">
        <f>IF($B118&gt;0,VLOOKUP($B118,'OT-ID'!$B$13:$M$3257,6,FALSE),"")</f>
        <v/>
      </c>
      <c r="E118" s="298" t="str">
        <f>IF($B118&gt;0,VLOOKUP($B118,'OT-ID'!$B$13:$M$3257,10,FALSE),"")</f>
        <v/>
      </c>
      <c r="F118" s="298" t="str">
        <f>IF($B118&gt;0,VLOOKUP($B118,'OT-ID'!$B$13:$M$3257,12,FALSE),"")</f>
        <v/>
      </c>
      <c r="G118" s="297" t="str">
        <f>IF($B118&gt;0,VLOOKUP($B118,'OT-ID'!$B$13:$M$3257,4,FALSE),"")</f>
        <v/>
      </c>
      <c r="H118" s="298" t="str">
        <f>IF($B118&gt;0,VLOOKUP($B118,'OT-ID'!$B$13:$M$3257,5,FALSE),"")</f>
        <v/>
      </c>
      <c r="I118" s="46"/>
      <c r="J118" s="38"/>
      <c r="K118" s="47"/>
      <c r="L118" s="48"/>
      <c r="M118" s="48"/>
      <c r="N118" s="48"/>
      <c r="O118" s="48"/>
      <c r="P118" s="48"/>
      <c r="Q118" s="48"/>
      <c r="R118" s="40"/>
      <c r="S118" s="40"/>
      <c r="T118" s="40"/>
      <c r="U118" s="40"/>
      <c r="V118" s="49"/>
      <c r="W118" s="49"/>
      <c r="X118" s="44" t="str">
        <f t="shared" si="5"/>
        <v/>
      </c>
    </row>
    <row r="119" spans="1:24" s="45" customFormat="1" ht="12" x14ac:dyDescent="0.2">
      <c r="A119" s="37"/>
      <c r="B119" s="38"/>
      <c r="C119" s="39"/>
      <c r="D119" s="297" t="str">
        <f>IF($B119&gt;0,VLOOKUP($B119,'OT-ID'!$B$13:$M$3257,6,FALSE),"")</f>
        <v/>
      </c>
      <c r="E119" s="298" t="str">
        <f>IF($B119&gt;0,VLOOKUP($B119,'OT-ID'!$B$13:$M$3257,10,FALSE),"")</f>
        <v/>
      </c>
      <c r="F119" s="298" t="str">
        <f>IF($B119&gt;0,VLOOKUP($B119,'OT-ID'!$B$13:$M$3257,12,FALSE),"")</f>
        <v/>
      </c>
      <c r="G119" s="297" t="str">
        <f>IF($B119&gt;0,VLOOKUP($B119,'OT-ID'!$B$13:$M$3257,4,FALSE),"")</f>
        <v/>
      </c>
      <c r="H119" s="298" t="str">
        <f>IF($B119&gt;0,VLOOKUP($B119,'OT-ID'!$B$13:$M$3257,5,FALSE),"")</f>
        <v/>
      </c>
      <c r="I119" s="46"/>
      <c r="J119" s="38"/>
      <c r="K119" s="47"/>
      <c r="L119" s="48"/>
      <c r="M119" s="48"/>
      <c r="N119" s="48"/>
      <c r="O119" s="48"/>
      <c r="P119" s="48"/>
      <c r="Q119" s="48"/>
      <c r="R119" s="40"/>
      <c r="S119" s="40"/>
      <c r="T119" s="40"/>
      <c r="U119" s="40"/>
      <c r="V119" s="49"/>
      <c r="W119" s="49"/>
      <c r="X119" s="44" t="str">
        <f t="shared" si="5"/>
        <v/>
      </c>
    </row>
    <row r="120" spans="1:24" s="45" customFormat="1" ht="12" x14ac:dyDescent="0.2">
      <c r="A120" s="37"/>
      <c r="B120" s="38"/>
      <c r="C120" s="39"/>
      <c r="D120" s="297" t="str">
        <f>IF($B120&gt;0,VLOOKUP($B120,'OT-ID'!$B$13:$M$3257,6,FALSE),"")</f>
        <v/>
      </c>
      <c r="E120" s="298" t="str">
        <f>IF($B120&gt;0,VLOOKUP($B120,'OT-ID'!$B$13:$M$3257,10,FALSE),"")</f>
        <v/>
      </c>
      <c r="F120" s="298" t="str">
        <f>IF($B120&gt;0,VLOOKUP($B120,'OT-ID'!$B$13:$M$3257,12,FALSE),"")</f>
        <v/>
      </c>
      <c r="G120" s="297" t="str">
        <f>IF($B120&gt;0,VLOOKUP($B120,'OT-ID'!$B$13:$M$3257,4,FALSE),"")</f>
        <v/>
      </c>
      <c r="H120" s="298" t="str">
        <f>IF($B120&gt;0,VLOOKUP($B120,'OT-ID'!$B$13:$M$3257,5,FALSE),"")</f>
        <v/>
      </c>
      <c r="I120" s="46"/>
      <c r="J120" s="38"/>
      <c r="K120" s="47"/>
      <c r="L120" s="48"/>
      <c r="M120" s="48"/>
      <c r="N120" s="48"/>
      <c r="O120" s="48"/>
      <c r="P120" s="48"/>
      <c r="Q120" s="48"/>
      <c r="R120" s="40"/>
      <c r="S120" s="40"/>
      <c r="T120" s="40"/>
      <c r="U120" s="40"/>
      <c r="V120" s="49"/>
      <c r="W120" s="49"/>
      <c r="X120" s="44" t="str">
        <f t="shared" si="5"/>
        <v/>
      </c>
    </row>
    <row r="121" spans="1:24" s="45" customFormat="1" ht="12" x14ac:dyDescent="0.2">
      <c r="A121" s="37"/>
      <c r="B121" s="38"/>
      <c r="C121" s="39"/>
      <c r="D121" s="297" t="str">
        <f>IF($B121&gt;0,VLOOKUP($B121,'OT-ID'!$B$13:$M$3257,6,FALSE),"")</f>
        <v/>
      </c>
      <c r="E121" s="298" t="str">
        <f>IF($B121&gt;0,VLOOKUP($B121,'OT-ID'!$B$13:$M$3257,10,FALSE),"")</f>
        <v/>
      </c>
      <c r="F121" s="298" t="str">
        <f>IF($B121&gt;0,VLOOKUP($B121,'OT-ID'!$B$13:$M$3257,12,FALSE),"")</f>
        <v/>
      </c>
      <c r="G121" s="297" t="str">
        <f>IF($B121&gt;0,VLOOKUP($B121,'OT-ID'!$B$13:$M$3257,4,FALSE),"")</f>
        <v/>
      </c>
      <c r="H121" s="298" t="str">
        <f>IF($B121&gt;0,VLOOKUP($B121,'OT-ID'!$B$13:$M$3257,5,FALSE),"")</f>
        <v/>
      </c>
      <c r="I121" s="46"/>
      <c r="J121" s="38"/>
      <c r="K121" s="47"/>
      <c r="L121" s="48"/>
      <c r="M121" s="48"/>
      <c r="N121" s="48"/>
      <c r="O121" s="48"/>
      <c r="P121" s="48"/>
      <c r="Q121" s="48"/>
      <c r="R121" s="40"/>
      <c r="S121" s="40"/>
      <c r="T121" s="40"/>
      <c r="U121" s="40"/>
      <c r="V121" s="49"/>
      <c r="W121" s="49"/>
      <c r="X121" s="44" t="str">
        <f t="shared" si="5"/>
        <v/>
      </c>
    </row>
    <row r="122" spans="1:24" s="45" customFormat="1" ht="12" x14ac:dyDescent="0.2">
      <c r="A122" s="37"/>
      <c r="B122" s="38"/>
      <c r="C122" s="39"/>
      <c r="D122" s="297" t="str">
        <f>IF($B122&gt;0,VLOOKUP($B122,'OT-ID'!$B$13:$M$3257,6,FALSE),"")</f>
        <v/>
      </c>
      <c r="E122" s="298" t="str">
        <f>IF($B122&gt;0,VLOOKUP($B122,'OT-ID'!$B$13:$M$3257,10,FALSE),"")</f>
        <v/>
      </c>
      <c r="F122" s="298" t="str">
        <f>IF($B122&gt;0,VLOOKUP($B122,'OT-ID'!$B$13:$M$3257,12,FALSE),"")</f>
        <v/>
      </c>
      <c r="G122" s="297" t="str">
        <f>IF($B122&gt;0,VLOOKUP($B122,'OT-ID'!$B$13:$M$3257,4,FALSE),"")</f>
        <v/>
      </c>
      <c r="H122" s="298" t="str">
        <f>IF($B122&gt;0,VLOOKUP($B122,'OT-ID'!$B$13:$M$3257,5,FALSE),"")</f>
        <v/>
      </c>
      <c r="I122" s="46"/>
      <c r="J122" s="38"/>
      <c r="K122" s="47"/>
      <c r="L122" s="48"/>
      <c r="M122" s="48"/>
      <c r="N122" s="48"/>
      <c r="O122" s="48"/>
      <c r="P122" s="48"/>
      <c r="Q122" s="48"/>
      <c r="R122" s="40"/>
      <c r="S122" s="40"/>
      <c r="T122" s="40"/>
      <c r="U122" s="40"/>
      <c r="V122" s="49"/>
      <c r="W122" s="49"/>
      <c r="X122" s="44" t="str">
        <f t="shared" si="5"/>
        <v/>
      </c>
    </row>
    <row r="123" spans="1:24" s="45" customFormat="1" ht="12" x14ac:dyDescent="0.2">
      <c r="A123" s="37"/>
      <c r="B123" s="38"/>
      <c r="C123" s="39"/>
      <c r="D123" s="297" t="str">
        <f>IF($B123&gt;0,VLOOKUP($B123,'OT-ID'!$B$13:$M$3257,6,FALSE),"")</f>
        <v/>
      </c>
      <c r="E123" s="298" t="str">
        <f>IF($B123&gt;0,VLOOKUP($B123,'OT-ID'!$B$13:$M$3257,10,FALSE),"")</f>
        <v/>
      </c>
      <c r="F123" s="298" t="str">
        <f>IF($B123&gt;0,VLOOKUP($B123,'OT-ID'!$B$13:$M$3257,12,FALSE),"")</f>
        <v/>
      </c>
      <c r="G123" s="297" t="str">
        <f>IF($B123&gt;0,VLOOKUP($B123,'OT-ID'!$B$13:$M$3257,4,FALSE),"")</f>
        <v/>
      </c>
      <c r="H123" s="298" t="str">
        <f>IF($B123&gt;0,VLOOKUP($B123,'OT-ID'!$B$13:$M$3257,5,FALSE),"")</f>
        <v/>
      </c>
      <c r="I123" s="46"/>
      <c r="J123" s="38"/>
      <c r="K123" s="47"/>
      <c r="L123" s="48"/>
      <c r="M123" s="48"/>
      <c r="N123" s="48"/>
      <c r="O123" s="48"/>
      <c r="P123" s="48"/>
      <c r="Q123" s="48"/>
      <c r="R123" s="40"/>
      <c r="S123" s="40"/>
      <c r="T123" s="40"/>
      <c r="U123" s="40"/>
      <c r="V123" s="49"/>
      <c r="W123" s="49"/>
      <c r="X123" s="44" t="str">
        <f t="shared" si="5"/>
        <v/>
      </c>
    </row>
    <row r="124" spans="1:24" s="45" customFormat="1" ht="12" x14ac:dyDescent="0.2">
      <c r="A124" s="37"/>
      <c r="B124" s="38"/>
      <c r="C124" s="39"/>
      <c r="D124" s="297" t="str">
        <f>IF($B124&gt;0,VLOOKUP($B124,'OT-ID'!$B$13:$M$3257,6,FALSE),"")</f>
        <v/>
      </c>
      <c r="E124" s="298" t="str">
        <f>IF($B124&gt;0,VLOOKUP($B124,'OT-ID'!$B$13:$M$3257,10,FALSE),"")</f>
        <v/>
      </c>
      <c r="F124" s="298" t="str">
        <f>IF($B124&gt;0,VLOOKUP($B124,'OT-ID'!$B$13:$M$3257,12,FALSE),"")</f>
        <v/>
      </c>
      <c r="G124" s="297" t="str">
        <f>IF($B124&gt;0,VLOOKUP($B124,'OT-ID'!$B$13:$M$3257,4,FALSE),"")</f>
        <v/>
      </c>
      <c r="H124" s="298" t="str">
        <f>IF($B124&gt;0,VLOOKUP($B124,'OT-ID'!$B$13:$M$3257,5,FALSE),"")</f>
        <v/>
      </c>
      <c r="I124" s="46"/>
      <c r="J124" s="38"/>
      <c r="K124" s="47"/>
      <c r="L124" s="48"/>
      <c r="M124" s="48"/>
      <c r="N124" s="48"/>
      <c r="O124" s="48"/>
      <c r="P124" s="48"/>
      <c r="Q124" s="48"/>
      <c r="R124" s="40"/>
      <c r="S124" s="40"/>
      <c r="T124" s="40"/>
      <c r="U124" s="40"/>
      <c r="V124" s="49"/>
      <c r="W124" s="49"/>
      <c r="X124" s="44" t="str">
        <f t="shared" si="5"/>
        <v/>
      </c>
    </row>
    <row r="125" spans="1:24" s="45" customFormat="1" ht="12" x14ac:dyDescent="0.2">
      <c r="A125" s="37"/>
      <c r="B125" s="38"/>
      <c r="C125" s="39"/>
      <c r="D125" s="297" t="str">
        <f>IF($B125&gt;0,VLOOKUP($B125,'OT-ID'!$B$13:$M$3257,6,FALSE),"")</f>
        <v/>
      </c>
      <c r="E125" s="298" t="str">
        <f>IF($B125&gt;0,VLOOKUP($B125,'OT-ID'!$B$13:$M$3257,10,FALSE),"")</f>
        <v/>
      </c>
      <c r="F125" s="298" t="str">
        <f>IF($B125&gt;0,VLOOKUP($B125,'OT-ID'!$B$13:$M$3257,12,FALSE),"")</f>
        <v/>
      </c>
      <c r="G125" s="297" t="str">
        <f>IF($B125&gt;0,VLOOKUP($B125,'OT-ID'!$B$13:$M$3257,4,FALSE),"")</f>
        <v/>
      </c>
      <c r="H125" s="298" t="str">
        <f>IF($B125&gt;0,VLOOKUP($B125,'OT-ID'!$B$13:$M$3257,5,FALSE),"")</f>
        <v/>
      </c>
      <c r="I125" s="46"/>
      <c r="J125" s="38"/>
      <c r="K125" s="47"/>
      <c r="L125" s="48"/>
      <c r="M125" s="48"/>
      <c r="N125" s="48"/>
      <c r="O125" s="48"/>
      <c r="P125" s="48"/>
      <c r="Q125" s="48"/>
      <c r="R125" s="40"/>
      <c r="S125" s="40"/>
      <c r="T125" s="40"/>
      <c r="U125" s="40"/>
      <c r="V125" s="49"/>
      <c r="W125" s="49"/>
      <c r="X125" s="44" t="str">
        <f t="shared" si="5"/>
        <v/>
      </c>
    </row>
    <row r="126" spans="1:24" s="45" customFormat="1" ht="12" x14ac:dyDescent="0.2">
      <c r="A126" s="37"/>
      <c r="B126" s="38"/>
      <c r="C126" s="39"/>
      <c r="D126" s="297" t="str">
        <f>IF($B126&gt;0,VLOOKUP($B126,'OT-ID'!$B$13:$M$3257,6,FALSE),"")</f>
        <v/>
      </c>
      <c r="E126" s="298" t="str">
        <f>IF($B126&gt;0,VLOOKUP($B126,'OT-ID'!$B$13:$M$3257,10,FALSE),"")</f>
        <v/>
      </c>
      <c r="F126" s="298" t="str">
        <f>IF($B126&gt;0,VLOOKUP($B126,'OT-ID'!$B$13:$M$3257,12,FALSE),"")</f>
        <v/>
      </c>
      <c r="G126" s="297" t="str">
        <f>IF($B126&gt;0,VLOOKUP($B126,'OT-ID'!$B$13:$M$3257,4,FALSE),"")</f>
        <v/>
      </c>
      <c r="H126" s="298" t="str">
        <f>IF($B126&gt;0,VLOOKUP($B126,'OT-ID'!$B$13:$M$3257,5,FALSE),"")</f>
        <v/>
      </c>
      <c r="I126" s="46"/>
      <c r="J126" s="38"/>
      <c r="K126" s="47"/>
      <c r="L126" s="48"/>
      <c r="M126" s="48"/>
      <c r="N126" s="48"/>
      <c r="O126" s="48"/>
      <c r="P126" s="48"/>
      <c r="Q126" s="48"/>
      <c r="R126" s="40"/>
      <c r="S126" s="40"/>
      <c r="T126" s="40"/>
      <c r="U126" s="40"/>
      <c r="V126" s="49"/>
      <c r="W126" s="49"/>
      <c r="X126" s="44" t="str">
        <f t="shared" si="5"/>
        <v/>
      </c>
    </row>
    <row r="127" spans="1:24" s="45" customFormat="1" ht="12" x14ac:dyDescent="0.2">
      <c r="A127" s="37"/>
      <c r="B127" s="38"/>
      <c r="C127" s="39"/>
      <c r="D127" s="297" t="str">
        <f>IF($B127&gt;0,VLOOKUP($B127,'OT-ID'!$B$13:$M$3257,6,FALSE),"")</f>
        <v/>
      </c>
      <c r="E127" s="298" t="str">
        <f>IF($B127&gt;0,VLOOKUP($B127,'OT-ID'!$B$13:$M$3257,10,FALSE),"")</f>
        <v/>
      </c>
      <c r="F127" s="298" t="str">
        <f>IF($B127&gt;0,VLOOKUP($B127,'OT-ID'!$B$13:$M$3257,12,FALSE),"")</f>
        <v/>
      </c>
      <c r="G127" s="297" t="str">
        <f>IF($B127&gt;0,VLOOKUP($B127,'OT-ID'!$B$13:$M$3257,4,FALSE),"")</f>
        <v/>
      </c>
      <c r="H127" s="298" t="str">
        <f>IF($B127&gt;0,VLOOKUP($B127,'OT-ID'!$B$13:$M$3257,5,FALSE),"")</f>
        <v/>
      </c>
      <c r="I127" s="46"/>
      <c r="J127" s="38"/>
      <c r="K127" s="47"/>
      <c r="L127" s="48"/>
      <c r="M127" s="48"/>
      <c r="N127" s="48"/>
      <c r="O127" s="48"/>
      <c r="P127" s="48"/>
      <c r="Q127" s="48"/>
      <c r="R127" s="40"/>
      <c r="S127" s="40"/>
      <c r="T127" s="40"/>
      <c r="U127" s="40"/>
      <c r="V127" s="49"/>
      <c r="W127" s="49"/>
      <c r="X127" s="44" t="str">
        <f t="shared" si="5"/>
        <v/>
      </c>
    </row>
    <row r="128" spans="1:24" s="45" customFormat="1" ht="12" x14ac:dyDescent="0.2">
      <c r="A128" s="37"/>
      <c r="B128" s="38"/>
      <c r="C128" s="39"/>
      <c r="D128" s="297" t="str">
        <f>IF($B128&gt;0,VLOOKUP($B128,'OT-ID'!$B$13:$M$3257,6,FALSE),"")</f>
        <v/>
      </c>
      <c r="E128" s="298" t="str">
        <f>IF($B128&gt;0,VLOOKUP($B128,'OT-ID'!$B$13:$M$3257,10,FALSE),"")</f>
        <v/>
      </c>
      <c r="F128" s="298" t="str">
        <f>IF($B128&gt;0,VLOOKUP($B128,'OT-ID'!$B$13:$M$3257,12,FALSE),"")</f>
        <v/>
      </c>
      <c r="G128" s="297" t="str">
        <f>IF($B128&gt;0,VLOOKUP($B128,'OT-ID'!$B$13:$M$3257,4,FALSE),"")</f>
        <v/>
      </c>
      <c r="H128" s="298" t="str">
        <f>IF($B128&gt;0,VLOOKUP($B128,'OT-ID'!$B$13:$M$3257,5,FALSE),"")</f>
        <v/>
      </c>
      <c r="I128" s="46"/>
      <c r="J128" s="38"/>
      <c r="K128" s="47"/>
      <c r="L128" s="48"/>
      <c r="M128" s="48"/>
      <c r="N128" s="48"/>
      <c r="O128" s="48"/>
      <c r="P128" s="48"/>
      <c r="Q128" s="48"/>
      <c r="R128" s="40"/>
      <c r="S128" s="40"/>
      <c r="T128" s="40"/>
      <c r="U128" s="40"/>
      <c r="V128" s="49"/>
      <c r="W128" s="49"/>
      <c r="X128" s="44" t="str">
        <f t="shared" si="5"/>
        <v/>
      </c>
    </row>
    <row r="129" spans="1:24" s="45" customFormat="1" ht="12" x14ac:dyDescent="0.2">
      <c r="A129" s="37"/>
      <c r="B129" s="38"/>
      <c r="C129" s="39"/>
      <c r="D129" s="297" t="str">
        <f>IF($B129&gt;0,VLOOKUP($B129,'OT-ID'!$B$13:$M$3257,6,FALSE),"")</f>
        <v/>
      </c>
      <c r="E129" s="298" t="str">
        <f>IF($B129&gt;0,VLOOKUP($B129,'OT-ID'!$B$13:$M$3257,10,FALSE),"")</f>
        <v/>
      </c>
      <c r="F129" s="298" t="str">
        <f>IF($B129&gt;0,VLOOKUP($B129,'OT-ID'!$B$13:$M$3257,12,FALSE),"")</f>
        <v/>
      </c>
      <c r="G129" s="297" t="str">
        <f>IF($B129&gt;0,VLOOKUP($B129,'OT-ID'!$B$13:$M$3257,4,FALSE),"")</f>
        <v/>
      </c>
      <c r="H129" s="298" t="str">
        <f>IF($B129&gt;0,VLOOKUP($B129,'OT-ID'!$B$13:$M$3257,5,FALSE),"")</f>
        <v/>
      </c>
      <c r="I129" s="46"/>
      <c r="J129" s="38"/>
      <c r="K129" s="47"/>
      <c r="L129" s="48"/>
      <c r="M129" s="48"/>
      <c r="N129" s="48"/>
      <c r="O129" s="48"/>
      <c r="P129" s="48"/>
      <c r="Q129" s="48"/>
      <c r="R129" s="40"/>
      <c r="S129" s="40"/>
      <c r="T129" s="40"/>
      <c r="U129" s="40"/>
      <c r="V129" s="49"/>
      <c r="W129" s="49"/>
      <c r="X129" s="44" t="str">
        <f t="shared" si="5"/>
        <v/>
      </c>
    </row>
    <row r="130" spans="1:24" s="45" customFormat="1" ht="12" x14ac:dyDescent="0.2">
      <c r="A130" s="37"/>
      <c r="B130" s="38"/>
      <c r="C130" s="39"/>
      <c r="D130" s="297" t="str">
        <f>IF($B130&gt;0,VLOOKUP($B130,'OT-ID'!$B$13:$M$3257,6,FALSE),"")</f>
        <v/>
      </c>
      <c r="E130" s="298" t="str">
        <f>IF($B130&gt;0,VLOOKUP($B130,'OT-ID'!$B$13:$M$3257,10,FALSE),"")</f>
        <v/>
      </c>
      <c r="F130" s="298" t="str">
        <f>IF($B130&gt;0,VLOOKUP($B130,'OT-ID'!$B$13:$M$3257,12,FALSE),"")</f>
        <v/>
      </c>
      <c r="G130" s="297" t="str">
        <f>IF($B130&gt;0,VLOOKUP($B130,'OT-ID'!$B$13:$M$3257,4,FALSE),"")</f>
        <v/>
      </c>
      <c r="H130" s="298" t="str">
        <f>IF($B130&gt;0,VLOOKUP($B130,'OT-ID'!$B$13:$M$3257,5,FALSE),"")</f>
        <v/>
      </c>
      <c r="I130" s="46"/>
      <c r="J130" s="38"/>
      <c r="K130" s="47"/>
      <c r="L130" s="48"/>
      <c r="M130" s="48"/>
      <c r="N130" s="48"/>
      <c r="O130" s="48"/>
      <c r="P130" s="48"/>
      <c r="Q130" s="48"/>
      <c r="R130" s="40"/>
      <c r="S130" s="40"/>
      <c r="T130" s="40"/>
      <c r="U130" s="40"/>
      <c r="V130" s="49"/>
      <c r="W130" s="49"/>
      <c r="X130" s="44" t="str">
        <f t="shared" si="5"/>
        <v/>
      </c>
    </row>
    <row r="131" spans="1:24" s="45" customFormat="1" ht="12" x14ac:dyDescent="0.2">
      <c r="A131" s="37"/>
      <c r="B131" s="38"/>
      <c r="C131" s="39"/>
      <c r="D131" s="297" t="str">
        <f>IF($B131&gt;0,VLOOKUP($B131,'OT-ID'!$B$13:$M$3257,6,FALSE),"")</f>
        <v/>
      </c>
      <c r="E131" s="298" t="str">
        <f>IF($B131&gt;0,VLOOKUP($B131,'OT-ID'!$B$13:$M$3257,10,FALSE),"")</f>
        <v/>
      </c>
      <c r="F131" s="298" t="str">
        <f>IF($B131&gt;0,VLOOKUP($B131,'OT-ID'!$B$13:$M$3257,12,FALSE),"")</f>
        <v/>
      </c>
      <c r="G131" s="297" t="str">
        <f>IF($B131&gt;0,VLOOKUP($B131,'OT-ID'!$B$13:$M$3257,4,FALSE),"")</f>
        <v/>
      </c>
      <c r="H131" s="298" t="str">
        <f>IF($B131&gt;0,VLOOKUP($B131,'OT-ID'!$B$13:$M$3257,5,FALSE),"")</f>
        <v/>
      </c>
      <c r="I131" s="46"/>
      <c r="J131" s="38"/>
      <c r="K131" s="47"/>
      <c r="L131" s="48"/>
      <c r="M131" s="48"/>
      <c r="N131" s="48"/>
      <c r="O131" s="48"/>
      <c r="P131" s="48"/>
      <c r="Q131" s="48"/>
      <c r="R131" s="40"/>
      <c r="S131" s="40"/>
      <c r="T131" s="40"/>
      <c r="U131" s="40"/>
      <c r="V131" s="49"/>
      <c r="W131" s="49"/>
      <c r="X131" s="44" t="str">
        <f t="shared" si="5"/>
        <v/>
      </c>
    </row>
    <row r="132" spans="1:24" s="45" customFormat="1" ht="12" x14ac:dyDescent="0.2">
      <c r="A132" s="37"/>
      <c r="B132" s="38"/>
      <c r="C132" s="39"/>
      <c r="D132" s="297" t="str">
        <f>IF($B132&gt;0,VLOOKUP($B132,'OT-ID'!$B$13:$M$3257,6,FALSE),"")</f>
        <v/>
      </c>
      <c r="E132" s="298" t="str">
        <f>IF($B132&gt;0,VLOOKUP($B132,'OT-ID'!$B$13:$M$3257,10,FALSE),"")</f>
        <v/>
      </c>
      <c r="F132" s="298" t="str">
        <f>IF($B132&gt;0,VLOOKUP($B132,'OT-ID'!$B$13:$M$3257,12,FALSE),"")</f>
        <v/>
      </c>
      <c r="G132" s="297" t="str">
        <f>IF($B132&gt;0,VLOOKUP($B132,'OT-ID'!$B$13:$M$3257,4,FALSE),"")</f>
        <v/>
      </c>
      <c r="H132" s="298" t="str">
        <f>IF($B132&gt;0,VLOOKUP($B132,'OT-ID'!$B$13:$M$3257,5,FALSE),"")</f>
        <v/>
      </c>
      <c r="I132" s="46"/>
      <c r="J132" s="38"/>
      <c r="K132" s="47"/>
      <c r="L132" s="48"/>
      <c r="M132" s="48"/>
      <c r="N132" s="48"/>
      <c r="O132" s="48"/>
      <c r="P132" s="48"/>
      <c r="Q132" s="48"/>
      <c r="R132" s="40"/>
      <c r="S132" s="40"/>
      <c r="T132" s="40"/>
      <c r="U132" s="40"/>
      <c r="V132" s="49"/>
      <c r="W132" s="49"/>
      <c r="X132" s="44" t="str">
        <f t="shared" si="5"/>
        <v/>
      </c>
    </row>
    <row r="133" spans="1:24" s="45" customFormat="1" ht="12" x14ac:dyDescent="0.2">
      <c r="A133" s="37"/>
      <c r="B133" s="38"/>
      <c r="C133" s="39"/>
      <c r="D133" s="297" t="str">
        <f>IF($B133&gt;0,VLOOKUP($B133,'OT-ID'!$B$13:$M$3257,6,FALSE),"")</f>
        <v/>
      </c>
      <c r="E133" s="298" t="str">
        <f>IF($B133&gt;0,VLOOKUP($B133,'OT-ID'!$B$13:$M$3257,10,FALSE),"")</f>
        <v/>
      </c>
      <c r="F133" s="298" t="str">
        <f>IF($B133&gt;0,VLOOKUP($B133,'OT-ID'!$B$13:$M$3257,12,FALSE),"")</f>
        <v/>
      </c>
      <c r="G133" s="297" t="str">
        <f>IF($B133&gt;0,VLOOKUP($B133,'OT-ID'!$B$13:$M$3257,4,FALSE),"")</f>
        <v/>
      </c>
      <c r="H133" s="298" t="str">
        <f>IF($B133&gt;0,VLOOKUP($B133,'OT-ID'!$B$13:$M$3257,5,FALSE),"")</f>
        <v/>
      </c>
      <c r="I133" s="46"/>
      <c r="J133" s="38"/>
      <c r="K133" s="47"/>
      <c r="L133" s="48"/>
      <c r="M133" s="48"/>
      <c r="N133" s="48"/>
      <c r="O133" s="48"/>
      <c r="P133" s="48"/>
      <c r="Q133" s="48"/>
      <c r="R133" s="40"/>
      <c r="S133" s="40"/>
      <c r="T133" s="40"/>
      <c r="U133" s="40"/>
      <c r="V133" s="49"/>
      <c r="W133" s="49"/>
      <c r="X133" s="44" t="str">
        <f t="shared" si="5"/>
        <v/>
      </c>
    </row>
    <row r="134" spans="1:24" s="45" customFormat="1" ht="12" x14ac:dyDescent="0.2">
      <c r="A134" s="37"/>
      <c r="B134" s="38"/>
      <c r="C134" s="39"/>
      <c r="D134" s="297" t="str">
        <f>IF($B134&gt;0,VLOOKUP($B134,'OT-ID'!$B$13:$M$3257,6,FALSE),"")</f>
        <v/>
      </c>
      <c r="E134" s="298" t="str">
        <f>IF($B134&gt;0,VLOOKUP($B134,'OT-ID'!$B$13:$M$3257,10,FALSE),"")</f>
        <v/>
      </c>
      <c r="F134" s="298" t="str">
        <f>IF($B134&gt;0,VLOOKUP($B134,'OT-ID'!$B$13:$M$3257,12,FALSE),"")</f>
        <v/>
      </c>
      <c r="G134" s="297" t="str">
        <f>IF($B134&gt;0,VLOOKUP($B134,'OT-ID'!$B$13:$M$3257,4,FALSE),"")</f>
        <v/>
      </c>
      <c r="H134" s="298" t="str">
        <f>IF($B134&gt;0,VLOOKUP($B134,'OT-ID'!$B$13:$M$3257,5,FALSE),"")</f>
        <v/>
      </c>
      <c r="I134" s="46"/>
      <c r="J134" s="38"/>
      <c r="K134" s="47"/>
      <c r="L134" s="48"/>
      <c r="M134" s="48"/>
      <c r="N134" s="48"/>
      <c r="O134" s="48"/>
      <c r="P134" s="48"/>
      <c r="Q134" s="48"/>
      <c r="R134" s="40"/>
      <c r="S134" s="40"/>
      <c r="T134" s="40"/>
      <c r="U134" s="40"/>
      <c r="V134" s="49"/>
      <c r="W134" s="49"/>
      <c r="X134" s="44" t="str">
        <f t="shared" si="5"/>
        <v/>
      </c>
    </row>
    <row r="135" spans="1:24" s="45" customFormat="1" ht="12" x14ac:dyDescent="0.2">
      <c r="A135" s="37"/>
      <c r="B135" s="38"/>
      <c r="C135" s="39"/>
      <c r="D135" s="297" t="str">
        <f>IF($B135&gt;0,VLOOKUP($B135,'OT-ID'!$B$13:$M$3257,6,FALSE),"")</f>
        <v/>
      </c>
      <c r="E135" s="298" t="str">
        <f>IF($B135&gt;0,VLOOKUP($B135,'OT-ID'!$B$13:$M$3257,10,FALSE),"")</f>
        <v/>
      </c>
      <c r="F135" s="298" t="str">
        <f>IF($B135&gt;0,VLOOKUP($B135,'OT-ID'!$B$13:$M$3257,12,FALSE),"")</f>
        <v/>
      </c>
      <c r="G135" s="297" t="str">
        <f>IF($B135&gt;0,VLOOKUP($B135,'OT-ID'!$B$13:$M$3257,4,FALSE),"")</f>
        <v/>
      </c>
      <c r="H135" s="298" t="str">
        <f>IF($B135&gt;0,VLOOKUP($B135,'OT-ID'!$B$13:$M$3257,5,FALSE),"")</f>
        <v/>
      </c>
      <c r="I135" s="46"/>
      <c r="J135" s="38"/>
      <c r="K135" s="47"/>
      <c r="L135" s="48"/>
      <c r="M135" s="48"/>
      <c r="N135" s="48"/>
      <c r="O135" s="48"/>
      <c r="P135" s="48"/>
      <c r="Q135" s="48"/>
      <c r="R135" s="40"/>
      <c r="S135" s="40"/>
      <c r="T135" s="40"/>
      <c r="U135" s="40"/>
      <c r="V135" s="49"/>
      <c r="W135" s="49"/>
      <c r="X135" s="44" t="str">
        <f t="shared" si="5"/>
        <v/>
      </c>
    </row>
    <row r="136" spans="1:24" s="45" customFormat="1" ht="12" x14ac:dyDescent="0.2">
      <c r="A136" s="37"/>
      <c r="B136" s="38"/>
      <c r="C136" s="39"/>
      <c r="D136" s="297" t="str">
        <f>IF($B136&gt;0,VLOOKUP($B136,'OT-ID'!$B$13:$M$3257,6,FALSE),"")</f>
        <v/>
      </c>
      <c r="E136" s="298" t="str">
        <f>IF($B136&gt;0,VLOOKUP($B136,'OT-ID'!$B$13:$M$3257,10,FALSE),"")</f>
        <v/>
      </c>
      <c r="F136" s="298" t="str">
        <f>IF($B136&gt;0,VLOOKUP($B136,'OT-ID'!$B$13:$M$3257,12,FALSE),"")</f>
        <v/>
      </c>
      <c r="G136" s="297" t="str">
        <f>IF($B136&gt;0,VLOOKUP($B136,'OT-ID'!$B$13:$M$3257,4,FALSE),"")</f>
        <v/>
      </c>
      <c r="H136" s="298" t="str">
        <f>IF($B136&gt;0,VLOOKUP($B136,'OT-ID'!$B$13:$M$3257,5,FALSE),"")</f>
        <v/>
      </c>
      <c r="I136" s="46"/>
      <c r="J136" s="38"/>
      <c r="K136" s="47"/>
      <c r="L136" s="48"/>
      <c r="M136" s="48"/>
      <c r="N136" s="48"/>
      <c r="O136" s="48"/>
      <c r="P136" s="48"/>
      <c r="Q136" s="48"/>
      <c r="R136" s="40"/>
      <c r="S136" s="40"/>
      <c r="T136" s="40"/>
      <c r="U136" s="40"/>
      <c r="V136" s="49"/>
      <c r="W136" s="49"/>
      <c r="X136" s="44" t="str">
        <f t="shared" si="5"/>
        <v/>
      </c>
    </row>
    <row r="137" spans="1:24" s="45" customFormat="1" ht="12" x14ac:dyDescent="0.2">
      <c r="A137" s="37"/>
      <c r="B137" s="38"/>
      <c r="C137" s="39"/>
      <c r="D137" s="297" t="str">
        <f>IF($B137&gt;0,VLOOKUP($B137,'OT-ID'!$B$13:$M$3257,6,FALSE),"")</f>
        <v/>
      </c>
      <c r="E137" s="298" t="str">
        <f>IF($B137&gt;0,VLOOKUP($B137,'OT-ID'!$B$13:$M$3257,10,FALSE),"")</f>
        <v/>
      </c>
      <c r="F137" s="298" t="str">
        <f>IF($B137&gt;0,VLOOKUP($B137,'OT-ID'!$B$13:$M$3257,12,FALSE),"")</f>
        <v/>
      </c>
      <c r="G137" s="297" t="str">
        <f>IF($B137&gt;0,VLOOKUP($B137,'OT-ID'!$B$13:$M$3257,4,FALSE),"")</f>
        <v/>
      </c>
      <c r="H137" s="298" t="str">
        <f>IF($B137&gt;0,VLOOKUP($B137,'OT-ID'!$B$13:$M$3257,5,FALSE),"")</f>
        <v/>
      </c>
      <c r="I137" s="46"/>
      <c r="J137" s="38"/>
      <c r="K137" s="47"/>
      <c r="L137" s="48"/>
      <c r="M137" s="48"/>
      <c r="N137" s="48"/>
      <c r="O137" s="48"/>
      <c r="P137" s="48"/>
      <c r="Q137" s="48"/>
      <c r="R137" s="40"/>
      <c r="S137" s="40"/>
      <c r="T137" s="40"/>
      <c r="U137" s="40"/>
      <c r="V137" s="49"/>
      <c r="W137" s="49"/>
      <c r="X137" s="44" t="str">
        <f t="shared" si="5"/>
        <v/>
      </c>
    </row>
    <row r="138" spans="1:24" s="45" customFormat="1" ht="12" x14ac:dyDescent="0.2">
      <c r="A138" s="37"/>
      <c r="B138" s="38"/>
      <c r="C138" s="39"/>
      <c r="D138" s="297" t="str">
        <f>IF($B138&gt;0,VLOOKUP($B138,'OT-ID'!$B$13:$M$3257,6,FALSE),"")</f>
        <v/>
      </c>
      <c r="E138" s="298" t="str">
        <f>IF($B138&gt;0,VLOOKUP($B138,'OT-ID'!$B$13:$M$3257,10,FALSE),"")</f>
        <v/>
      </c>
      <c r="F138" s="298" t="str">
        <f>IF($B138&gt;0,VLOOKUP($B138,'OT-ID'!$B$13:$M$3257,12,FALSE),"")</f>
        <v/>
      </c>
      <c r="G138" s="297" t="str">
        <f>IF($B138&gt;0,VLOOKUP($B138,'OT-ID'!$B$13:$M$3257,4,FALSE),"")</f>
        <v/>
      </c>
      <c r="H138" s="298" t="str">
        <f>IF($B138&gt;0,VLOOKUP($B138,'OT-ID'!$B$13:$M$3257,5,FALSE),"")</f>
        <v/>
      </c>
      <c r="I138" s="46"/>
      <c r="J138" s="38"/>
      <c r="K138" s="47"/>
      <c r="L138" s="48"/>
      <c r="M138" s="48"/>
      <c r="N138" s="48"/>
      <c r="O138" s="48"/>
      <c r="P138" s="48"/>
      <c r="Q138" s="48"/>
      <c r="R138" s="40"/>
      <c r="S138" s="40"/>
      <c r="T138" s="40"/>
      <c r="U138" s="40"/>
      <c r="V138" s="49"/>
      <c r="W138" s="49"/>
      <c r="X138" s="44" t="str">
        <f t="shared" si="5"/>
        <v/>
      </c>
    </row>
    <row r="139" spans="1:24" s="45" customFormat="1" ht="12" x14ac:dyDescent="0.2">
      <c r="A139" s="37"/>
      <c r="B139" s="38"/>
      <c r="C139" s="39"/>
      <c r="D139" s="297" t="str">
        <f>IF($B139&gt;0,VLOOKUP($B139,'OT-ID'!$B$13:$M$3257,6,FALSE),"")</f>
        <v/>
      </c>
      <c r="E139" s="298" t="str">
        <f>IF($B139&gt;0,VLOOKUP($B139,'OT-ID'!$B$13:$M$3257,10,FALSE),"")</f>
        <v/>
      </c>
      <c r="F139" s="298" t="str">
        <f>IF($B139&gt;0,VLOOKUP($B139,'OT-ID'!$B$13:$M$3257,12,FALSE),"")</f>
        <v/>
      </c>
      <c r="G139" s="297" t="str">
        <f>IF($B139&gt;0,VLOOKUP($B139,'OT-ID'!$B$13:$M$3257,4,FALSE),"")</f>
        <v/>
      </c>
      <c r="H139" s="298" t="str">
        <f>IF($B139&gt;0,VLOOKUP($B139,'OT-ID'!$B$13:$M$3257,5,FALSE),"")</f>
        <v/>
      </c>
      <c r="I139" s="46"/>
      <c r="J139" s="38"/>
      <c r="K139" s="47"/>
      <c r="L139" s="48"/>
      <c r="M139" s="48"/>
      <c r="N139" s="48"/>
      <c r="O139" s="48"/>
      <c r="P139" s="48"/>
      <c r="Q139" s="48"/>
      <c r="R139" s="40"/>
      <c r="S139" s="40"/>
      <c r="T139" s="40"/>
      <c r="U139" s="40"/>
      <c r="V139" s="49"/>
      <c r="W139" s="49"/>
      <c r="X139" s="44" t="str">
        <f t="shared" si="5"/>
        <v/>
      </c>
    </row>
    <row r="140" spans="1:24" s="45" customFormat="1" ht="12" x14ac:dyDescent="0.2">
      <c r="A140" s="37"/>
      <c r="B140" s="38"/>
      <c r="C140" s="39"/>
      <c r="D140" s="297" t="str">
        <f>IF($B140&gt;0,VLOOKUP($B140,'OT-ID'!$B$13:$M$3257,6,FALSE),"")</f>
        <v/>
      </c>
      <c r="E140" s="298" t="str">
        <f>IF($B140&gt;0,VLOOKUP($B140,'OT-ID'!$B$13:$M$3257,10,FALSE),"")</f>
        <v/>
      </c>
      <c r="F140" s="298" t="str">
        <f>IF($B140&gt;0,VLOOKUP($B140,'OT-ID'!$B$13:$M$3257,12,FALSE),"")</f>
        <v/>
      </c>
      <c r="G140" s="297" t="str">
        <f>IF($B140&gt;0,VLOOKUP($B140,'OT-ID'!$B$13:$M$3257,4,FALSE),"")</f>
        <v/>
      </c>
      <c r="H140" s="298" t="str">
        <f>IF($B140&gt;0,VLOOKUP($B140,'OT-ID'!$B$13:$M$3257,5,FALSE),"")</f>
        <v/>
      </c>
      <c r="I140" s="46"/>
      <c r="J140" s="38"/>
      <c r="K140" s="47"/>
      <c r="L140" s="48"/>
      <c r="M140" s="48"/>
      <c r="N140" s="48"/>
      <c r="O140" s="48"/>
      <c r="P140" s="48"/>
      <c r="Q140" s="48"/>
      <c r="R140" s="40"/>
      <c r="S140" s="40"/>
      <c r="T140" s="40"/>
      <c r="U140" s="40"/>
      <c r="V140" s="49"/>
      <c r="W140" s="49"/>
      <c r="X140" s="44" t="str">
        <f t="shared" si="5"/>
        <v/>
      </c>
    </row>
    <row r="141" spans="1:24" s="45" customFormat="1" ht="12" x14ac:dyDescent="0.2">
      <c r="A141" s="37"/>
      <c r="B141" s="38"/>
      <c r="C141" s="39"/>
      <c r="D141" s="297" t="str">
        <f>IF($B141&gt;0,VLOOKUP($B141,'OT-ID'!$B$13:$M$3257,6,FALSE),"")</f>
        <v/>
      </c>
      <c r="E141" s="298" t="str">
        <f>IF($B141&gt;0,VLOOKUP($B141,'OT-ID'!$B$13:$M$3257,10,FALSE),"")</f>
        <v/>
      </c>
      <c r="F141" s="298" t="str">
        <f>IF($B141&gt;0,VLOOKUP($B141,'OT-ID'!$B$13:$M$3257,12,FALSE),"")</f>
        <v/>
      </c>
      <c r="G141" s="297" t="str">
        <f>IF($B141&gt;0,VLOOKUP($B141,'OT-ID'!$B$13:$M$3257,4,FALSE),"")</f>
        <v/>
      </c>
      <c r="H141" s="298" t="str">
        <f>IF($B141&gt;0,VLOOKUP($B141,'OT-ID'!$B$13:$M$3257,5,FALSE),"")</f>
        <v/>
      </c>
      <c r="I141" s="46"/>
      <c r="J141" s="38"/>
      <c r="K141" s="47"/>
      <c r="L141" s="48"/>
      <c r="M141" s="48"/>
      <c r="N141" s="48"/>
      <c r="O141" s="48"/>
      <c r="P141" s="48"/>
      <c r="Q141" s="48"/>
      <c r="R141" s="40"/>
      <c r="S141" s="40"/>
      <c r="T141" s="40"/>
      <c r="U141" s="40"/>
      <c r="V141" s="49"/>
      <c r="W141" s="49"/>
      <c r="X141" s="44" t="str">
        <f t="shared" si="5"/>
        <v/>
      </c>
    </row>
    <row r="142" spans="1:24" s="45" customFormat="1" ht="12" x14ac:dyDescent="0.2">
      <c r="A142" s="37"/>
      <c r="B142" s="38"/>
      <c r="C142" s="39"/>
      <c r="D142" s="297" t="str">
        <f>IF($B142&gt;0,VLOOKUP($B142,'OT-ID'!$B$13:$M$3257,6,FALSE),"")</f>
        <v/>
      </c>
      <c r="E142" s="298" t="str">
        <f>IF($B142&gt;0,VLOOKUP($B142,'OT-ID'!$B$13:$M$3257,10,FALSE),"")</f>
        <v/>
      </c>
      <c r="F142" s="298" t="str">
        <f>IF($B142&gt;0,VLOOKUP($B142,'OT-ID'!$B$13:$M$3257,12,FALSE),"")</f>
        <v/>
      </c>
      <c r="G142" s="297" t="str">
        <f>IF($B142&gt;0,VLOOKUP($B142,'OT-ID'!$B$13:$M$3257,4,FALSE),"")</f>
        <v/>
      </c>
      <c r="H142" s="298" t="str">
        <f>IF($B142&gt;0,VLOOKUP($B142,'OT-ID'!$B$13:$M$3257,5,FALSE),"")</f>
        <v/>
      </c>
      <c r="I142" s="46"/>
      <c r="J142" s="38"/>
      <c r="K142" s="47"/>
      <c r="L142" s="48"/>
      <c r="M142" s="48"/>
      <c r="N142" s="48"/>
      <c r="O142" s="48"/>
      <c r="P142" s="48"/>
      <c r="Q142" s="48"/>
      <c r="R142" s="40"/>
      <c r="S142" s="40"/>
      <c r="T142" s="40"/>
      <c r="U142" s="40"/>
      <c r="V142" s="49"/>
      <c r="W142" s="49"/>
      <c r="X142" s="44" t="str">
        <f t="shared" si="5"/>
        <v/>
      </c>
    </row>
    <row r="143" spans="1:24" s="45" customFormat="1" ht="12" x14ac:dyDescent="0.2">
      <c r="A143" s="37"/>
      <c r="B143" s="38"/>
      <c r="C143" s="39"/>
      <c r="D143" s="297" t="str">
        <f>IF($B143&gt;0,VLOOKUP($B143,'OT-ID'!$B$13:$M$3257,6,FALSE),"")</f>
        <v/>
      </c>
      <c r="E143" s="298" t="str">
        <f>IF($B143&gt;0,VLOOKUP($B143,'OT-ID'!$B$13:$M$3257,10,FALSE),"")</f>
        <v/>
      </c>
      <c r="F143" s="298" t="str">
        <f>IF($B143&gt;0,VLOOKUP($B143,'OT-ID'!$B$13:$M$3257,12,FALSE),"")</f>
        <v/>
      </c>
      <c r="G143" s="297" t="str">
        <f>IF($B143&gt;0,VLOOKUP($B143,'OT-ID'!$B$13:$M$3257,4,FALSE),"")</f>
        <v/>
      </c>
      <c r="H143" s="298" t="str">
        <f>IF($B143&gt;0,VLOOKUP($B143,'OT-ID'!$B$13:$M$3257,5,FALSE),"")</f>
        <v/>
      </c>
      <c r="I143" s="46"/>
      <c r="J143" s="38"/>
      <c r="K143" s="47"/>
      <c r="L143" s="48"/>
      <c r="M143" s="48"/>
      <c r="N143" s="48"/>
      <c r="O143" s="48"/>
      <c r="P143" s="48"/>
      <c r="Q143" s="48"/>
      <c r="R143" s="40"/>
      <c r="S143" s="40"/>
      <c r="T143" s="40"/>
      <c r="U143" s="40"/>
      <c r="V143" s="49"/>
      <c r="W143" s="49"/>
      <c r="X143" s="44" t="str">
        <f t="shared" si="5"/>
        <v/>
      </c>
    </row>
    <row r="144" spans="1:24" s="45" customFormat="1" ht="12" x14ac:dyDescent="0.2">
      <c r="A144" s="37"/>
      <c r="B144" s="38"/>
      <c r="C144" s="39"/>
      <c r="D144" s="297" t="str">
        <f>IF($B144&gt;0,VLOOKUP($B144,'OT-ID'!$B$13:$M$3257,6,FALSE),"")</f>
        <v/>
      </c>
      <c r="E144" s="298" t="str">
        <f>IF($B144&gt;0,VLOOKUP($B144,'OT-ID'!$B$13:$M$3257,10,FALSE),"")</f>
        <v/>
      </c>
      <c r="F144" s="298" t="str">
        <f>IF($B144&gt;0,VLOOKUP($B144,'OT-ID'!$B$13:$M$3257,12,FALSE),"")</f>
        <v/>
      </c>
      <c r="G144" s="297" t="str">
        <f>IF($B144&gt;0,VLOOKUP($B144,'OT-ID'!$B$13:$M$3257,4,FALSE),"")</f>
        <v/>
      </c>
      <c r="H144" s="298" t="str">
        <f>IF($B144&gt;0,VLOOKUP($B144,'OT-ID'!$B$13:$M$3257,5,FALSE),"")</f>
        <v/>
      </c>
      <c r="I144" s="46"/>
      <c r="J144" s="38"/>
      <c r="K144" s="47"/>
      <c r="L144" s="48"/>
      <c r="M144" s="48"/>
      <c r="N144" s="48"/>
      <c r="O144" s="48"/>
      <c r="P144" s="48"/>
      <c r="Q144" s="48"/>
      <c r="R144" s="40"/>
      <c r="S144" s="40"/>
      <c r="T144" s="40"/>
      <c r="U144" s="40"/>
      <c r="V144" s="49"/>
      <c r="W144" s="49"/>
      <c r="X144" s="44" t="str">
        <f t="shared" si="5"/>
        <v/>
      </c>
    </row>
    <row r="145" spans="1:24" s="45" customFormat="1" ht="12" x14ac:dyDescent="0.2">
      <c r="A145" s="37"/>
      <c r="B145" s="38"/>
      <c r="C145" s="39"/>
      <c r="D145" s="297" t="str">
        <f>IF($B145&gt;0,VLOOKUP($B145,'OT-ID'!$B$13:$M$3257,6,FALSE),"")</f>
        <v/>
      </c>
      <c r="E145" s="298" t="str">
        <f>IF($B145&gt;0,VLOOKUP($B145,'OT-ID'!$B$13:$M$3257,10,FALSE),"")</f>
        <v/>
      </c>
      <c r="F145" s="298" t="str">
        <f>IF($B145&gt;0,VLOOKUP($B145,'OT-ID'!$B$13:$M$3257,12,FALSE),"")</f>
        <v/>
      </c>
      <c r="G145" s="297" t="str">
        <f>IF($B145&gt;0,VLOOKUP($B145,'OT-ID'!$B$13:$M$3257,4,FALSE),"")</f>
        <v/>
      </c>
      <c r="H145" s="298" t="str">
        <f>IF($B145&gt;0,VLOOKUP($B145,'OT-ID'!$B$13:$M$3257,5,FALSE),"")</f>
        <v/>
      </c>
      <c r="I145" s="46"/>
      <c r="J145" s="38"/>
      <c r="K145" s="47"/>
      <c r="L145" s="48"/>
      <c r="M145" s="48"/>
      <c r="N145" s="48"/>
      <c r="O145" s="48"/>
      <c r="P145" s="48"/>
      <c r="Q145" s="48"/>
      <c r="R145" s="40"/>
      <c r="S145" s="40"/>
      <c r="T145" s="40"/>
      <c r="U145" s="40"/>
      <c r="V145" s="49"/>
      <c r="W145" s="49"/>
      <c r="X145" s="44" t="str">
        <f t="shared" si="5"/>
        <v/>
      </c>
    </row>
    <row r="146" spans="1:24" s="45" customFormat="1" ht="12" x14ac:dyDescent="0.2">
      <c r="A146" s="37"/>
      <c r="B146" s="38"/>
      <c r="C146" s="39"/>
      <c r="D146" s="297" t="str">
        <f>IF($B146&gt;0,VLOOKUP($B146,'OT-ID'!$B$13:$M$3257,6,FALSE),"")</f>
        <v/>
      </c>
      <c r="E146" s="298" t="str">
        <f>IF($B146&gt;0,VLOOKUP($B146,'OT-ID'!$B$13:$M$3257,10,FALSE),"")</f>
        <v/>
      </c>
      <c r="F146" s="298" t="str">
        <f>IF($B146&gt;0,VLOOKUP($B146,'OT-ID'!$B$13:$M$3257,12,FALSE),"")</f>
        <v/>
      </c>
      <c r="G146" s="297" t="str">
        <f>IF($B146&gt;0,VLOOKUP($B146,'OT-ID'!$B$13:$M$3257,4,FALSE),"")</f>
        <v/>
      </c>
      <c r="H146" s="298" t="str">
        <f>IF($B146&gt;0,VLOOKUP($B146,'OT-ID'!$B$13:$M$3257,5,FALSE),"")</f>
        <v/>
      </c>
      <c r="I146" s="46"/>
      <c r="J146" s="38"/>
      <c r="K146" s="47"/>
      <c r="L146" s="48"/>
      <c r="M146" s="48"/>
      <c r="N146" s="48"/>
      <c r="O146" s="48"/>
      <c r="P146" s="48"/>
      <c r="Q146" s="48"/>
      <c r="R146" s="40"/>
      <c r="S146" s="40"/>
      <c r="T146" s="40"/>
      <c r="U146" s="40"/>
      <c r="V146" s="49"/>
      <c r="W146" s="49"/>
      <c r="X146" s="44" t="str">
        <f t="shared" si="5"/>
        <v/>
      </c>
    </row>
    <row r="147" spans="1:24" s="45" customFormat="1" ht="12" x14ac:dyDescent="0.2">
      <c r="A147" s="37"/>
      <c r="B147" s="38"/>
      <c r="C147" s="39"/>
      <c r="D147" s="297" t="str">
        <f>IF($B147&gt;0,VLOOKUP($B147,'OT-ID'!$B$13:$M$3257,6,FALSE),"")</f>
        <v/>
      </c>
      <c r="E147" s="298" t="str">
        <f>IF($B147&gt;0,VLOOKUP($B147,'OT-ID'!$B$13:$M$3257,10,FALSE),"")</f>
        <v/>
      </c>
      <c r="F147" s="298" t="str">
        <f>IF($B147&gt;0,VLOOKUP($B147,'OT-ID'!$B$13:$M$3257,12,FALSE),"")</f>
        <v/>
      </c>
      <c r="G147" s="297" t="str">
        <f>IF($B147&gt;0,VLOOKUP($B147,'OT-ID'!$B$13:$M$3257,4,FALSE),"")</f>
        <v/>
      </c>
      <c r="H147" s="298" t="str">
        <f>IF($B147&gt;0,VLOOKUP($B147,'OT-ID'!$B$13:$M$3257,5,FALSE),"")</f>
        <v/>
      </c>
      <c r="I147" s="46"/>
      <c r="J147" s="38"/>
      <c r="K147" s="47"/>
      <c r="L147" s="48"/>
      <c r="M147" s="48"/>
      <c r="N147" s="48"/>
      <c r="O147" s="48"/>
      <c r="P147" s="48"/>
      <c r="Q147" s="48"/>
      <c r="R147" s="40"/>
      <c r="S147" s="40"/>
      <c r="T147" s="40"/>
      <c r="U147" s="40"/>
      <c r="V147" s="49"/>
      <c r="W147" s="49"/>
      <c r="X147" s="44" t="str">
        <f t="shared" ref="X147:X210" si="6">IF(W147&gt;0,V147*1000/W147,"")</f>
        <v/>
      </c>
    </row>
    <row r="148" spans="1:24" s="45" customFormat="1" ht="12" x14ac:dyDescent="0.2">
      <c r="A148" s="37"/>
      <c r="B148" s="38"/>
      <c r="C148" s="39"/>
      <c r="D148" s="297" t="str">
        <f>IF($B148&gt;0,VLOOKUP($B148,'OT-ID'!$B$13:$M$3257,6,FALSE),"")</f>
        <v/>
      </c>
      <c r="E148" s="298" t="str">
        <f>IF($B148&gt;0,VLOOKUP($B148,'OT-ID'!$B$13:$M$3257,10,FALSE),"")</f>
        <v/>
      </c>
      <c r="F148" s="298" t="str">
        <f>IF($B148&gt;0,VLOOKUP($B148,'OT-ID'!$B$13:$M$3257,12,FALSE),"")</f>
        <v/>
      </c>
      <c r="G148" s="297" t="str">
        <f>IF($B148&gt;0,VLOOKUP($B148,'OT-ID'!$B$13:$M$3257,4,FALSE),"")</f>
        <v/>
      </c>
      <c r="H148" s="298" t="str">
        <f>IF($B148&gt;0,VLOOKUP($B148,'OT-ID'!$B$13:$M$3257,5,FALSE),"")</f>
        <v/>
      </c>
      <c r="I148" s="46"/>
      <c r="J148" s="38"/>
      <c r="K148" s="47"/>
      <c r="L148" s="48"/>
      <c r="M148" s="48"/>
      <c r="N148" s="48"/>
      <c r="O148" s="48"/>
      <c r="P148" s="48"/>
      <c r="Q148" s="48"/>
      <c r="R148" s="40"/>
      <c r="S148" s="40"/>
      <c r="T148" s="40"/>
      <c r="U148" s="40"/>
      <c r="V148" s="49"/>
      <c r="W148" s="49"/>
      <c r="X148" s="44" t="str">
        <f t="shared" si="6"/>
        <v/>
      </c>
    </row>
    <row r="149" spans="1:24" s="45" customFormat="1" ht="12" x14ac:dyDescent="0.2">
      <c r="A149" s="37"/>
      <c r="B149" s="38"/>
      <c r="C149" s="39"/>
      <c r="D149" s="297" t="str">
        <f>IF($B149&gt;0,VLOOKUP($B149,'OT-ID'!$B$13:$M$3257,6,FALSE),"")</f>
        <v/>
      </c>
      <c r="E149" s="298" t="str">
        <f>IF($B149&gt;0,VLOOKUP($B149,'OT-ID'!$B$13:$M$3257,10,FALSE),"")</f>
        <v/>
      </c>
      <c r="F149" s="298" t="str">
        <f>IF($B149&gt;0,VLOOKUP($B149,'OT-ID'!$B$13:$M$3257,12,FALSE),"")</f>
        <v/>
      </c>
      <c r="G149" s="297" t="str">
        <f>IF($B149&gt;0,VLOOKUP($B149,'OT-ID'!$B$13:$M$3257,4,FALSE),"")</f>
        <v/>
      </c>
      <c r="H149" s="298" t="str">
        <f>IF($B149&gt;0,VLOOKUP($B149,'OT-ID'!$B$13:$M$3257,5,FALSE),"")</f>
        <v/>
      </c>
      <c r="I149" s="46"/>
      <c r="J149" s="38"/>
      <c r="K149" s="47"/>
      <c r="L149" s="48"/>
      <c r="M149" s="48"/>
      <c r="N149" s="48"/>
      <c r="O149" s="48"/>
      <c r="P149" s="48"/>
      <c r="Q149" s="48"/>
      <c r="R149" s="40"/>
      <c r="S149" s="40"/>
      <c r="T149" s="40"/>
      <c r="U149" s="40"/>
      <c r="V149" s="49"/>
      <c r="W149" s="49"/>
      <c r="X149" s="44" t="str">
        <f t="shared" si="6"/>
        <v/>
      </c>
    </row>
    <row r="150" spans="1:24" s="45" customFormat="1" ht="12" x14ac:dyDescent="0.2">
      <c r="A150" s="37"/>
      <c r="B150" s="38"/>
      <c r="C150" s="39"/>
      <c r="D150" s="297" t="str">
        <f>IF($B150&gt;0,VLOOKUP($B150,'OT-ID'!$B$13:$M$3257,6,FALSE),"")</f>
        <v/>
      </c>
      <c r="E150" s="298" t="str">
        <f>IF($B150&gt;0,VLOOKUP($B150,'OT-ID'!$B$13:$M$3257,10,FALSE),"")</f>
        <v/>
      </c>
      <c r="F150" s="298" t="str">
        <f>IF($B150&gt;0,VLOOKUP($B150,'OT-ID'!$B$13:$M$3257,12,FALSE),"")</f>
        <v/>
      </c>
      <c r="G150" s="297" t="str">
        <f>IF($B150&gt;0,VLOOKUP($B150,'OT-ID'!$B$13:$M$3257,4,FALSE),"")</f>
        <v/>
      </c>
      <c r="H150" s="298" t="str">
        <f>IF($B150&gt;0,VLOOKUP($B150,'OT-ID'!$B$13:$M$3257,5,FALSE),"")</f>
        <v/>
      </c>
      <c r="I150" s="46"/>
      <c r="J150" s="38"/>
      <c r="K150" s="47"/>
      <c r="L150" s="48"/>
      <c r="M150" s="48"/>
      <c r="N150" s="48"/>
      <c r="O150" s="48"/>
      <c r="P150" s="48"/>
      <c r="Q150" s="48"/>
      <c r="R150" s="40"/>
      <c r="S150" s="40"/>
      <c r="T150" s="40"/>
      <c r="U150" s="40"/>
      <c r="V150" s="49"/>
      <c r="W150" s="49"/>
      <c r="X150" s="44" t="str">
        <f t="shared" si="6"/>
        <v/>
      </c>
    </row>
    <row r="151" spans="1:24" s="45" customFormat="1" ht="12" x14ac:dyDescent="0.2">
      <c r="A151" s="37"/>
      <c r="B151" s="38"/>
      <c r="C151" s="39"/>
      <c r="D151" s="297" t="str">
        <f>IF($B151&gt;0,VLOOKUP($B151,'OT-ID'!$B$13:$M$3257,6,FALSE),"")</f>
        <v/>
      </c>
      <c r="E151" s="298" t="str">
        <f>IF($B151&gt;0,VLOOKUP($B151,'OT-ID'!$B$13:$M$3257,10,FALSE),"")</f>
        <v/>
      </c>
      <c r="F151" s="298" t="str">
        <f>IF($B151&gt;0,VLOOKUP($B151,'OT-ID'!$B$13:$M$3257,12,FALSE),"")</f>
        <v/>
      </c>
      <c r="G151" s="297" t="str">
        <f>IF($B151&gt;0,VLOOKUP($B151,'OT-ID'!$B$13:$M$3257,4,FALSE),"")</f>
        <v/>
      </c>
      <c r="H151" s="298" t="str">
        <f>IF($B151&gt;0,VLOOKUP($B151,'OT-ID'!$B$13:$M$3257,5,FALSE),"")</f>
        <v/>
      </c>
      <c r="I151" s="46"/>
      <c r="J151" s="38"/>
      <c r="K151" s="47"/>
      <c r="L151" s="48"/>
      <c r="M151" s="48"/>
      <c r="N151" s="48"/>
      <c r="O151" s="48"/>
      <c r="P151" s="48"/>
      <c r="Q151" s="48"/>
      <c r="R151" s="40"/>
      <c r="S151" s="40"/>
      <c r="T151" s="40"/>
      <c r="U151" s="40"/>
      <c r="V151" s="49"/>
      <c r="W151" s="49"/>
      <c r="X151" s="44" t="str">
        <f t="shared" si="6"/>
        <v/>
      </c>
    </row>
    <row r="152" spans="1:24" s="45" customFormat="1" ht="12" x14ac:dyDescent="0.2">
      <c r="A152" s="37"/>
      <c r="B152" s="38"/>
      <c r="C152" s="39"/>
      <c r="D152" s="297" t="str">
        <f>IF($B152&gt;0,VLOOKUP($B152,'OT-ID'!$B$13:$M$3257,6,FALSE),"")</f>
        <v/>
      </c>
      <c r="E152" s="298" t="str">
        <f>IF($B152&gt;0,VLOOKUP($B152,'OT-ID'!$B$13:$M$3257,10,FALSE),"")</f>
        <v/>
      </c>
      <c r="F152" s="298" t="str">
        <f>IF($B152&gt;0,VLOOKUP($B152,'OT-ID'!$B$13:$M$3257,12,FALSE),"")</f>
        <v/>
      </c>
      <c r="G152" s="297" t="str">
        <f>IF($B152&gt;0,VLOOKUP($B152,'OT-ID'!$B$13:$M$3257,4,FALSE),"")</f>
        <v/>
      </c>
      <c r="H152" s="298" t="str">
        <f>IF($B152&gt;0,VLOOKUP($B152,'OT-ID'!$B$13:$M$3257,5,FALSE),"")</f>
        <v/>
      </c>
      <c r="I152" s="46"/>
      <c r="J152" s="38"/>
      <c r="K152" s="47"/>
      <c r="L152" s="48"/>
      <c r="M152" s="48"/>
      <c r="N152" s="48"/>
      <c r="O152" s="48"/>
      <c r="P152" s="48"/>
      <c r="Q152" s="48"/>
      <c r="R152" s="40"/>
      <c r="S152" s="40"/>
      <c r="T152" s="40"/>
      <c r="U152" s="40"/>
      <c r="V152" s="49"/>
      <c r="W152" s="49"/>
      <c r="X152" s="44" t="str">
        <f t="shared" si="6"/>
        <v/>
      </c>
    </row>
    <row r="153" spans="1:24" s="45" customFormat="1" ht="12" x14ac:dyDescent="0.2">
      <c r="A153" s="37"/>
      <c r="B153" s="38"/>
      <c r="C153" s="39"/>
      <c r="D153" s="297" t="str">
        <f>IF($B153&gt;0,VLOOKUP($B153,'OT-ID'!$B$13:$M$3257,6,FALSE),"")</f>
        <v/>
      </c>
      <c r="E153" s="298" t="str">
        <f>IF($B153&gt;0,VLOOKUP($B153,'OT-ID'!$B$13:$M$3257,10,FALSE),"")</f>
        <v/>
      </c>
      <c r="F153" s="298" t="str">
        <f>IF($B153&gt;0,VLOOKUP($B153,'OT-ID'!$B$13:$M$3257,12,FALSE),"")</f>
        <v/>
      </c>
      <c r="G153" s="297" t="str">
        <f>IF($B153&gt;0,VLOOKUP($B153,'OT-ID'!$B$13:$M$3257,4,FALSE),"")</f>
        <v/>
      </c>
      <c r="H153" s="298" t="str">
        <f>IF($B153&gt;0,VLOOKUP($B153,'OT-ID'!$B$13:$M$3257,5,FALSE),"")</f>
        <v/>
      </c>
      <c r="I153" s="46"/>
      <c r="J153" s="38"/>
      <c r="K153" s="47"/>
      <c r="L153" s="48"/>
      <c r="M153" s="48"/>
      <c r="N153" s="48"/>
      <c r="O153" s="48"/>
      <c r="P153" s="48"/>
      <c r="Q153" s="48"/>
      <c r="R153" s="40"/>
      <c r="S153" s="40"/>
      <c r="T153" s="40"/>
      <c r="U153" s="40"/>
      <c r="V153" s="49"/>
      <c r="W153" s="49"/>
      <c r="X153" s="44" t="str">
        <f t="shared" si="6"/>
        <v/>
      </c>
    </row>
    <row r="154" spans="1:24" s="45" customFormat="1" ht="12" x14ac:dyDescent="0.2">
      <c r="A154" s="37"/>
      <c r="B154" s="38"/>
      <c r="C154" s="39"/>
      <c r="D154" s="297" t="str">
        <f>IF($B154&gt;0,VLOOKUP($B154,'OT-ID'!$B$13:$M$3257,6,FALSE),"")</f>
        <v/>
      </c>
      <c r="E154" s="298" t="str">
        <f>IF($B154&gt;0,VLOOKUP($B154,'OT-ID'!$B$13:$M$3257,10,FALSE),"")</f>
        <v/>
      </c>
      <c r="F154" s="298" t="str">
        <f>IF($B154&gt;0,VLOOKUP($B154,'OT-ID'!$B$13:$M$3257,12,FALSE),"")</f>
        <v/>
      </c>
      <c r="G154" s="297" t="str">
        <f>IF($B154&gt;0,VLOOKUP($B154,'OT-ID'!$B$13:$M$3257,4,FALSE),"")</f>
        <v/>
      </c>
      <c r="H154" s="298" t="str">
        <f>IF($B154&gt;0,VLOOKUP($B154,'OT-ID'!$B$13:$M$3257,5,FALSE),"")</f>
        <v/>
      </c>
      <c r="I154" s="46"/>
      <c r="J154" s="38"/>
      <c r="K154" s="47"/>
      <c r="L154" s="48"/>
      <c r="M154" s="48"/>
      <c r="N154" s="48"/>
      <c r="O154" s="48"/>
      <c r="P154" s="48"/>
      <c r="Q154" s="48"/>
      <c r="R154" s="40"/>
      <c r="S154" s="40"/>
      <c r="T154" s="40"/>
      <c r="U154" s="40"/>
      <c r="V154" s="49"/>
      <c r="W154" s="49"/>
      <c r="X154" s="44" t="str">
        <f t="shared" si="6"/>
        <v/>
      </c>
    </row>
    <row r="155" spans="1:24" s="45" customFormat="1" ht="12" x14ac:dyDescent="0.2">
      <c r="A155" s="37"/>
      <c r="B155" s="38"/>
      <c r="C155" s="39"/>
      <c r="D155" s="297" t="str">
        <f>IF($B155&gt;0,VLOOKUP($B155,'OT-ID'!$B$13:$M$3257,6,FALSE),"")</f>
        <v/>
      </c>
      <c r="E155" s="298" t="str">
        <f>IF($B155&gt;0,VLOOKUP($B155,'OT-ID'!$B$13:$M$3257,10,FALSE),"")</f>
        <v/>
      </c>
      <c r="F155" s="298" t="str">
        <f>IF($B155&gt;0,VLOOKUP($B155,'OT-ID'!$B$13:$M$3257,12,FALSE),"")</f>
        <v/>
      </c>
      <c r="G155" s="297" t="str">
        <f>IF($B155&gt;0,VLOOKUP($B155,'OT-ID'!$B$13:$M$3257,4,FALSE),"")</f>
        <v/>
      </c>
      <c r="H155" s="298" t="str">
        <f>IF($B155&gt;0,VLOOKUP($B155,'OT-ID'!$B$13:$M$3257,5,FALSE),"")</f>
        <v/>
      </c>
      <c r="I155" s="46"/>
      <c r="J155" s="38"/>
      <c r="K155" s="47"/>
      <c r="L155" s="48"/>
      <c r="M155" s="48"/>
      <c r="N155" s="48"/>
      <c r="O155" s="48"/>
      <c r="P155" s="48"/>
      <c r="Q155" s="48"/>
      <c r="R155" s="40"/>
      <c r="S155" s="40"/>
      <c r="T155" s="40"/>
      <c r="U155" s="40"/>
      <c r="V155" s="49"/>
      <c r="W155" s="49"/>
      <c r="X155" s="44" t="str">
        <f t="shared" si="6"/>
        <v/>
      </c>
    </row>
    <row r="156" spans="1:24" s="45" customFormat="1" ht="12" x14ac:dyDescent="0.2">
      <c r="A156" s="37"/>
      <c r="B156" s="38"/>
      <c r="C156" s="39"/>
      <c r="D156" s="297" t="str">
        <f>IF($B156&gt;0,VLOOKUP($B156,'OT-ID'!$B$13:$M$3257,6,FALSE),"")</f>
        <v/>
      </c>
      <c r="E156" s="298" t="str">
        <f>IF($B156&gt;0,VLOOKUP($B156,'OT-ID'!$B$13:$M$3257,10,FALSE),"")</f>
        <v/>
      </c>
      <c r="F156" s="298" t="str">
        <f>IF($B156&gt;0,VLOOKUP($B156,'OT-ID'!$B$13:$M$3257,12,FALSE),"")</f>
        <v/>
      </c>
      <c r="G156" s="297" t="str">
        <f>IF($B156&gt;0,VLOOKUP($B156,'OT-ID'!$B$13:$M$3257,4,FALSE),"")</f>
        <v/>
      </c>
      <c r="H156" s="298" t="str">
        <f>IF($B156&gt;0,VLOOKUP($B156,'OT-ID'!$B$13:$M$3257,5,FALSE),"")</f>
        <v/>
      </c>
      <c r="I156" s="46"/>
      <c r="J156" s="38"/>
      <c r="K156" s="47"/>
      <c r="L156" s="48"/>
      <c r="M156" s="48"/>
      <c r="N156" s="48"/>
      <c r="O156" s="48"/>
      <c r="P156" s="48"/>
      <c r="Q156" s="48"/>
      <c r="R156" s="40"/>
      <c r="S156" s="40"/>
      <c r="T156" s="40"/>
      <c r="U156" s="40"/>
      <c r="V156" s="49"/>
      <c r="W156" s="49"/>
      <c r="X156" s="44" t="str">
        <f t="shared" si="6"/>
        <v/>
      </c>
    </row>
    <row r="157" spans="1:24" s="45" customFormat="1" ht="12" x14ac:dyDescent="0.2">
      <c r="A157" s="37"/>
      <c r="B157" s="38"/>
      <c r="C157" s="39"/>
      <c r="D157" s="297" t="str">
        <f>IF($B157&gt;0,VLOOKUP($B157,'OT-ID'!$B$13:$M$3257,6,FALSE),"")</f>
        <v/>
      </c>
      <c r="E157" s="298" t="str">
        <f>IF($B157&gt;0,VLOOKUP($B157,'OT-ID'!$B$13:$M$3257,10,FALSE),"")</f>
        <v/>
      </c>
      <c r="F157" s="298" t="str">
        <f>IF($B157&gt;0,VLOOKUP($B157,'OT-ID'!$B$13:$M$3257,12,FALSE),"")</f>
        <v/>
      </c>
      <c r="G157" s="297" t="str">
        <f>IF($B157&gt;0,VLOOKUP($B157,'OT-ID'!$B$13:$M$3257,4,FALSE),"")</f>
        <v/>
      </c>
      <c r="H157" s="298" t="str">
        <f>IF($B157&gt;0,VLOOKUP($B157,'OT-ID'!$B$13:$M$3257,5,FALSE),"")</f>
        <v/>
      </c>
      <c r="I157" s="46"/>
      <c r="J157" s="38"/>
      <c r="K157" s="47"/>
      <c r="L157" s="48"/>
      <c r="M157" s="48"/>
      <c r="N157" s="48"/>
      <c r="O157" s="48"/>
      <c r="P157" s="48"/>
      <c r="Q157" s="48"/>
      <c r="R157" s="40"/>
      <c r="S157" s="40"/>
      <c r="T157" s="40"/>
      <c r="U157" s="40"/>
      <c r="V157" s="49"/>
      <c r="W157" s="49"/>
      <c r="X157" s="44" t="str">
        <f t="shared" si="6"/>
        <v/>
      </c>
    </row>
    <row r="158" spans="1:24" s="45" customFormat="1" ht="12" x14ac:dyDescent="0.2">
      <c r="A158" s="37"/>
      <c r="B158" s="38"/>
      <c r="C158" s="39"/>
      <c r="D158" s="297" t="str">
        <f>IF($B158&gt;0,VLOOKUP($B158,'OT-ID'!$B$13:$M$3257,6,FALSE),"")</f>
        <v/>
      </c>
      <c r="E158" s="298" t="str">
        <f>IF($B158&gt;0,VLOOKUP($B158,'OT-ID'!$B$13:$M$3257,10,FALSE),"")</f>
        <v/>
      </c>
      <c r="F158" s="298" t="str">
        <f>IF($B158&gt;0,VLOOKUP($B158,'OT-ID'!$B$13:$M$3257,12,FALSE),"")</f>
        <v/>
      </c>
      <c r="G158" s="297" t="str">
        <f>IF($B158&gt;0,VLOOKUP($B158,'OT-ID'!$B$13:$M$3257,4,FALSE),"")</f>
        <v/>
      </c>
      <c r="H158" s="298" t="str">
        <f>IF($B158&gt;0,VLOOKUP($B158,'OT-ID'!$B$13:$M$3257,5,FALSE),"")</f>
        <v/>
      </c>
      <c r="I158" s="46"/>
      <c r="J158" s="38"/>
      <c r="K158" s="47"/>
      <c r="L158" s="48"/>
      <c r="M158" s="48"/>
      <c r="N158" s="48"/>
      <c r="O158" s="48"/>
      <c r="P158" s="48"/>
      <c r="Q158" s="48"/>
      <c r="R158" s="40"/>
      <c r="S158" s="40"/>
      <c r="T158" s="40"/>
      <c r="U158" s="40"/>
      <c r="V158" s="49"/>
      <c r="W158" s="49"/>
      <c r="X158" s="44" t="str">
        <f t="shared" si="6"/>
        <v/>
      </c>
    </row>
    <row r="159" spans="1:24" s="45" customFormat="1" ht="12" x14ac:dyDescent="0.2">
      <c r="A159" s="37"/>
      <c r="B159" s="38"/>
      <c r="C159" s="39"/>
      <c r="D159" s="297" t="str">
        <f>IF($B159&gt;0,VLOOKUP($B159,'OT-ID'!$B$13:$M$3257,6,FALSE),"")</f>
        <v/>
      </c>
      <c r="E159" s="298" t="str">
        <f>IF($B159&gt;0,VLOOKUP($B159,'OT-ID'!$B$13:$M$3257,10,FALSE),"")</f>
        <v/>
      </c>
      <c r="F159" s="298" t="str">
        <f>IF($B159&gt;0,VLOOKUP($B159,'OT-ID'!$B$13:$M$3257,12,FALSE),"")</f>
        <v/>
      </c>
      <c r="G159" s="297" t="str">
        <f>IF($B159&gt;0,VLOOKUP($B159,'OT-ID'!$B$13:$M$3257,4,FALSE),"")</f>
        <v/>
      </c>
      <c r="H159" s="298" t="str">
        <f>IF($B159&gt;0,VLOOKUP($B159,'OT-ID'!$B$13:$M$3257,5,FALSE),"")</f>
        <v/>
      </c>
      <c r="I159" s="46"/>
      <c r="J159" s="38"/>
      <c r="K159" s="47"/>
      <c r="L159" s="48"/>
      <c r="M159" s="48"/>
      <c r="N159" s="48"/>
      <c r="O159" s="48"/>
      <c r="P159" s="48"/>
      <c r="Q159" s="48"/>
      <c r="R159" s="40"/>
      <c r="S159" s="40"/>
      <c r="T159" s="40"/>
      <c r="U159" s="40"/>
      <c r="V159" s="49"/>
      <c r="W159" s="49"/>
      <c r="X159" s="44" t="str">
        <f t="shared" si="6"/>
        <v/>
      </c>
    </row>
    <row r="160" spans="1:24" s="45" customFormat="1" ht="12" x14ac:dyDescent="0.2">
      <c r="A160" s="37"/>
      <c r="B160" s="38"/>
      <c r="C160" s="39"/>
      <c r="D160" s="297" t="str">
        <f>IF($B160&gt;0,VLOOKUP($B160,'OT-ID'!$B$13:$M$3257,6,FALSE),"")</f>
        <v/>
      </c>
      <c r="E160" s="298" t="str">
        <f>IF($B160&gt;0,VLOOKUP($B160,'OT-ID'!$B$13:$M$3257,10,FALSE),"")</f>
        <v/>
      </c>
      <c r="F160" s="298" t="str">
        <f>IF($B160&gt;0,VLOOKUP($B160,'OT-ID'!$B$13:$M$3257,12,FALSE),"")</f>
        <v/>
      </c>
      <c r="G160" s="297" t="str">
        <f>IF($B160&gt;0,VLOOKUP($B160,'OT-ID'!$B$13:$M$3257,4,FALSE),"")</f>
        <v/>
      </c>
      <c r="H160" s="298" t="str">
        <f>IF($B160&gt;0,VLOOKUP($B160,'OT-ID'!$B$13:$M$3257,5,FALSE),"")</f>
        <v/>
      </c>
      <c r="I160" s="46"/>
      <c r="J160" s="38"/>
      <c r="K160" s="47"/>
      <c r="L160" s="48"/>
      <c r="M160" s="48"/>
      <c r="N160" s="48"/>
      <c r="O160" s="48"/>
      <c r="P160" s="48"/>
      <c r="Q160" s="48"/>
      <c r="R160" s="40"/>
      <c r="S160" s="40"/>
      <c r="T160" s="40"/>
      <c r="U160" s="40"/>
      <c r="V160" s="49"/>
      <c r="W160" s="49"/>
      <c r="X160" s="44" t="str">
        <f t="shared" si="6"/>
        <v/>
      </c>
    </row>
    <row r="161" spans="1:24" s="45" customFormat="1" ht="12" x14ac:dyDescent="0.2">
      <c r="A161" s="37"/>
      <c r="B161" s="38"/>
      <c r="C161" s="39"/>
      <c r="D161" s="297" t="str">
        <f>IF($B161&gt;0,VLOOKUP($B161,'OT-ID'!$B$13:$M$3257,6,FALSE),"")</f>
        <v/>
      </c>
      <c r="E161" s="298" t="str">
        <f>IF($B161&gt;0,VLOOKUP($B161,'OT-ID'!$B$13:$M$3257,10,FALSE),"")</f>
        <v/>
      </c>
      <c r="F161" s="298" t="str">
        <f>IF($B161&gt;0,VLOOKUP($B161,'OT-ID'!$B$13:$M$3257,12,FALSE),"")</f>
        <v/>
      </c>
      <c r="G161" s="297" t="str">
        <f>IF($B161&gt;0,VLOOKUP($B161,'OT-ID'!$B$13:$M$3257,4,FALSE),"")</f>
        <v/>
      </c>
      <c r="H161" s="298" t="str">
        <f>IF($B161&gt;0,VLOOKUP($B161,'OT-ID'!$B$13:$M$3257,5,FALSE),"")</f>
        <v/>
      </c>
      <c r="I161" s="46"/>
      <c r="J161" s="38"/>
      <c r="K161" s="47"/>
      <c r="L161" s="48"/>
      <c r="M161" s="48"/>
      <c r="N161" s="48"/>
      <c r="O161" s="48"/>
      <c r="P161" s="48"/>
      <c r="Q161" s="48"/>
      <c r="R161" s="40"/>
      <c r="S161" s="40"/>
      <c r="T161" s="40"/>
      <c r="U161" s="40"/>
      <c r="V161" s="49"/>
      <c r="W161" s="49"/>
      <c r="X161" s="44" t="str">
        <f t="shared" si="6"/>
        <v/>
      </c>
    </row>
    <row r="162" spans="1:24" s="45" customFormat="1" ht="12" x14ac:dyDescent="0.2">
      <c r="A162" s="37"/>
      <c r="B162" s="38"/>
      <c r="C162" s="39"/>
      <c r="D162" s="297" t="str">
        <f>IF($B162&gt;0,VLOOKUP($B162,'OT-ID'!$B$13:$M$3257,6,FALSE),"")</f>
        <v/>
      </c>
      <c r="E162" s="298" t="str">
        <f>IF($B162&gt;0,VLOOKUP($B162,'OT-ID'!$B$13:$M$3257,10,FALSE),"")</f>
        <v/>
      </c>
      <c r="F162" s="298" t="str">
        <f>IF($B162&gt;0,VLOOKUP($B162,'OT-ID'!$B$13:$M$3257,12,FALSE),"")</f>
        <v/>
      </c>
      <c r="G162" s="297" t="str">
        <f>IF($B162&gt;0,VLOOKUP($B162,'OT-ID'!$B$13:$M$3257,4,FALSE),"")</f>
        <v/>
      </c>
      <c r="H162" s="298" t="str">
        <f>IF($B162&gt;0,VLOOKUP($B162,'OT-ID'!$B$13:$M$3257,5,FALSE),"")</f>
        <v/>
      </c>
      <c r="I162" s="46"/>
      <c r="J162" s="38"/>
      <c r="K162" s="47"/>
      <c r="L162" s="48"/>
      <c r="M162" s="48"/>
      <c r="N162" s="48"/>
      <c r="O162" s="48"/>
      <c r="P162" s="48"/>
      <c r="Q162" s="48"/>
      <c r="R162" s="40"/>
      <c r="S162" s="40"/>
      <c r="T162" s="40"/>
      <c r="U162" s="40"/>
      <c r="V162" s="49"/>
      <c r="W162" s="49"/>
      <c r="X162" s="44" t="str">
        <f t="shared" si="6"/>
        <v/>
      </c>
    </row>
    <row r="163" spans="1:24" s="45" customFormat="1" ht="12" x14ac:dyDescent="0.2">
      <c r="A163" s="37"/>
      <c r="B163" s="38"/>
      <c r="C163" s="39"/>
      <c r="D163" s="297" t="str">
        <f>IF($B163&gt;0,VLOOKUP($B163,'OT-ID'!$B$13:$M$3257,6,FALSE),"")</f>
        <v/>
      </c>
      <c r="E163" s="298" t="str">
        <f>IF($B163&gt;0,VLOOKUP($B163,'OT-ID'!$B$13:$M$3257,10,FALSE),"")</f>
        <v/>
      </c>
      <c r="F163" s="298" t="str">
        <f>IF($B163&gt;0,VLOOKUP($B163,'OT-ID'!$B$13:$M$3257,12,FALSE),"")</f>
        <v/>
      </c>
      <c r="G163" s="297" t="str">
        <f>IF($B163&gt;0,VLOOKUP($B163,'OT-ID'!$B$13:$M$3257,4,FALSE),"")</f>
        <v/>
      </c>
      <c r="H163" s="298" t="str">
        <f>IF($B163&gt;0,VLOOKUP($B163,'OT-ID'!$B$13:$M$3257,5,FALSE),"")</f>
        <v/>
      </c>
      <c r="I163" s="46"/>
      <c r="J163" s="38"/>
      <c r="K163" s="47"/>
      <c r="L163" s="48"/>
      <c r="M163" s="48"/>
      <c r="N163" s="48"/>
      <c r="O163" s="48"/>
      <c r="P163" s="48"/>
      <c r="Q163" s="48"/>
      <c r="R163" s="40"/>
      <c r="S163" s="40"/>
      <c r="T163" s="40"/>
      <c r="U163" s="40"/>
      <c r="V163" s="49"/>
      <c r="W163" s="49"/>
      <c r="X163" s="44" t="str">
        <f t="shared" si="6"/>
        <v/>
      </c>
    </row>
    <row r="164" spans="1:24" s="45" customFormat="1" ht="12" x14ac:dyDescent="0.2">
      <c r="A164" s="37"/>
      <c r="B164" s="38"/>
      <c r="C164" s="39"/>
      <c r="D164" s="297" t="str">
        <f>IF($B164&gt;0,VLOOKUP($B164,'OT-ID'!$B$13:$M$3257,6,FALSE),"")</f>
        <v/>
      </c>
      <c r="E164" s="298" t="str">
        <f>IF($B164&gt;0,VLOOKUP($B164,'OT-ID'!$B$13:$M$3257,10,FALSE),"")</f>
        <v/>
      </c>
      <c r="F164" s="298" t="str">
        <f>IF($B164&gt;0,VLOOKUP($B164,'OT-ID'!$B$13:$M$3257,12,FALSE),"")</f>
        <v/>
      </c>
      <c r="G164" s="297" t="str">
        <f>IF($B164&gt;0,VLOOKUP($B164,'OT-ID'!$B$13:$M$3257,4,FALSE),"")</f>
        <v/>
      </c>
      <c r="H164" s="298" t="str">
        <f>IF($B164&gt;0,VLOOKUP($B164,'OT-ID'!$B$13:$M$3257,5,FALSE),"")</f>
        <v/>
      </c>
      <c r="I164" s="46"/>
      <c r="J164" s="38"/>
      <c r="K164" s="47"/>
      <c r="L164" s="48"/>
      <c r="M164" s="48"/>
      <c r="N164" s="48"/>
      <c r="O164" s="48"/>
      <c r="P164" s="48"/>
      <c r="Q164" s="48"/>
      <c r="R164" s="40"/>
      <c r="S164" s="40"/>
      <c r="T164" s="40"/>
      <c r="U164" s="40"/>
      <c r="V164" s="49"/>
      <c r="W164" s="49"/>
      <c r="X164" s="44" t="str">
        <f t="shared" si="6"/>
        <v/>
      </c>
    </row>
    <row r="165" spans="1:24" s="45" customFormat="1" ht="12" x14ac:dyDescent="0.2">
      <c r="A165" s="37"/>
      <c r="B165" s="38"/>
      <c r="C165" s="39"/>
      <c r="D165" s="297" t="str">
        <f>IF($B165&gt;0,VLOOKUP($B165,'OT-ID'!$B$13:$M$3257,6,FALSE),"")</f>
        <v/>
      </c>
      <c r="E165" s="298" t="str">
        <f>IF($B165&gt;0,VLOOKUP($B165,'OT-ID'!$B$13:$M$3257,10,FALSE),"")</f>
        <v/>
      </c>
      <c r="F165" s="298" t="str">
        <f>IF($B165&gt;0,VLOOKUP($B165,'OT-ID'!$B$13:$M$3257,12,FALSE),"")</f>
        <v/>
      </c>
      <c r="G165" s="297" t="str">
        <f>IF($B165&gt;0,VLOOKUP($B165,'OT-ID'!$B$13:$M$3257,4,FALSE),"")</f>
        <v/>
      </c>
      <c r="H165" s="298" t="str">
        <f>IF($B165&gt;0,VLOOKUP($B165,'OT-ID'!$B$13:$M$3257,5,FALSE),"")</f>
        <v/>
      </c>
      <c r="I165" s="46"/>
      <c r="J165" s="38"/>
      <c r="K165" s="47"/>
      <c r="L165" s="48"/>
      <c r="M165" s="48"/>
      <c r="N165" s="48"/>
      <c r="O165" s="48"/>
      <c r="P165" s="48"/>
      <c r="Q165" s="48"/>
      <c r="R165" s="40"/>
      <c r="S165" s="40"/>
      <c r="T165" s="40"/>
      <c r="U165" s="40"/>
      <c r="V165" s="49"/>
      <c r="W165" s="49"/>
      <c r="X165" s="44" t="str">
        <f t="shared" si="6"/>
        <v/>
      </c>
    </row>
    <row r="166" spans="1:24" s="45" customFormat="1" ht="12" x14ac:dyDescent="0.2">
      <c r="A166" s="37"/>
      <c r="B166" s="38"/>
      <c r="C166" s="39"/>
      <c r="D166" s="297" t="str">
        <f>IF($B166&gt;0,VLOOKUP($B166,'OT-ID'!$B$13:$M$3257,6,FALSE),"")</f>
        <v/>
      </c>
      <c r="E166" s="298" t="str">
        <f>IF($B166&gt;0,VLOOKUP($B166,'OT-ID'!$B$13:$M$3257,10,FALSE),"")</f>
        <v/>
      </c>
      <c r="F166" s="298" t="str">
        <f>IF($B166&gt;0,VLOOKUP($B166,'OT-ID'!$B$13:$M$3257,12,FALSE),"")</f>
        <v/>
      </c>
      <c r="G166" s="297" t="str">
        <f>IF($B166&gt;0,VLOOKUP($B166,'OT-ID'!$B$13:$M$3257,4,FALSE),"")</f>
        <v/>
      </c>
      <c r="H166" s="298" t="str">
        <f>IF($B166&gt;0,VLOOKUP($B166,'OT-ID'!$B$13:$M$3257,5,FALSE),"")</f>
        <v/>
      </c>
      <c r="I166" s="46"/>
      <c r="J166" s="38"/>
      <c r="K166" s="47"/>
      <c r="L166" s="48"/>
      <c r="M166" s="48"/>
      <c r="N166" s="48"/>
      <c r="O166" s="48"/>
      <c r="P166" s="48"/>
      <c r="Q166" s="48"/>
      <c r="R166" s="40"/>
      <c r="S166" s="40"/>
      <c r="T166" s="40"/>
      <c r="U166" s="40"/>
      <c r="V166" s="49"/>
      <c r="W166" s="49"/>
      <c r="X166" s="44" t="str">
        <f t="shared" si="6"/>
        <v/>
      </c>
    </row>
    <row r="167" spans="1:24" s="45" customFormat="1" ht="12" x14ac:dyDescent="0.2">
      <c r="A167" s="37"/>
      <c r="B167" s="38"/>
      <c r="C167" s="39"/>
      <c r="D167" s="297" t="str">
        <f>IF($B167&gt;0,VLOOKUP($B167,'OT-ID'!$B$13:$M$3257,6,FALSE),"")</f>
        <v/>
      </c>
      <c r="E167" s="298" t="str">
        <f>IF($B167&gt;0,VLOOKUP($B167,'OT-ID'!$B$13:$M$3257,10,FALSE),"")</f>
        <v/>
      </c>
      <c r="F167" s="298" t="str">
        <f>IF($B167&gt;0,VLOOKUP($B167,'OT-ID'!$B$13:$M$3257,12,FALSE),"")</f>
        <v/>
      </c>
      <c r="G167" s="297" t="str">
        <f>IF($B167&gt;0,VLOOKUP($B167,'OT-ID'!$B$13:$M$3257,4,FALSE),"")</f>
        <v/>
      </c>
      <c r="H167" s="298" t="str">
        <f>IF($B167&gt;0,VLOOKUP($B167,'OT-ID'!$B$13:$M$3257,5,FALSE),"")</f>
        <v/>
      </c>
      <c r="I167" s="46"/>
      <c r="J167" s="38"/>
      <c r="K167" s="47"/>
      <c r="L167" s="48"/>
      <c r="M167" s="48"/>
      <c r="N167" s="48"/>
      <c r="O167" s="48"/>
      <c r="P167" s="48"/>
      <c r="Q167" s="48"/>
      <c r="R167" s="40"/>
      <c r="S167" s="40"/>
      <c r="T167" s="40"/>
      <c r="U167" s="40"/>
      <c r="V167" s="49"/>
      <c r="W167" s="49"/>
      <c r="X167" s="44" t="str">
        <f t="shared" si="6"/>
        <v/>
      </c>
    </row>
    <row r="168" spans="1:24" s="45" customFormat="1" ht="12" x14ac:dyDescent="0.2">
      <c r="A168" s="37"/>
      <c r="B168" s="38"/>
      <c r="C168" s="39"/>
      <c r="D168" s="297" t="str">
        <f>IF($B168&gt;0,VLOOKUP($B168,'OT-ID'!$B$13:$M$3257,6,FALSE),"")</f>
        <v/>
      </c>
      <c r="E168" s="298" t="str">
        <f>IF($B168&gt;0,VLOOKUP($B168,'OT-ID'!$B$13:$M$3257,10,FALSE),"")</f>
        <v/>
      </c>
      <c r="F168" s="298" t="str">
        <f>IF($B168&gt;0,VLOOKUP($B168,'OT-ID'!$B$13:$M$3257,12,FALSE),"")</f>
        <v/>
      </c>
      <c r="G168" s="297" t="str">
        <f>IF($B168&gt;0,VLOOKUP($B168,'OT-ID'!$B$13:$M$3257,4,FALSE),"")</f>
        <v/>
      </c>
      <c r="H168" s="298" t="str">
        <f>IF($B168&gt;0,VLOOKUP($B168,'OT-ID'!$B$13:$M$3257,5,FALSE),"")</f>
        <v/>
      </c>
      <c r="I168" s="46"/>
      <c r="J168" s="38"/>
      <c r="K168" s="47"/>
      <c r="L168" s="48"/>
      <c r="M168" s="48"/>
      <c r="N168" s="48"/>
      <c r="O168" s="48"/>
      <c r="P168" s="48"/>
      <c r="Q168" s="48"/>
      <c r="R168" s="40"/>
      <c r="S168" s="40"/>
      <c r="T168" s="40"/>
      <c r="U168" s="40"/>
      <c r="V168" s="49"/>
      <c r="W168" s="49"/>
      <c r="X168" s="44" t="str">
        <f t="shared" si="6"/>
        <v/>
      </c>
    </row>
    <row r="169" spans="1:24" s="45" customFormat="1" ht="12" x14ac:dyDescent="0.2">
      <c r="A169" s="37"/>
      <c r="B169" s="38"/>
      <c r="C169" s="39"/>
      <c r="D169" s="297" t="str">
        <f>IF($B169&gt;0,VLOOKUP($B169,'OT-ID'!$B$13:$M$3257,6,FALSE),"")</f>
        <v/>
      </c>
      <c r="E169" s="298" t="str">
        <f>IF($B169&gt;0,VLOOKUP($B169,'OT-ID'!$B$13:$M$3257,10,FALSE),"")</f>
        <v/>
      </c>
      <c r="F169" s="298" t="str">
        <f>IF($B169&gt;0,VLOOKUP($B169,'OT-ID'!$B$13:$M$3257,12,FALSE),"")</f>
        <v/>
      </c>
      <c r="G169" s="297" t="str">
        <f>IF($B169&gt;0,VLOOKUP($B169,'OT-ID'!$B$13:$M$3257,4,FALSE),"")</f>
        <v/>
      </c>
      <c r="H169" s="298" t="str">
        <f>IF($B169&gt;0,VLOOKUP($B169,'OT-ID'!$B$13:$M$3257,5,FALSE),"")</f>
        <v/>
      </c>
      <c r="I169" s="46"/>
      <c r="J169" s="38"/>
      <c r="K169" s="47"/>
      <c r="L169" s="48"/>
      <c r="M169" s="48"/>
      <c r="N169" s="48"/>
      <c r="O169" s="48"/>
      <c r="P169" s="48"/>
      <c r="Q169" s="48"/>
      <c r="R169" s="40"/>
      <c r="S169" s="40"/>
      <c r="T169" s="40"/>
      <c r="U169" s="40"/>
      <c r="V169" s="49"/>
      <c r="W169" s="49"/>
      <c r="X169" s="44" t="str">
        <f t="shared" si="6"/>
        <v/>
      </c>
    </row>
    <row r="170" spans="1:24" s="45" customFormat="1" ht="12" x14ac:dyDescent="0.2">
      <c r="A170" s="37"/>
      <c r="B170" s="38"/>
      <c r="C170" s="39"/>
      <c r="D170" s="297" t="str">
        <f>IF($B170&gt;0,VLOOKUP($B170,'OT-ID'!$B$13:$M$3257,6,FALSE),"")</f>
        <v/>
      </c>
      <c r="E170" s="298" t="str">
        <f>IF($B170&gt;0,VLOOKUP($B170,'OT-ID'!$B$13:$M$3257,10,FALSE),"")</f>
        <v/>
      </c>
      <c r="F170" s="298" t="str">
        <f>IF($B170&gt;0,VLOOKUP($B170,'OT-ID'!$B$13:$M$3257,12,FALSE),"")</f>
        <v/>
      </c>
      <c r="G170" s="297" t="str">
        <f>IF($B170&gt;0,VLOOKUP($B170,'OT-ID'!$B$13:$M$3257,4,FALSE),"")</f>
        <v/>
      </c>
      <c r="H170" s="298" t="str">
        <f>IF($B170&gt;0,VLOOKUP($B170,'OT-ID'!$B$13:$M$3257,5,FALSE),"")</f>
        <v/>
      </c>
      <c r="I170" s="46"/>
      <c r="J170" s="38"/>
      <c r="K170" s="47"/>
      <c r="L170" s="48"/>
      <c r="M170" s="48"/>
      <c r="N170" s="48"/>
      <c r="O170" s="48"/>
      <c r="P170" s="48"/>
      <c r="Q170" s="48"/>
      <c r="R170" s="40"/>
      <c r="S170" s="40"/>
      <c r="T170" s="40"/>
      <c r="U170" s="40"/>
      <c r="V170" s="49"/>
      <c r="W170" s="49"/>
      <c r="X170" s="44" t="str">
        <f t="shared" si="6"/>
        <v/>
      </c>
    </row>
    <row r="171" spans="1:24" s="45" customFormat="1" ht="12" x14ac:dyDescent="0.2">
      <c r="A171" s="37"/>
      <c r="B171" s="38"/>
      <c r="C171" s="39"/>
      <c r="D171" s="297" t="str">
        <f>IF($B171&gt;0,VLOOKUP($B171,'OT-ID'!$B$13:$M$3257,6,FALSE),"")</f>
        <v/>
      </c>
      <c r="E171" s="298" t="str">
        <f>IF($B171&gt;0,VLOOKUP($B171,'OT-ID'!$B$13:$M$3257,10,FALSE),"")</f>
        <v/>
      </c>
      <c r="F171" s="298" t="str">
        <f>IF($B171&gt;0,VLOOKUP($B171,'OT-ID'!$B$13:$M$3257,12,FALSE),"")</f>
        <v/>
      </c>
      <c r="G171" s="297" t="str">
        <f>IF($B171&gt;0,VLOOKUP($B171,'OT-ID'!$B$13:$M$3257,4,FALSE),"")</f>
        <v/>
      </c>
      <c r="H171" s="298" t="str">
        <f>IF($B171&gt;0,VLOOKUP($B171,'OT-ID'!$B$13:$M$3257,5,FALSE),"")</f>
        <v/>
      </c>
      <c r="I171" s="46"/>
      <c r="J171" s="38"/>
      <c r="K171" s="47"/>
      <c r="L171" s="48"/>
      <c r="M171" s="48"/>
      <c r="N171" s="48"/>
      <c r="O171" s="48"/>
      <c r="P171" s="48"/>
      <c r="Q171" s="48"/>
      <c r="R171" s="40"/>
      <c r="S171" s="40"/>
      <c r="T171" s="40"/>
      <c r="U171" s="40"/>
      <c r="V171" s="49"/>
      <c r="W171" s="49"/>
      <c r="X171" s="44" t="str">
        <f t="shared" si="6"/>
        <v/>
      </c>
    </row>
    <row r="172" spans="1:24" s="45" customFormat="1" ht="12" x14ac:dyDescent="0.2">
      <c r="A172" s="37"/>
      <c r="B172" s="38"/>
      <c r="C172" s="39"/>
      <c r="D172" s="297" t="str">
        <f>IF($B172&gt;0,VLOOKUP($B172,'OT-ID'!$B$13:$M$3257,6,FALSE),"")</f>
        <v/>
      </c>
      <c r="E172" s="298" t="str">
        <f>IF($B172&gt;0,VLOOKUP($B172,'OT-ID'!$B$13:$M$3257,10,FALSE),"")</f>
        <v/>
      </c>
      <c r="F172" s="298" t="str">
        <f>IF($B172&gt;0,VLOOKUP($B172,'OT-ID'!$B$13:$M$3257,12,FALSE),"")</f>
        <v/>
      </c>
      <c r="G172" s="297" t="str">
        <f>IF($B172&gt;0,VLOOKUP($B172,'OT-ID'!$B$13:$M$3257,4,FALSE),"")</f>
        <v/>
      </c>
      <c r="H172" s="298" t="str">
        <f>IF($B172&gt;0,VLOOKUP($B172,'OT-ID'!$B$13:$M$3257,5,FALSE),"")</f>
        <v/>
      </c>
      <c r="I172" s="46"/>
      <c r="J172" s="38"/>
      <c r="K172" s="47"/>
      <c r="L172" s="48"/>
      <c r="M172" s="48"/>
      <c r="N172" s="48"/>
      <c r="O172" s="48"/>
      <c r="P172" s="48"/>
      <c r="Q172" s="48"/>
      <c r="R172" s="40"/>
      <c r="S172" s="40"/>
      <c r="T172" s="40"/>
      <c r="U172" s="40"/>
      <c r="V172" s="49"/>
      <c r="W172" s="49"/>
      <c r="X172" s="44" t="str">
        <f t="shared" si="6"/>
        <v/>
      </c>
    </row>
    <row r="173" spans="1:24" s="45" customFormat="1" ht="12" x14ac:dyDescent="0.2">
      <c r="A173" s="37"/>
      <c r="B173" s="38"/>
      <c r="C173" s="39"/>
      <c r="D173" s="297" t="str">
        <f>IF($B173&gt;0,VLOOKUP($B173,'OT-ID'!$B$13:$M$3257,6,FALSE),"")</f>
        <v/>
      </c>
      <c r="E173" s="298" t="str">
        <f>IF($B173&gt;0,VLOOKUP($B173,'OT-ID'!$B$13:$M$3257,10,FALSE),"")</f>
        <v/>
      </c>
      <c r="F173" s="298" t="str">
        <f>IF($B173&gt;0,VLOOKUP($B173,'OT-ID'!$B$13:$M$3257,12,FALSE),"")</f>
        <v/>
      </c>
      <c r="G173" s="297" t="str">
        <f>IF($B173&gt;0,VLOOKUP($B173,'OT-ID'!$B$13:$M$3257,4,FALSE),"")</f>
        <v/>
      </c>
      <c r="H173" s="298" t="str">
        <f>IF($B173&gt;0,VLOOKUP($B173,'OT-ID'!$B$13:$M$3257,5,FALSE),"")</f>
        <v/>
      </c>
      <c r="I173" s="46"/>
      <c r="J173" s="38"/>
      <c r="K173" s="47"/>
      <c r="L173" s="48"/>
      <c r="M173" s="48"/>
      <c r="N173" s="48"/>
      <c r="O173" s="48"/>
      <c r="P173" s="48"/>
      <c r="Q173" s="48"/>
      <c r="R173" s="40"/>
      <c r="S173" s="40"/>
      <c r="T173" s="40"/>
      <c r="U173" s="40"/>
      <c r="V173" s="49"/>
      <c r="W173" s="49"/>
      <c r="X173" s="44" t="str">
        <f t="shared" si="6"/>
        <v/>
      </c>
    </row>
    <row r="174" spans="1:24" s="45" customFormat="1" ht="12" x14ac:dyDescent="0.2">
      <c r="A174" s="37"/>
      <c r="B174" s="38"/>
      <c r="C174" s="39"/>
      <c r="D174" s="297" t="str">
        <f>IF($B174&gt;0,VLOOKUP($B174,'OT-ID'!$B$13:$M$3257,6,FALSE),"")</f>
        <v/>
      </c>
      <c r="E174" s="298" t="str">
        <f>IF($B174&gt;0,VLOOKUP($B174,'OT-ID'!$B$13:$M$3257,10,FALSE),"")</f>
        <v/>
      </c>
      <c r="F174" s="298" t="str">
        <f>IF($B174&gt;0,VLOOKUP($B174,'OT-ID'!$B$13:$M$3257,12,FALSE),"")</f>
        <v/>
      </c>
      <c r="G174" s="297" t="str">
        <f>IF($B174&gt;0,VLOOKUP($B174,'OT-ID'!$B$13:$M$3257,4,FALSE),"")</f>
        <v/>
      </c>
      <c r="H174" s="298" t="str">
        <f>IF($B174&gt;0,VLOOKUP($B174,'OT-ID'!$B$13:$M$3257,5,FALSE),"")</f>
        <v/>
      </c>
      <c r="I174" s="46"/>
      <c r="J174" s="38"/>
      <c r="K174" s="47"/>
      <c r="L174" s="48"/>
      <c r="M174" s="48"/>
      <c r="N174" s="48"/>
      <c r="O174" s="48"/>
      <c r="P174" s="48"/>
      <c r="Q174" s="48"/>
      <c r="R174" s="40"/>
      <c r="S174" s="40"/>
      <c r="T174" s="40"/>
      <c r="U174" s="40"/>
      <c r="V174" s="49"/>
      <c r="W174" s="49"/>
      <c r="X174" s="44" t="str">
        <f t="shared" si="6"/>
        <v/>
      </c>
    </row>
    <row r="175" spans="1:24" s="45" customFormat="1" ht="12" x14ac:dyDescent="0.2">
      <c r="A175" s="37"/>
      <c r="B175" s="38"/>
      <c r="C175" s="39"/>
      <c r="D175" s="297" t="str">
        <f>IF($B175&gt;0,VLOOKUP($B175,'OT-ID'!$B$13:$M$3257,6,FALSE),"")</f>
        <v/>
      </c>
      <c r="E175" s="298" t="str">
        <f>IF($B175&gt;0,VLOOKUP($B175,'OT-ID'!$B$13:$M$3257,10,FALSE),"")</f>
        <v/>
      </c>
      <c r="F175" s="298" t="str">
        <f>IF($B175&gt;0,VLOOKUP($B175,'OT-ID'!$B$13:$M$3257,12,FALSE),"")</f>
        <v/>
      </c>
      <c r="G175" s="297" t="str">
        <f>IF($B175&gt;0,VLOOKUP($B175,'OT-ID'!$B$13:$M$3257,4,FALSE),"")</f>
        <v/>
      </c>
      <c r="H175" s="298" t="str">
        <f>IF($B175&gt;0,VLOOKUP($B175,'OT-ID'!$B$13:$M$3257,5,FALSE),"")</f>
        <v/>
      </c>
      <c r="I175" s="46"/>
      <c r="J175" s="38"/>
      <c r="K175" s="47"/>
      <c r="L175" s="48"/>
      <c r="M175" s="48"/>
      <c r="N175" s="48"/>
      <c r="O175" s="48"/>
      <c r="P175" s="48"/>
      <c r="Q175" s="48"/>
      <c r="R175" s="40"/>
      <c r="S175" s="40"/>
      <c r="T175" s="40"/>
      <c r="U175" s="40"/>
      <c r="V175" s="49"/>
      <c r="W175" s="49"/>
      <c r="X175" s="44" t="str">
        <f t="shared" si="6"/>
        <v/>
      </c>
    </row>
    <row r="176" spans="1:24" s="45" customFormat="1" ht="12" x14ac:dyDescent="0.2">
      <c r="A176" s="37"/>
      <c r="B176" s="38"/>
      <c r="C176" s="39"/>
      <c r="D176" s="297" t="str">
        <f>IF($B176&gt;0,VLOOKUP($B176,'OT-ID'!$B$13:$M$3257,6,FALSE),"")</f>
        <v/>
      </c>
      <c r="E176" s="298" t="str">
        <f>IF($B176&gt;0,VLOOKUP($B176,'OT-ID'!$B$13:$M$3257,10,FALSE),"")</f>
        <v/>
      </c>
      <c r="F176" s="298" t="str">
        <f>IF($B176&gt;0,VLOOKUP($B176,'OT-ID'!$B$13:$M$3257,12,FALSE),"")</f>
        <v/>
      </c>
      <c r="G176" s="297" t="str">
        <f>IF($B176&gt;0,VLOOKUP($B176,'OT-ID'!$B$13:$M$3257,4,FALSE),"")</f>
        <v/>
      </c>
      <c r="H176" s="298" t="str">
        <f>IF($B176&gt;0,VLOOKUP($B176,'OT-ID'!$B$13:$M$3257,5,FALSE),"")</f>
        <v/>
      </c>
      <c r="I176" s="46"/>
      <c r="J176" s="38"/>
      <c r="K176" s="47"/>
      <c r="L176" s="48"/>
      <c r="M176" s="48"/>
      <c r="N176" s="48"/>
      <c r="O176" s="48"/>
      <c r="P176" s="48"/>
      <c r="Q176" s="48"/>
      <c r="R176" s="40"/>
      <c r="S176" s="40"/>
      <c r="T176" s="40"/>
      <c r="U176" s="40"/>
      <c r="V176" s="49"/>
      <c r="W176" s="49"/>
      <c r="X176" s="44" t="str">
        <f t="shared" si="6"/>
        <v/>
      </c>
    </row>
    <row r="177" spans="1:24" s="45" customFormat="1" ht="12" x14ac:dyDescent="0.2">
      <c r="A177" s="37"/>
      <c r="B177" s="38"/>
      <c r="C177" s="39"/>
      <c r="D177" s="297" t="str">
        <f>IF($B177&gt;0,VLOOKUP($B177,'OT-ID'!$B$13:$M$3257,6,FALSE),"")</f>
        <v/>
      </c>
      <c r="E177" s="298" t="str">
        <f>IF($B177&gt;0,VLOOKUP($B177,'OT-ID'!$B$13:$M$3257,10,FALSE),"")</f>
        <v/>
      </c>
      <c r="F177" s="298" t="str">
        <f>IF($B177&gt;0,VLOOKUP($B177,'OT-ID'!$B$13:$M$3257,12,FALSE),"")</f>
        <v/>
      </c>
      <c r="G177" s="297" t="str">
        <f>IF($B177&gt;0,VLOOKUP($B177,'OT-ID'!$B$13:$M$3257,4,FALSE),"")</f>
        <v/>
      </c>
      <c r="H177" s="298" t="str">
        <f>IF($B177&gt;0,VLOOKUP($B177,'OT-ID'!$B$13:$M$3257,5,FALSE),"")</f>
        <v/>
      </c>
      <c r="I177" s="46"/>
      <c r="J177" s="38"/>
      <c r="K177" s="47"/>
      <c r="L177" s="48"/>
      <c r="M177" s="48"/>
      <c r="N177" s="48"/>
      <c r="O177" s="48"/>
      <c r="P177" s="48"/>
      <c r="Q177" s="48"/>
      <c r="R177" s="40"/>
      <c r="S177" s="40"/>
      <c r="T177" s="40"/>
      <c r="U177" s="40"/>
      <c r="V177" s="49"/>
      <c r="W177" s="49"/>
      <c r="X177" s="44" t="str">
        <f t="shared" si="6"/>
        <v/>
      </c>
    </row>
    <row r="178" spans="1:24" s="45" customFormat="1" ht="12" x14ac:dyDescent="0.2">
      <c r="A178" s="37"/>
      <c r="B178" s="38"/>
      <c r="C178" s="39"/>
      <c r="D178" s="297" t="str">
        <f>IF($B178&gt;0,VLOOKUP($B178,'OT-ID'!$B$13:$M$3257,6,FALSE),"")</f>
        <v/>
      </c>
      <c r="E178" s="298" t="str">
        <f>IF($B178&gt;0,VLOOKUP($B178,'OT-ID'!$B$13:$M$3257,10,FALSE),"")</f>
        <v/>
      </c>
      <c r="F178" s="298" t="str">
        <f>IF($B178&gt;0,VLOOKUP($B178,'OT-ID'!$B$13:$M$3257,12,FALSE),"")</f>
        <v/>
      </c>
      <c r="G178" s="297" t="str">
        <f>IF($B178&gt;0,VLOOKUP($B178,'OT-ID'!$B$13:$M$3257,4,FALSE),"")</f>
        <v/>
      </c>
      <c r="H178" s="298" t="str">
        <f>IF($B178&gt;0,VLOOKUP($B178,'OT-ID'!$B$13:$M$3257,5,FALSE),"")</f>
        <v/>
      </c>
      <c r="I178" s="46"/>
      <c r="J178" s="38"/>
      <c r="K178" s="47"/>
      <c r="L178" s="48"/>
      <c r="M178" s="48"/>
      <c r="N178" s="48"/>
      <c r="O178" s="48"/>
      <c r="P178" s="48"/>
      <c r="Q178" s="48"/>
      <c r="R178" s="40"/>
      <c r="S178" s="40"/>
      <c r="T178" s="40"/>
      <c r="U178" s="40"/>
      <c r="V178" s="49"/>
      <c r="W178" s="49"/>
      <c r="X178" s="44" t="str">
        <f t="shared" si="6"/>
        <v/>
      </c>
    </row>
    <row r="179" spans="1:24" s="45" customFormat="1" ht="12" x14ac:dyDescent="0.2">
      <c r="A179" s="37"/>
      <c r="B179" s="38"/>
      <c r="C179" s="39"/>
      <c r="D179" s="297" t="str">
        <f>IF($B179&gt;0,VLOOKUP($B179,'OT-ID'!$B$13:$M$3257,6,FALSE),"")</f>
        <v/>
      </c>
      <c r="E179" s="298" t="str">
        <f>IF($B179&gt;0,VLOOKUP($B179,'OT-ID'!$B$13:$M$3257,10,FALSE),"")</f>
        <v/>
      </c>
      <c r="F179" s="298" t="str">
        <f>IF($B179&gt;0,VLOOKUP($B179,'OT-ID'!$B$13:$M$3257,12,FALSE),"")</f>
        <v/>
      </c>
      <c r="G179" s="297" t="str">
        <f>IF($B179&gt;0,VLOOKUP($B179,'OT-ID'!$B$13:$M$3257,4,FALSE),"")</f>
        <v/>
      </c>
      <c r="H179" s="298" t="str">
        <f>IF($B179&gt;0,VLOOKUP($B179,'OT-ID'!$B$13:$M$3257,5,FALSE),"")</f>
        <v/>
      </c>
      <c r="I179" s="46"/>
      <c r="J179" s="38"/>
      <c r="K179" s="47"/>
      <c r="L179" s="48"/>
      <c r="M179" s="48"/>
      <c r="N179" s="48"/>
      <c r="O179" s="48"/>
      <c r="P179" s="48"/>
      <c r="Q179" s="48"/>
      <c r="R179" s="40"/>
      <c r="S179" s="40"/>
      <c r="T179" s="40"/>
      <c r="U179" s="40"/>
      <c r="V179" s="49"/>
      <c r="W179" s="49"/>
      <c r="X179" s="44" t="str">
        <f t="shared" si="6"/>
        <v/>
      </c>
    </row>
    <row r="180" spans="1:24" s="45" customFormat="1" ht="12" x14ac:dyDescent="0.2">
      <c r="A180" s="37"/>
      <c r="B180" s="38"/>
      <c r="C180" s="39"/>
      <c r="D180" s="297" t="str">
        <f>IF($B180&gt;0,VLOOKUP($B180,'OT-ID'!$B$13:$M$3257,6,FALSE),"")</f>
        <v/>
      </c>
      <c r="E180" s="298" t="str">
        <f>IF($B180&gt;0,VLOOKUP($B180,'OT-ID'!$B$13:$M$3257,10,FALSE),"")</f>
        <v/>
      </c>
      <c r="F180" s="298" t="str">
        <f>IF($B180&gt;0,VLOOKUP($B180,'OT-ID'!$B$13:$M$3257,12,FALSE),"")</f>
        <v/>
      </c>
      <c r="G180" s="297" t="str">
        <f>IF($B180&gt;0,VLOOKUP($B180,'OT-ID'!$B$13:$M$3257,4,FALSE),"")</f>
        <v/>
      </c>
      <c r="H180" s="298" t="str">
        <f>IF($B180&gt;0,VLOOKUP($B180,'OT-ID'!$B$13:$M$3257,5,FALSE),"")</f>
        <v/>
      </c>
      <c r="I180" s="46"/>
      <c r="J180" s="38"/>
      <c r="K180" s="47"/>
      <c r="L180" s="48"/>
      <c r="M180" s="48"/>
      <c r="N180" s="48"/>
      <c r="O180" s="48"/>
      <c r="P180" s="48"/>
      <c r="Q180" s="48"/>
      <c r="R180" s="40"/>
      <c r="S180" s="40"/>
      <c r="T180" s="40"/>
      <c r="U180" s="40"/>
      <c r="V180" s="49"/>
      <c r="W180" s="49"/>
      <c r="X180" s="44" t="str">
        <f t="shared" si="6"/>
        <v/>
      </c>
    </row>
    <row r="181" spans="1:24" s="45" customFormat="1" ht="12" x14ac:dyDescent="0.2">
      <c r="A181" s="37"/>
      <c r="B181" s="38"/>
      <c r="C181" s="39"/>
      <c r="D181" s="297" t="str">
        <f>IF($B181&gt;0,VLOOKUP($B181,'OT-ID'!$B$13:$M$3257,6,FALSE),"")</f>
        <v/>
      </c>
      <c r="E181" s="298" t="str">
        <f>IF($B181&gt;0,VLOOKUP($B181,'OT-ID'!$B$13:$M$3257,10,FALSE),"")</f>
        <v/>
      </c>
      <c r="F181" s="298" t="str">
        <f>IF($B181&gt;0,VLOOKUP($B181,'OT-ID'!$B$13:$M$3257,12,FALSE),"")</f>
        <v/>
      </c>
      <c r="G181" s="297" t="str">
        <f>IF($B181&gt;0,VLOOKUP($B181,'OT-ID'!$B$13:$M$3257,4,FALSE),"")</f>
        <v/>
      </c>
      <c r="H181" s="298" t="str">
        <f>IF($B181&gt;0,VLOOKUP($B181,'OT-ID'!$B$13:$M$3257,5,FALSE),"")</f>
        <v/>
      </c>
      <c r="I181" s="46"/>
      <c r="J181" s="38"/>
      <c r="K181" s="47"/>
      <c r="L181" s="48"/>
      <c r="M181" s="48"/>
      <c r="N181" s="48"/>
      <c r="O181" s="48"/>
      <c r="P181" s="48"/>
      <c r="Q181" s="48"/>
      <c r="R181" s="40"/>
      <c r="S181" s="40"/>
      <c r="T181" s="40"/>
      <c r="U181" s="40"/>
      <c r="V181" s="49"/>
      <c r="W181" s="49"/>
      <c r="X181" s="44" t="str">
        <f t="shared" si="6"/>
        <v/>
      </c>
    </row>
    <row r="182" spans="1:24" s="45" customFormat="1" ht="12" x14ac:dyDescent="0.2">
      <c r="A182" s="37"/>
      <c r="B182" s="38"/>
      <c r="C182" s="39"/>
      <c r="D182" s="297" t="str">
        <f>IF($B182&gt;0,VLOOKUP($B182,'OT-ID'!$B$13:$M$3257,6,FALSE),"")</f>
        <v/>
      </c>
      <c r="E182" s="298" t="str">
        <f>IF($B182&gt;0,VLOOKUP($B182,'OT-ID'!$B$13:$M$3257,10,FALSE),"")</f>
        <v/>
      </c>
      <c r="F182" s="298" t="str">
        <f>IF($B182&gt;0,VLOOKUP($B182,'OT-ID'!$B$13:$M$3257,12,FALSE),"")</f>
        <v/>
      </c>
      <c r="G182" s="297" t="str">
        <f>IF($B182&gt;0,VLOOKUP($B182,'OT-ID'!$B$13:$M$3257,4,FALSE),"")</f>
        <v/>
      </c>
      <c r="H182" s="298" t="str">
        <f>IF($B182&gt;0,VLOOKUP($B182,'OT-ID'!$B$13:$M$3257,5,FALSE),"")</f>
        <v/>
      </c>
      <c r="I182" s="46"/>
      <c r="J182" s="38"/>
      <c r="K182" s="47"/>
      <c r="L182" s="48"/>
      <c r="M182" s="48"/>
      <c r="N182" s="48"/>
      <c r="O182" s="48"/>
      <c r="P182" s="48"/>
      <c r="Q182" s="48"/>
      <c r="R182" s="40"/>
      <c r="S182" s="40"/>
      <c r="T182" s="40"/>
      <c r="U182" s="40"/>
      <c r="V182" s="49"/>
      <c r="W182" s="49"/>
      <c r="X182" s="44" t="str">
        <f t="shared" si="6"/>
        <v/>
      </c>
    </row>
    <row r="183" spans="1:24" s="45" customFormat="1" ht="12" x14ac:dyDescent="0.2">
      <c r="A183" s="37"/>
      <c r="B183" s="38"/>
      <c r="C183" s="39"/>
      <c r="D183" s="297" t="str">
        <f>IF($B183&gt;0,VLOOKUP($B183,'OT-ID'!$B$13:$M$3257,6,FALSE),"")</f>
        <v/>
      </c>
      <c r="E183" s="298" t="str">
        <f>IF($B183&gt;0,VLOOKUP($B183,'OT-ID'!$B$13:$M$3257,10,FALSE),"")</f>
        <v/>
      </c>
      <c r="F183" s="298" t="str">
        <f>IF($B183&gt;0,VLOOKUP($B183,'OT-ID'!$B$13:$M$3257,12,FALSE),"")</f>
        <v/>
      </c>
      <c r="G183" s="297" t="str">
        <f>IF($B183&gt;0,VLOOKUP($B183,'OT-ID'!$B$13:$M$3257,4,FALSE),"")</f>
        <v/>
      </c>
      <c r="H183" s="298" t="str">
        <f>IF($B183&gt;0,VLOOKUP($B183,'OT-ID'!$B$13:$M$3257,5,FALSE),"")</f>
        <v/>
      </c>
      <c r="I183" s="46"/>
      <c r="J183" s="38"/>
      <c r="K183" s="47"/>
      <c r="L183" s="48"/>
      <c r="M183" s="48"/>
      <c r="N183" s="48"/>
      <c r="O183" s="48"/>
      <c r="P183" s="48"/>
      <c r="Q183" s="48"/>
      <c r="R183" s="40"/>
      <c r="S183" s="40"/>
      <c r="T183" s="40"/>
      <c r="U183" s="40"/>
      <c r="V183" s="49"/>
      <c r="W183" s="49"/>
      <c r="X183" s="44" t="str">
        <f t="shared" si="6"/>
        <v/>
      </c>
    </row>
    <row r="184" spans="1:24" s="45" customFormat="1" ht="12" x14ac:dyDescent="0.2">
      <c r="A184" s="37"/>
      <c r="B184" s="38"/>
      <c r="C184" s="39"/>
      <c r="D184" s="297" t="str">
        <f>IF($B184&gt;0,VLOOKUP($B184,'OT-ID'!$B$13:$M$3257,6,FALSE),"")</f>
        <v/>
      </c>
      <c r="E184" s="298" t="str">
        <f>IF($B184&gt;0,VLOOKUP($B184,'OT-ID'!$B$13:$M$3257,10,FALSE),"")</f>
        <v/>
      </c>
      <c r="F184" s="298" t="str">
        <f>IF($B184&gt;0,VLOOKUP($B184,'OT-ID'!$B$13:$M$3257,12,FALSE),"")</f>
        <v/>
      </c>
      <c r="G184" s="297" t="str">
        <f>IF($B184&gt;0,VLOOKUP($B184,'OT-ID'!$B$13:$M$3257,4,FALSE),"")</f>
        <v/>
      </c>
      <c r="H184" s="298" t="str">
        <f>IF($B184&gt;0,VLOOKUP($B184,'OT-ID'!$B$13:$M$3257,5,FALSE),"")</f>
        <v/>
      </c>
      <c r="I184" s="46"/>
      <c r="J184" s="38"/>
      <c r="K184" s="47"/>
      <c r="L184" s="48"/>
      <c r="M184" s="48"/>
      <c r="N184" s="48"/>
      <c r="O184" s="48"/>
      <c r="P184" s="48"/>
      <c r="Q184" s="48"/>
      <c r="R184" s="40"/>
      <c r="S184" s="40"/>
      <c r="T184" s="40"/>
      <c r="U184" s="40"/>
      <c r="V184" s="49"/>
      <c r="W184" s="49"/>
      <c r="X184" s="44" t="str">
        <f t="shared" si="6"/>
        <v/>
      </c>
    </row>
    <row r="185" spans="1:24" s="45" customFormat="1" ht="12" x14ac:dyDescent="0.2">
      <c r="A185" s="37"/>
      <c r="B185" s="38"/>
      <c r="C185" s="39"/>
      <c r="D185" s="297" t="str">
        <f>IF($B185&gt;0,VLOOKUP($B185,'OT-ID'!$B$13:$M$3257,6,FALSE),"")</f>
        <v/>
      </c>
      <c r="E185" s="298" t="str">
        <f>IF($B185&gt;0,VLOOKUP($B185,'OT-ID'!$B$13:$M$3257,10,FALSE),"")</f>
        <v/>
      </c>
      <c r="F185" s="298" t="str">
        <f>IF($B185&gt;0,VLOOKUP($B185,'OT-ID'!$B$13:$M$3257,12,FALSE),"")</f>
        <v/>
      </c>
      <c r="G185" s="297" t="str">
        <f>IF($B185&gt;0,VLOOKUP($B185,'OT-ID'!$B$13:$M$3257,4,FALSE),"")</f>
        <v/>
      </c>
      <c r="H185" s="298" t="str">
        <f>IF($B185&gt;0,VLOOKUP($B185,'OT-ID'!$B$13:$M$3257,5,FALSE),"")</f>
        <v/>
      </c>
      <c r="I185" s="46"/>
      <c r="J185" s="38"/>
      <c r="K185" s="47"/>
      <c r="L185" s="48"/>
      <c r="M185" s="48"/>
      <c r="N185" s="48"/>
      <c r="O185" s="48"/>
      <c r="P185" s="48"/>
      <c r="Q185" s="48"/>
      <c r="R185" s="40"/>
      <c r="S185" s="40"/>
      <c r="T185" s="40"/>
      <c r="U185" s="40"/>
      <c r="V185" s="49"/>
      <c r="W185" s="49"/>
      <c r="X185" s="44" t="str">
        <f t="shared" si="6"/>
        <v/>
      </c>
    </row>
    <row r="186" spans="1:24" s="45" customFormat="1" ht="12" x14ac:dyDescent="0.2">
      <c r="A186" s="37"/>
      <c r="B186" s="38"/>
      <c r="C186" s="39"/>
      <c r="D186" s="297" t="str">
        <f>IF($B186&gt;0,VLOOKUP($B186,'OT-ID'!$B$13:$M$3257,6,FALSE),"")</f>
        <v/>
      </c>
      <c r="E186" s="298" t="str">
        <f>IF($B186&gt;0,VLOOKUP($B186,'OT-ID'!$B$13:$M$3257,10,FALSE),"")</f>
        <v/>
      </c>
      <c r="F186" s="298" t="str">
        <f>IF($B186&gt;0,VLOOKUP($B186,'OT-ID'!$B$13:$M$3257,12,FALSE),"")</f>
        <v/>
      </c>
      <c r="G186" s="297" t="str">
        <f>IF($B186&gt;0,VLOOKUP($B186,'OT-ID'!$B$13:$M$3257,4,FALSE),"")</f>
        <v/>
      </c>
      <c r="H186" s="298" t="str">
        <f>IF($B186&gt;0,VLOOKUP($B186,'OT-ID'!$B$13:$M$3257,5,FALSE),"")</f>
        <v/>
      </c>
      <c r="I186" s="46"/>
      <c r="J186" s="38"/>
      <c r="K186" s="47"/>
      <c r="L186" s="48"/>
      <c r="M186" s="48"/>
      <c r="N186" s="48"/>
      <c r="O186" s="48"/>
      <c r="P186" s="48"/>
      <c r="Q186" s="48"/>
      <c r="R186" s="40"/>
      <c r="S186" s="40"/>
      <c r="T186" s="40"/>
      <c r="U186" s="40"/>
      <c r="V186" s="49"/>
      <c r="W186" s="49"/>
      <c r="X186" s="44" t="str">
        <f t="shared" si="6"/>
        <v/>
      </c>
    </row>
    <row r="187" spans="1:24" s="45" customFormat="1" ht="12" x14ac:dyDescent="0.2">
      <c r="A187" s="37"/>
      <c r="B187" s="38"/>
      <c r="C187" s="39"/>
      <c r="D187" s="297" t="str">
        <f>IF($B187&gt;0,VLOOKUP($B187,'OT-ID'!$B$13:$M$3257,6,FALSE),"")</f>
        <v/>
      </c>
      <c r="E187" s="298" t="str">
        <f>IF($B187&gt;0,VLOOKUP($B187,'OT-ID'!$B$13:$M$3257,10,FALSE),"")</f>
        <v/>
      </c>
      <c r="F187" s="298" t="str">
        <f>IF($B187&gt;0,VLOOKUP($B187,'OT-ID'!$B$13:$M$3257,12,FALSE),"")</f>
        <v/>
      </c>
      <c r="G187" s="297" t="str">
        <f>IF($B187&gt;0,VLOOKUP($B187,'OT-ID'!$B$13:$M$3257,4,FALSE),"")</f>
        <v/>
      </c>
      <c r="H187" s="298" t="str">
        <f>IF($B187&gt;0,VLOOKUP($B187,'OT-ID'!$B$13:$M$3257,5,FALSE),"")</f>
        <v/>
      </c>
      <c r="I187" s="46"/>
      <c r="J187" s="38"/>
      <c r="K187" s="47"/>
      <c r="L187" s="48"/>
      <c r="M187" s="48"/>
      <c r="N187" s="48"/>
      <c r="O187" s="48"/>
      <c r="P187" s="48"/>
      <c r="Q187" s="48"/>
      <c r="R187" s="40"/>
      <c r="S187" s="40"/>
      <c r="T187" s="40"/>
      <c r="U187" s="40"/>
      <c r="V187" s="49"/>
      <c r="W187" s="49"/>
      <c r="X187" s="44" t="str">
        <f t="shared" si="6"/>
        <v/>
      </c>
    </row>
    <row r="188" spans="1:24" s="45" customFormat="1" ht="12" x14ac:dyDescent="0.2">
      <c r="A188" s="37"/>
      <c r="B188" s="38"/>
      <c r="C188" s="39"/>
      <c r="D188" s="297" t="str">
        <f>IF($B188&gt;0,VLOOKUP($B188,'OT-ID'!$B$13:$M$3257,6,FALSE),"")</f>
        <v/>
      </c>
      <c r="E188" s="298" t="str">
        <f>IF($B188&gt;0,VLOOKUP($B188,'OT-ID'!$B$13:$M$3257,10,FALSE),"")</f>
        <v/>
      </c>
      <c r="F188" s="298" t="str">
        <f>IF($B188&gt;0,VLOOKUP($B188,'OT-ID'!$B$13:$M$3257,12,FALSE),"")</f>
        <v/>
      </c>
      <c r="G188" s="297" t="str">
        <f>IF($B188&gt;0,VLOOKUP($B188,'OT-ID'!$B$13:$M$3257,4,FALSE),"")</f>
        <v/>
      </c>
      <c r="H188" s="298" t="str">
        <f>IF($B188&gt;0,VLOOKUP($B188,'OT-ID'!$B$13:$M$3257,5,FALSE),"")</f>
        <v/>
      </c>
      <c r="I188" s="46"/>
      <c r="J188" s="38"/>
      <c r="K188" s="47"/>
      <c r="L188" s="48"/>
      <c r="M188" s="48"/>
      <c r="N188" s="48"/>
      <c r="O188" s="48"/>
      <c r="P188" s="48"/>
      <c r="Q188" s="48"/>
      <c r="R188" s="40"/>
      <c r="S188" s="40"/>
      <c r="T188" s="40"/>
      <c r="U188" s="40"/>
      <c r="V188" s="49"/>
      <c r="W188" s="49"/>
      <c r="X188" s="44" t="str">
        <f t="shared" si="6"/>
        <v/>
      </c>
    </row>
    <row r="189" spans="1:24" s="45" customFormat="1" ht="12" x14ac:dyDescent="0.2">
      <c r="A189" s="37"/>
      <c r="B189" s="38"/>
      <c r="C189" s="39"/>
      <c r="D189" s="297" t="str">
        <f>IF($B189&gt;0,VLOOKUP($B189,'OT-ID'!$B$13:$M$3257,6,FALSE),"")</f>
        <v/>
      </c>
      <c r="E189" s="298" t="str">
        <f>IF($B189&gt;0,VLOOKUP($B189,'OT-ID'!$B$13:$M$3257,10,FALSE),"")</f>
        <v/>
      </c>
      <c r="F189" s="298" t="str">
        <f>IF($B189&gt;0,VLOOKUP($B189,'OT-ID'!$B$13:$M$3257,12,FALSE),"")</f>
        <v/>
      </c>
      <c r="G189" s="297" t="str">
        <f>IF($B189&gt;0,VLOOKUP($B189,'OT-ID'!$B$13:$M$3257,4,FALSE),"")</f>
        <v/>
      </c>
      <c r="H189" s="298" t="str">
        <f>IF($B189&gt;0,VLOOKUP($B189,'OT-ID'!$B$13:$M$3257,5,FALSE),"")</f>
        <v/>
      </c>
      <c r="I189" s="46"/>
      <c r="J189" s="38"/>
      <c r="K189" s="47"/>
      <c r="L189" s="48"/>
      <c r="M189" s="48"/>
      <c r="N189" s="48"/>
      <c r="O189" s="48"/>
      <c r="P189" s="48"/>
      <c r="Q189" s="48"/>
      <c r="R189" s="40"/>
      <c r="S189" s="40"/>
      <c r="T189" s="40"/>
      <c r="U189" s="40"/>
      <c r="V189" s="49"/>
      <c r="W189" s="49"/>
      <c r="X189" s="44" t="str">
        <f t="shared" si="6"/>
        <v/>
      </c>
    </row>
    <row r="190" spans="1:24" s="45" customFormat="1" ht="12" x14ac:dyDescent="0.2">
      <c r="A190" s="37"/>
      <c r="B190" s="38"/>
      <c r="C190" s="39"/>
      <c r="D190" s="297" t="str">
        <f>IF($B190&gt;0,VLOOKUP($B190,'OT-ID'!$B$13:$M$3257,6,FALSE),"")</f>
        <v/>
      </c>
      <c r="E190" s="298" t="str">
        <f>IF($B190&gt;0,VLOOKUP($B190,'OT-ID'!$B$13:$M$3257,10,FALSE),"")</f>
        <v/>
      </c>
      <c r="F190" s="298" t="str">
        <f>IF($B190&gt;0,VLOOKUP($B190,'OT-ID'!$B$13:$M$3257,12,FALSE),"")</f>
        <v/>
      </c>
      <c r="G190" s="297" t="str">
        <f>IF($B190&gt;0,VLOOKUP($B190,'OT-ID'!$B$13:$M$3257,4,FALSE),"")</f>
        <v/>
      </c>
      <c r="H190" s="298" t="str">
        <f>IF($B190&gt;0,VLOOKUP($B190,'OT-ID'!$B$13:$M$3257,5,FALSE),"")</f>
        <v/>
      </c>
      <c r="I190" s="46"/>
      <c r="J190" s="38"/>
      <c r="K190" s="47"/>
      <c r="L190" s="48"/>
      <c r="M190" s="48"/>
      <c r="N190" s="48"/>
      <c r="O190" s="48"/>
      <c r="P190" s="48"/>
      <c r="Q190" s="48"/>
      <c r="R190" s="40"/>
      <c r="S190" s="40"/>
      <c r="T190" s="40"/>
      <c r="U190" s="40"/>
      <c r="V190" s="49"/>
      <c r="W190" s="49"/>
      <c r="X190" s="44" t="str">
        <f t="shared" si="6"/>
        <v/>
      </c>
    </row>
    <row r="191" spans="1:24" s="45" customFormat="1" ht="12" x14ac:dyDescent="0.2">
      <c r="A191" s="37"/>
      <c r="B191" s="38"/>
      <c r="C191" s="39"/>
      <c r="D191" s="297" t="str">
        <f>IF($B191&gt;0,VLOOKUP($B191,'OT-ID'!$B$13:$M$3257,6,FALSE),"")</f>
        <v/>
      </c>
      <c r="E191" s="298" t="str">
        <f>IF($B191&gt;0,VLOOKUP($B191,'OT-ID'!$B$13:$M$3257,10,FALSE),"")</f>
        <v/>
      </c>
      <c r="F191" s="298" t="str">
        <f>IF($B191&gt;0,VLOOKUP($B191,'OT-ID'!$B$13:$M$3257,12,FALSE),"")</f>
        <v/>
      </c>
      <c r="G191" s="297" t="str">
        <f>IF($B191&gt;0,VLOOKUP($B191,'OT-ID'!$B$13:$M$3257,4,FALSE),"")</f>
        <v/>
      </c>
      <c r="H191" s="298" t="str">
        <f>IF($B191&gt;0,VLOOKUP($B191,'OT-ID'!$B$13:$M$3257,5,FALSE),"")</f>
        <v/>
      </c>
      <c r="I191" s="46"/>
      <c r="J191" s="38"/>
      <c r="K191" s="47"/>
      <c r="L191" s="48"/>
      <c r="M191" s="48"/>
      <c r="N191" s="48"/>
      <c r="O191" s="48"/>
      <c r="P191" s="48"/>
      <c r="Q191" s="48"/>
      <c r="R191" s="40"/>
      <c r="S191" s="40"/>
      <c r="T191" s="40"/>
      <c r="U191" s="40"/>
      <c r="V191" s="49"/>
      <c r="W191" s="49"/>
      <c r="X191" s="44" t="str">
        <f t="shared" si="6"/>
        <v/>
      </c>
    </row>
    <row r="192" spans="1:24" s="45" customFormat="1" ht="12" x14ac:dyDescent="0.2">
      <c r="A192" s="37"/>
      <c r="B192" s="38"/>
      <c r="C192" s="39"/>
      <c r="D192" s="297" t="str">
        <f>IF($B192&gt;0,VLOOKUP($B192,'OT-ID'!$B$13:$M$3257,6,FALSE),"")</f>
        <v/>
      </c>
      <c r="E192" s="298" t="str">
        <f>IF($B192&gt;0,VLOOKUP($B192,'OT-ID'!$B$13:$M$3257,10,FALSE),"")</f>
        <v/>
      </c>
      <c r="F192" s="298" t="str">
        <f>IF($B192&gt;0,VLOOKUP($B192,'OT-ID'!$B$13:$M$3257,12,FALSE),"")</f>
        <v/>
      </c>
      <c r="G192" s="297" t="str">
        <f>IF($B192&gt;0,VLOOKUP($B192,'OT-ID'!$B$13:$M$3257,4,FALSE),"")</f>
        <v/>
      </c>
      <c r="H192" s="298" t="str">
        <f>IF($B192&gt;0,VLOOKUP($B192,'OT-ID'!$B$13:$M$3257,5,FALSE),"")</f>
        <v/>
      </c>
      <c r="I192" s="46"/>
      <c r="J192" s="38"/>
      <c r="K192" s="47"/>
      <c r="L192" s="48"/>
      <c r="M192" s="48"/>
      <c r="N192" s="48"/>
      <c r="O192" s="48"/>
      <c r="P192" s="48"/>
      <c r="Q192" s="48"/>
      <c r="R192" s="40"/>
      <c r="S192" s="40"/>
      <c r="T192" s="40"/>
      <c r="U192" s="40"/>
      <c r="V192" s="49"/>
      <c r="W192" s="49"/>
      <c r="X192" s="44" t="str">
        <f t="shared" si="6"/>
        <v/>
      </c>
    </row>
    <row r="193" spans="1:24" s="45" customFormat="1" ht="12" x14ac:dyDescent="0.2">
      <c r="A193" s="37"/>
      <c r="B193" s="38"/>
      <c r="C193" s="39"/>
      <c r="D193" s="297" t="str">
        <f>IF($B193&gt;0,VLOOKUP($B193,'OT-ID'!$B$13:$M$3257,6,FALSE),"")</f>
        <v/>
      </c>
      <c r="E193" s="298" t="str">
        <f>IF($B193&gt;0,VLOOKUP($B193,'OT-ID'!$B$13:$M$3257,10,FALSE),"")</f>
        <v/>
      </c>
      <c r="F193" s="298" t="str">
        <f>IF($B193&gt;0,VLOOKUP($B193,'OT-ID'!$B$13:$M$3257,12,FALSE),"")</f>
        <v/>
      </c>
      <c r="G193" s="297" t="str">
        <f>IF($B193&gt;0,VLOOKUP($B193,'OT-ID'!$B$13:$M$3257,4,FALSE),"")</f>
        <v/>
      </c>
      <c r="H193" s="298" t="str">
        <f>IF($B193&gt;0,VLOOKUP($B193,'OT-ID'!$B$13:$M$3257,5,FALSE),"")</f>
        <v/>
      </c>
      <c r="I193" s="46"/>
      <c r="J193" s="38"/>
      <c r="K193" s="47"/>
      <c r="L193" s="48"/>
      <c r="M193" s="48"/>
      <c r="N193" s="48"/>
      <c r="O193" s="48"/>
      <c r="P193" s="48"/>
      <c r="Q193" s="48"/>
      <c r="R193" s="40"/>
      <c r="S193" s="40"/>
      <c r="T193" s="40"/>
      <c r="U193" s="40"/>
      <c r="V193" s="49"/>
      <c r="W193" s="49"/>
      <c r="X193" s="44" t="str">
        <f t="shared" si="6"/>
        <v/>
      </c>
    </row>
    <row r="194" spans="1:24" s="45" customFormat="1" ht="12" x14ac:dyDescent="0.2">
      <c r="A194" s="37"/>
      <c r="B194" s="38"/>
      <c r="C194" s="39"/>
      <c r="D194" s="297" t="str">
        <f>IF($B194&gt;0,VLOOKUP($B194,'OT-ID'!$B$13:$M$3257,6,FALSE),"")</f>
        <v/>
      </c>
      <c r="E194" s="298" t="str">
        <f>IF($B194&gt;0,VLOOKUP($B194,'OT-ID'!$B$13:$M$3257,10,FALSE),"")</f>
        <v/>
      </c>
      <c r="F194" s="298" t="str">
        <f>IF($B194&gt;0,VLOOKUP($B194,'OT-ID'!$B$13:$M$3257,12,FALSE),"")</f>
        <v/>
      </c>
      <c r="G194" s="297" t="str">
        <f>IF($B194&gt;0,VLOOKUP($B194,'OT-ID'!$B$13:$M$3257,4,FALSE),"")</f>
        <v/>
      </c>
      <c r="H194" s="298" t="str">
        <f>IF($B194&gt;0,VLOOKUP($B194,'OT-ID'!$B$13:$M$3257,5,FALSE),"")</f>
        <v/>
      </c>
      <c r="I194" s="46"/>
      <c r="J194" s="38"/>
      <c r="K194" s="47"/>
      <c r="L194" s="48"/>
      <c r="M194" s="48"/>
      <c r="N194" s="48"/>
      <c r="O194" s="48"/>
      <c r="P194" s="48"/>
      <c r="Q194" s="48"/>
      <c r="R194" s="40"/>
      <c r="S194" s="40"/>
      <c r="T194" s="40"/>
      <c r="U194" s="40"/>
      <c r="V194" s="49"/>
      <c r="W194" s="49"/>
      <c r="X194" s="44" t="str">
        <f t="shared" si="6"/>
        <v/>
      </c>
    </row>
    <row r="195" spans="1:24" s="45" customFormat="1" ht="12" x14ac:dyDescent="0.2">
      <c r="A195" s="37"/>
      <c r="B195" s="38"/>
      <c r="C195" s="39"/>
      <c r="D195" s="297" t="str">
        <f>IF($B195&gt;0,VLOOKUP($B195,'OT-ID'!$B$13:$M$3257,6,FALSE),"")</f>
        <v/>
      </c>
      <c r="E195" s="298" t="str">
        <f>IF($B195&gt;0,VLOOKUP($B195,'OT-ID'!$B$13:$M$3257,10,FALSE),"")</f>
        <v/>
      </c>
      <c r="F195" s="298" t="str">
        <f>IF($B195&gt;0,VLOOKUP($B195,'OT-ID'!$B$13:$M$3257,12,FALSE),"")</f>
        <v/>
      </c>
      <c r="G195" s="297" t="str">
        <f>IF($B195&gt;0,VLOOKUP($B195,'OT-ID'!$B$13:$M$3257,4,FALSE),"")</f>
        <v/>
      </c>
      <c r="H195" s="298" t="str">
        <f>IF($B195&gt;0,VLOOKUP($B195,'OT-ID'!$B$13:$M$3257,5,FALSE),"")</f>
        <v/>
      </c>
      <c r="I195" s="46"/>
      <c r="J195" s="38"/>
      <c r="K195" s="47"/>
      <c r="L195" s="48"/>
      <c r="M195" s="48"/>
      <c r="N195" s="48"/>
      <c r="O195" s="48"/>
      <c r="P195" s="48"/>
      <c r="Q195" s="48"/>
      <c r="R195" s="40"/>
      <c r="S195" s="40"/>
      <c r="T195" s="40"/>
      <c r="U195" s="40"/>
      <c r="V195" s="49"/>
      <c r="W195" s="49"/>
      <c r="X195" s="44" t="str">
        <f t="shared" si="6"/>
        <v/>
      </c>
    </row>
    <row r="196" spans="1:24" s="45" customFormat="1" ht="12" x14ac:dyDescent="0.2">
      <c r="A196" s="37"/>
      <c r="B196" s="38"/>
      <c r="C196" s="39"/>
      <c r="D196" s="297" t="str">
        <f>IF($B196&gt;0,VLOOKUP($B196,'OT-ID'!$B$13:$M$3257,6,FALSE),"")</f>
        <v/>
      </c>
      <c r="E196" s="298" t="str">
        <f>IF($B196&gt;0,VLOOKUP($B196,'OT-ID'!$B$13:$M$3257,10,FALSE),"")</f>
        <v/>
      </c>
      <c r="F196" s="298" t="str">
        <f>IF($B196&gt;0,VLOOKUP($B196,'OT-ID'!$B$13:$M$3257,12,FALSE),"")</f>
        <v/>
      </c>
      <c r="G196" s="297" t="str">
        <f>IF($B196&gt;0,VLOOKUP($B196,'OT-ID'!$B$13:$M$3257,4,FALSE),"")</f>
        <v/>
      </c>
      <c r="H196" s="298" t="str">
        <f>IF($B196&gt;0,VLOOKUP($B196,'OT-ID'!$B$13:$M$3257,5,FALSE),"")</f>
        <v/>
      </c>
      <c r="I196" s="46"/>
      <c r="J196" s="38"/>
      <c r="K196" s="47"/>
      <c r="L196" s="48"/>
      <c r="M196" s="48"/>
      <c r="N196" s="48"/>
      <c r="O196" s="48"/>
      <c r="P196" s="48"/>
      <c r="Q196" s="48"/>
      <c r="R196" s="40"/>
      <c r="S196" s="40"/>
      <c r="T196" s="40"/>
      <c r="U196" s="40"/>
      <c r="V196" s="49"/>
      <c r="W196" s="49"/>
      <c r="X196" s="44" t="str">
        <f t="shared" si="6"/>
        <v/>
      </c>
    </row>
    <row r="197" spans="1:24" s="45" customFormat="1" ht="12" x14ac:dyDescent="0.2">
      <c r="A197" s="37"/>
      <c r="B197" s="38"/>
      <c r="C197" s="39"/>
      <c r="D197" s="297" t="str">
        <f>IF($B197&gt;0,VLOOKUP($B197,'OT-ID'!$B$13:$M$3257,6,FALSE),"")</f>
        <v/>
      </c>
      <c r="E197" s="298" t="str">
        <f>IF($B197&gt;0,VLOOKUP($B197,'OT-ID'!$B$13:$M$3257,10,FALSE),"")</f>
        <v/>
      </c>
      <c r="F197" s="298" t="str">
        <f>IF($B197&gt;0,VLOOKUP($B197,'OT-ID'!$B$13:$M$3257,12,FALSE),"")</f>
        <v/>
      </c>
      <c r="G197" s="297" t="str">
        <f>IF($B197&gt;0,VLOOKUP($B197,'OT-ID'!$B$13:$M$3257,4,FALSE),"")</f>
        <v/>
      </c>
      <c r="H197" s="298" t="str">
        <f>IF($B197&gt;0,VLOOKUP($B197,'OT-ID'!$B$13:$M$3257,5,FALSE),"")</f>
        <v/>
      </c>
      <c r="I197" s="46"/>
      <c r="J197" s="38"/>
      <c r="K197" s="47"/>
      <c r="L197" s="48"/>
      <c r="M197" s="48"/>
      <c r="N197" s="48"/>
      <c r="O197" s="48"/>
      <c r="P197" s="48"/>
      <c r="Q197" s="48"/>
      <c r="R197" s="40"/>
      <c r="S197" s="40"/>
      <c r="T197" s="40"/>
      <c r="U197" s="40"/>
      <c r="V197" s="49"/>
      <c r="W197" s="49"/>
      <c r="X197" s="44" t="str">
        <f t="shared" si="6"/>
        <v/>
      </c>
    </row>
    <row r="198" spans="1:24" s="45" customFormat="1" ht="12" x14ac:dyDescent="0.2">
      <c r="A198" s="37"/>
      <c r="B198" s="38"/>
      <c r="C198" s="39"/>
      <c r="D198" s="297" t="str">
        <f>IF($B198&gt;0,VLOOKUP($B198,'OT-ID'!$B$13:$M$3257,6,FALSE),"")</f>
        <v/>
      </c>
      <c r="E198" s="298" t="str">
        <f>IF($B198&gt;0,VLOOKUP($B198,'OT-ID'!$B$13:$M$3257,10,FALSE),"")</f>
        <v/>
      </c>
      <c r="F198" s="298" t="str">
        <f>IF($B198&gt;0,VLOOKUP($B198,'OT-ID'!$B$13:$M$3257,12,FALSE),"")</f>
        <v/>
      </c>
      <c r="G198" s="297" t="str">
        <f>IF($B198&gt;0,VLOOKUP($B198,'OT-ID'!$B$13:$M$3257,4,FALSE),"")</f>
        <v/>
      </c>
      <c r="H198" s="298" t="str">
        <f>IF($B198&gt;0,VLOOKUP($B198,'OT-ID'!$B$13:$M$3257,5,FALSE),"")</f>
        <v/>
      </c>
      <c r="I198" s="46"/>
      <c r="J198" s="38"/>
      <c r="K198" s="47"/>
      <c r="L198" s="48"/>
      <c r="M198" s="48"/>
      <c r="N198" s="48"/>
      <c r="O198" s="48"/>
      <c r="P198" s="48"/>
      <c r="Q198" s="48"/>
      <c r="R198" s="40"/>
      <c r="S198" s="40"/>
      <c r="T198" s="40"/>
      <c r="U198" s="40"/>
      <c r="V198" s="49"/>
      <c r="W198" s="49"/>
      <c r="X198" s="44" t="str">
        <f t="shared" si="6"/>
        <v/>
      </c>
    </row>
    <row r="199" spans="1:24" s="45" customFormat="1" ht="12" x14ac:dyDescent="0.2">
      <c r="A199" s="37"/>
      <c r="B199" s="38"/>
      <c r="C199" s="39"/>
      <c r="D199" s="297" t="str">
        <f>IF($B199&gt;0,VLOOKUP($B199,'OT-ID'!$B$13:$M$3257,6,FALSE),"")</f>
        <v/>
      </c>
      <c r="E199" s="298" t="str">
        <f>IF($B199&gt;0,VLOOKUP($B199,'OT-ID'!$B$13:$M$3257,10,FALSE),"")</f>
        <v/>
      </c>
      <c r="F199" s="298" t="str">
        <f>IF($B199&gt;0,VLOOKUP($B199,'OT-ID'!$B$13:$M$3257,12,FALSE),"")</f>
        <v/>
      </c>
      <c r="G199" s="297" t="str">
        <f>IF($B199&gt;0,VLOOKUP($B199,'OT-ID'!$B$13:$M$3257,4,FALSE),"")</f>
        <v/>
      </c>
      <c r="H199" s="298" t="str">
        <f>IF($B199&gt;0,VLOOKUP($B199,'OT-ID'!$B$13:$M$3257,5,FALSE),"")</f>
        <v/>
      </c>
      <c r="I199" s="46"/>
      <c r="J199" s="38"/>
      <c r="K199" s="47"/>
      <c r="L199" s="48"/>
      <c r="M199" s="48"/>
      <c r="N199" s="48"/>
      <c r="O199" s="48"/>
      <c r="P199" s="48"/>
      <c r="Q199" s="48"/>
      <c r="R199" s="40"/>
      <c r="S199" s="40"/>
      <c r="T199" s="40"/>
      <c r="U199" s="40"/>
      <c r="V199" s="49"/>
      <c r="W199" s="49"/>
      <c r="X199" s="44" t="str">
        <f t="shared" si="6"/>
        <v/>
      </c>
    </row>
    <row r="200" spans="1:24" s="45" customFormat="1" ht="12" x14ac:dyDescent="0.2">
      <c r="A200" s="37"/>
      <c r="B200" s="38"/>
      <c r="C200" s="39"/>
      <c r="D200" s="297" t="str">
        <f>IF($B200&gt;0,VLOOKUP($B200,'OT-ID'!$B$13:$M$3257,6,FALSE),"")</f>
        <v/>
      </c>
      <c r="E200" s="298" t="str">
        <f>IF($B200&gt;0,VLOOKUP($B200,'OT-ID'!$B$13:$M$3257,10,FALSE),"")</f>
        <v/>
      </c>
      <c r="F200" s="298" t="str">
        <f>IF($B200&gt;0,VLOOKUP($B200,'OT-ID'!$B$13:$M$3257,12,FALSE),"")</f>
        <v/>
      </c>
      <c r="G200" s="297" t="str">
        <f>IF($B200&gt;0,VLOOKUP($B200,'OT-ID'!$B$13:$M$3257,4,FALSE),"")</f>
        <v/>
      </c>
      <c r="H200" s="298" t="str">
        <f>IF($B200&gt;0,VLOOKUP($B200,'OT-ID'!$B$13:$M$3257,5,FALSE),"")</f>
        <v/>
      </c>
      <c r="I200" s="46"/>
      <c r="J200" s="38"/>
      <c r="K200" s="47"/>
      <c r="L200" s="48"/>
      <c r="M200" s="48"/>
      <c r="N200" s="48"/>
      <c r="O200" s="48"/>
      <c r="P200" s="48"/>
      <c r="Q200" s="48"/>
      <c r="R200" s="40"/>
      <c r="S200" s="40"/>
      <c r="T200" s="40"/>
      <c r="U200" s="40"/>
      <c r="V200" s="49"/>
      <c r="W200" s="49"/>
      <c r="X200" s="44" t="str">
        <f t="shared" si="6"/>
        <v/>
      </c>
    </row>
    <row r="201" spans="1:24" s="45" customFormat="1" ht="12" x14ac:dyDescent="0.2">
      <c r="A201" s="37"/>
      <c r="B201" s="38"/>
      <c r="C201" s="39"/>
      <c r="D201" s="297" t="str">
        <f>IF($B201&gt;0,VLOOKUP($B201,'OT-ID'!$B$13:$M$3257,6,FALSE),"")</f>
        <v/>
      </c>
      <c r="E201" s="298" t="str">
        <f>IF($B201&gt;0,VLOOKUP($B201,'OT-ID'!$B$13:$M$3257,10,FALSE),"")</f>
        <v/>
      </c>
      <c r="F201" s="298" t="str">
        <f>IF($B201&gt;0,VLOOKUP($B201,'OT-ID'!$B$13:$M$3257,12,FALSE),"")</f>
        <v/>
      </c>
      <c r="G201" s="297" t="str">
        <f>IF($B201&gt;0,VLOOKUP($B201,'OT-ID'!$B$13:$M$3257,4,FALSE),"")</f>
        <v/>
      </c>
      <c r="H201" s="298" t="str">
        <f>IF($B201&gt;0,VLOOKUP($B201,'OT-ID'!$B$13:$M$3257,5,FALSE),"")</f>
        <v/>
      </c>
      <c r="I201" s="46"/>
      <c r="J201" s="38"/>
      <c r="K201" s="47"/>
      <c r="L201" s="48"/>
      <c r="M201" s="48"/>
      <c r="N201" s="48"/>
      <c r="O201" s="48"/>
      <c r="P201" s="48"/>
      <c r="Q201" s="48"/>
      <c r="R201" s="40"/>
      <c r="S201" s="40"/>
      <c r="T201" s="40"/>
      <c r="U201" s="40"/>
      <c r="V201" s="49"/>
      <c r="W201" s="49"/>
      <c r="X201" s="44" t="str">
        <f t="shared" si="6"/>
        <v/>
      </c>
    </row>
    <row r="202" spans="1:24" s="45" customFormat="1" ht="12" x14ac:dyDescent="0.2">
      <c r="A202" s="37"/>
      <c r="B202" s="38"/>
      <c r="C202" s="39"/>
      <c r="D202" s="297" t="str">
        <f>IF($B202&gt;0,VLOOKUP($B202,'OT-ID'!$B$13:$M$3257,6,FALSE),"")</f>
        <v/>
      </c>
      <c r="E202" s="298" t="str">
        <f>IF($B202&gt;0,VLOOKUP($B202,'OT-ID'!$B$13:$M$3257,10,FALSE),"")</f>
        <v/>
      </c>
      <c r="F202" s="298" t="str">
        <f>IF($B202&gt;0,VLOOKUP($B202,'OT-ID'!$B$13:$M$3257,12,FALSE),"")</f>
        <v/>
      </c>
      <c r="G202" s="297" t="str">
        <f>IF($B202&gt;0,VLOOKUP($B202,'OT-ID'!$B$13:$M$3257,4,FALSE),"")</f>
        <v/>
      </c>
      <c r="H202" s="298" t="str">
        <f>IF($B202&gt;0,VLOOKUP($B202,'OT-ID'!$B$13:$M$3257,5,FALSE),"")</f>
        <v/>
      </c>
      <c r="I202" s="46"/>
      <c r="J202" s="38"/>
      <c r="K202" s="47"/>
      <c r="L202" s="48"/>
      <c r="M202" s="48"/>
      <c r="N202" s="48"/>
      <c r="O202" s="48"/>
      <c r="P202" s="48"/>
      <c r="Q202" s="48"/>
      <c r="R202" s="40"/>
      <c r="S202" s="40"/>
      <c r="T202" s="40"/>
      <c r="U202" s="40"/>
      <c r="V202" s="49"/>
      <c r="W202" s="49"/>
      <c r="X202" s="44" t="str">
        <f t="shared" si="6"/>
        <v/>
      </c>
    </row>
    <row r="203" spans="1:24" s="45" customFormat="1" ht="12" x14ac:dyDescent="0.2">
      <c r="A203" s="37"/>
      <c r="B203" s="38"/>
      <c r="C203" s="39"/>
      <c r="D203" s="297" t="str">
        <f>IF($B203&gt;0,VLOOKUP($B203,'OT-ID'!$B$13:$M$3257,6,FALSE),"")</f>
        <v/>
      </c>
      <c r="E203" s="298" t="str">
        <f>IF($B203&gt;0,VLOOKUP($B203,'OT-ID'!$B$13:$M$3257,10,FALSE),"")</f>
        <v/>
      </c>
      <c r="F203" s="298" t="str">
        <f>IF($B203&gt;0,VLOOKUP($B203,'OT-ID'!$B$13:$M$3257,12,FALSE),"")</f>
        <v/>
      </c>
      <c r="G203" s="297" t="str">
        <f>IF($B203&gt;0,VLOOKUP($B203,'OT-ID'!$B$13:$M$3257,4,FALSE),"")</f>
        <v/>
      </c>
      <c r="H203" s="298" t="str">
        <f>IF($B203&gt;0,VLOOKUP($B203,'OT-ID'!$B$13:$M$3257,5,FALSE),"")</f>
        <v/>
      </c>
      <c r="I203" s="46"/>
      <c r="J203" s="38"/>
      <c r="K203" s="47"/>
      <c r="L203" s="48"/>
      <c r="M203" s="48"/>
      <c r="N203" s="48"/>
      <c r="O203" s="48"/>
      <c r="P203" s="48"/>
      <c r="Q203" s="48"/>
      <c r="R203" s="40"/>
      <c r="S203" s="40"/>
      <c r="T203" s="40"/>
      <c r="U203" s="40"/>
      <c r="V203" s="49"/>
      <c r="W203" s="49"/>
      <c r="X203" s="44" t="str">
        <f t="shared" si="6"/>
        <v/>
      </c>
    </row>
    <row r="204" spans="1:24" s="45" customFormat="1" ht="12" x14ac:dyDescent="0.2">
      <c r="A204" s="37"/>
      <c r="B204" s="38"/>
      <c r="C204" s="39"/>
      <c r="D204" s="297" t="str">
        <f>IF($B204&gt;0,VLOOKUP($B204,'OT-ID'!$B$13:$M$3257,6,FALSE),"")</f>
        <v/>
      </c>
      <c r="E204" s="298" t="str">
        <f>IF($B204&gt;0,VLOOKUP($B204,'OT-ID'!$B$13:$M$3257,10,FALSE),"")</f>
        <v/>
      </c>
      <c r="F204" s="298" t="str">
        <f>IF($B204&gt;0,VLOOKUP($B204,'OT-ID'!$B$13:$M$3257,12,FALSE),"")</f>
        <v/>
      </c>
      <c r="G204" s="297" t="str">
        <f>IF($B204&gt;0,VLOOKUP($B204,'OT-ID'!$B$13:$M$3257,4,FALSE),"")</f>
        <v/>
      </c>
      <c r="H204" s="298" t="str">
        <f>IF($B204&gt;0,VLOOKUP($B204,'OT-ID'!$B$13:$M$3257,5,FALSE),"")</f>
        <v/>
      </c>
      <c r="I204" s="46"/>
      <c r="J204" s="38"/>
      <c r="K204" s="47"/>
      <c r="L204" s="48"/>
      <c r="M204" s="48"/>
      <c r="N204" s="48"/>
      <c r="O204" s="48"/>
      <c r="P204" s="48"/>
      <c r="Q204" s="48"/>
      <c r="R204" s="40"/>
      <c r="S204" s="40"/>
      <c r="T204" s="40"/>
      <c r="U204" s="40"/>
      <c r="V204" s="49"/>
      <c r="W204" s="49"/>
      <c r="X204" s="44" t="str">
        <f t="shared" si="6"/>
        <v/>
      </c>
    </row>
    <row r="205" spans="1:24" s="45" customFormat="1" ht="12" x14ac:dyDescent="0.2">
      <c r="A205" s="37"/>
      <c r="B205" s="38"/>
      <c r="C205" s="39"/>
      <c r="D205" s="297" t="str">
        <f>IF($B205&gt;0,VLOOKUP($B205,'OT-ID'!$B$13:$M$3257,6,FALSE),"")</f>
        <v/>
      </c>
      <c r="E205" s="298" t="str">
        <f>IF($B205&gt;0,VLOOKUP($B205,'OT-ID'!$B$13:$M$3257,10,FALSE),"")</f>
        <v/>
      </c>
      <c r="F205" s="298" t="str">
        <f>IF($B205&gt;0,VLOOKUP($B205,'OT-ID'!$B$13:$M$3257,12,FALSE),"")</f>
        <v/>
      </c>
      <c r="G205" s="297" t="str">
        <f>IF($B205&gt;0,VLOOKUP($B205,'OT-ID'!$B$13:$M$3257,4,FALSE),"")</f>
        <v/>
      </c>
      <c r="H205" s="298" t="str">
        <f>IF($B205&gt;0,VLOOKUP($B205,'OT-ID'!$B$13:$M$3257,5,FALSE),"")</f>
        <v/>
      </c>
      <c r="I205" s="46"/>
      <c r="J205" s="38"/>
      <c r="K205" s="47"/>
      <c r="L205" s="48"/>
      <c r="M205" s="48"/>
      <c r="N205" s="48"/>
      <c r="O205" s="48"/>
      <c r="P205" s="48"/>
      <c r="Q205" s="48"/>
      <c r="R205" s="40"/>
      <c r="S205" s="40"/>
      <c r="T205" s="40"/>
      <c r="U205" s="40"/>
      <c r="V205" s="49"/>
      <c r="W205" s="49"/>
      <c r="X205" s="44" t="str">
        <f t="shared" si="6"/>
        <v/>
      </c>
    </row>
    <row r="206" spans="1:24" s="45" customFormat="1" ht="12" x14ac:dyDescent="0.2">
      <c r="A206" s="37"/>
      <c r="B206" s="38"/>
      <c r="C206" s="39"/>
      <c r="D206" s="297" t="str">
        <f>IF($B206&gt;0,VLOOKUP($B206,'OT-ID'!$B$13:$M$3257,6,FALSE),"")</f>
        <v/>
      </c>
      <c r="E206" s="298" t="str">
        <f>IF($B206&gt;0,VLOOKUP($B206,'OT-ID'!$B$13:$M$3257,10,FALSE),"")</f>
        <v/>
      </c>
      <c r="F206" s="298" t="str">
        <f>IF($B206&gt;0,VLOOKUP($B206,'OT-ID'!$B$13:$M$3257,12,FALSE),"")</f>
        <v/>
      </c>
      <c r="G206" s="297" t="str">
        <f>IF($B206&gt;0,VLOOKUP($B206,'OT-ID'!$B$13:$M$3257,4,FALSE),"")</f>
        <v/>
      </c>
      <c r="H206" s="298" t="str">
        <f>IF($B206&gt;0,VLOOKUP($B206,'OT-ID'!$B$13:$M$3257,5,FALSE),"")</f>
        <v/>
      </c>
      <c r="I206" s="46"/>
      <c r="J206" s="38"/>
      <c r="K206" s="47"/>
      <c r="L206" s="48"/>
      <c r="M206" s="48"/>
      <c r="N206" s="48"/>
      <c r="O206" s="48"/>
      <c r="P206" s="48"/>
      <c r="Q206" s="48"/>
      <c r="R206" s="40"/>
      <c r="S206" s="40"/>
      <c r="T206" s="40"/>
      <c r="U206" s="40"/>
      <c r="V206" s="49"/>
      <c r="W206" s="49"/>
      <c r="X206" s="44" t="str">
        <f t="shared" si="6"/>
        <v/>
      </c>
    </row>
    <row r="207" spans="1:24" s="45" customFormat="1" ht="12" x14ac:dyDescent="0.2">
      <c r="A207" s="37"/>
      <c r="B207" s="38"/>
      <c r="C207" s="39"/>
      <c r="D207" s="297" t="str">
        <f>IF($B207&gt;0,VLOOKUP($B207,'OT-ID'!$B$13:$M$3257,6,FALSE),"")</f>
        <v/>
      </c>
      <c r="E207" s="298" t="str">
        <f>IF($B207&gt;0,VLOOKUP($B207,'OT-ID'!$B$13:$M$3257,10,FALSE),"")</f>
        <v/>
      </c>
      <c r="F207" s="298" t="str">
        <f>IF($B207&gt;0,VLOOKUP($B207,'OT-ID'!$B$13:$M$3257,12,FALSE),"")</f>
        <v/>
      </c>
      <c r="G207" s="297" t="str">
        <f>IF($B207&gt;0,VLOOKUP($B207,'OT-ID'!$B$13:$M$3257,4,FALSE),"")</f>
        <v/>
      </c>
      <c r="H207" s="298" t="str">
        <f>IF($B207&gt;0,VLOOKUP($B207,'OT-ID'!$B$13:$M$3257,5,FALSE),"")</f>
        <v/>
      </c>
      <c r="I207" s="46"/>
      <c r="J207" s="38"/>
      <c r="K207" s="47"/>
      <c r="L207" s="48"/>
      <c r="M207" s="48"/>
      <c r="N207" s="48"/>
      <c r="O207" s="48"/>
      <c r="P207" s="48"/>
      <c r="Q207" s="48"/>
      <c r="R207" s="40"/>
      <c r="S207" s="40"/>
      <c r="T207" s="40"/>
      <c r="U207" s="40"/>
      <c r="V207" s="49"/>
      <c r="W207" s="49"/>
      <c r="X207" s="44" t="str">
        <f t="shared" si="6"/>
        <v/>
      </c>
    </row>
    <row r="208" spans="1:24" s="45" customFormat="1" ht="12" x14ac:dyDescent="0.2">
      <c r="A208" s="37"/>
      <c r="B208" s="38"/>
      <c r="C208" s="39"/>
      <c r="D208" s="297" t="str">
        <f>IF($B208&gt;0,VLOOKUP($B208,'OT-ID'!$B$13:$M$3257,6,FALSE),"")</f>
        <v/>
      </c>
      <c r="E208" s="298" t="str">
        <f>IF($B208&gt;0,VLOOKUP($B208,'OT-ID'!$B$13:$M$3257,10,FALSE),"")</f>
        <v/>
      </c>
      <c r="F208" s="298" t="str">
        <f>IF($B208&gt;0,VLOOKUP($B208,'OT-ID'!$B$13:$M$3257,12,FALSE),"")</f>
        <v/>
      </c>
      <c r="G208" s="297" t="str">
        <f>IF($B208&gt;0,VLOOKUP($B208,'OT-ID'!$B$13:$M$3257,4,FALSE),"")</f>
        <v/>
      </c>
      <c r="H208" s="298" t="str">
        <f>IF($B208&gt;0,VLOOKUP($B208,'OT-ID'!$B$13:$M$3257,5,FALSE),"")</f>
        <v/>
      </c>
      <c r="I208" s="46"/>
      <c r="J208" s="38"/>
      <c r="K208" s="47"/>
      <c r="L208" s="48"/>
      <c r="M208" s="48"/>
      <c r="N208" s="48"/>
      <c r="O208" s="48"/>
      <c r="P208" s="48"/>
      <c r="Q208" s="48"/>
      <c r="R208" s="40"/>
      <c r="S208" s="40"/>
      <c r="T208" s="40"/>
      <c r="U208" s="40"/>
      <c r="V208" s="49"/>
      <c r="W208" s="49"/>
      <c r="X208" s="44" t="str">
        <f t="shared" si="6"/>
        <v/>
      </c>
    </row>
    <row r="209" spans="1:24" s="45" customFormat="1" ht="12" x14ac:dyDescent="0.2">
      <c r="A209" s="37"/>
      <c r="B209" s="38"/>
      <c r="C209" s="39"/>
      <c r="D209" s="297" t="str">
        <f>IF($B209&gt;0,VLOOKUP($B209,'OT-ID'!$B$13:$M$3257,6,FALSE),"")</f>
        <v/>
      </c>
      <c r="E209" s="298" t="str">
        <f>IF($B209&gt;0,VLOOKUP($B209,'OT-ID'!$B$13:$M$3257,10,FALSE),"")</f>
        <v/>
      </c>
      <c r="F209" s="298" t="str">
        <f>IF($B209&gt;0,VLOOKUP($B209,'OT-ID'!$B$13:$M$3257,12,FALSE),"")</f>
        <v/>
      </c>
      <c r="G209" s="297" t="str">
        <f>IF($B209&gt;0,VLOOKUP($B209,'OT-ID'!$B$13:$M$3257,4,FALSE),"")</f>
        <v/>
      </c>
      <c r="H209" s="298" t="str">
        <f>IF($B209&gt;0,VLOOKUP($B209,'OT-ID'!$B$13:$M$3257,5,FALSE),"")</f>
        <v/>
      </c>
      <c r="I209" s="46"/>
      <c r="J209" s="38"/>
      <c r="K209" s="47"/>
      <c r="L209" s="48"/>
      <c r="M209" s="48"/>
      <c r="N209" s="48"/>
      <c r="O209" s="48"/>
      <c r="P209" s="48"/>
      <c r="Q209" s="48"/>
      <c r="R209" s="40"/>
      <c r="S209" s="40"/>
      <c r="T209" s="40"/>
      <c r="U209" s="40"/>
      <c r="V209" s="49"/>
      <c r="W209" s="49"/>
      <c r="X209" s="44" t="str">
        <f t="shared" si="6"/>
        <v/>
      </c>
    </row>
    <row r="210" spans="1:24" s="45" customFormat="1" ht="12" x14ac:dyDescent="0.2">
      <c r="A210" s="37"/>
      <c r="B210" s="38"/>
      <c r="C210" s="39"/>
      <c r="D210" s="297" t="str">
        <f>IF($B210&gt;0,VLOOKUP($B210,'OT-ID'!$B$13:$M$3257,6,FALSE),"")</f>
        <v/>
      </c>
      <c r="E210" s="298" t="str">
        <f>IF($B210&gt;0,VLOOKUP($B210,'OT-ID'!$B$13:$M$3257,10,FALSE),"")</f>
        <v/>
      </c>
      <c r="F210" s="298" t="str">
        <f>IF($B210&gt;0,VLOOKUP($B210,'OT-ID'!$B$13:$M$3257,12,FALSE),"")</f>
        <v/>
      </c>
      <c r="G210" s="297" t="str">
        <f>IF($B210&gt;0,VLOOKUP($B210,'OT-ID'!$B$13:$M$3257,4,FALSE),"")</f>
        <v/>
      </c>
      <c r="H210" s="298" t="str">
        <f>IF($B210&gt;0,VLOOKUP($B210,'OT-ID'!$B$13:$M$3257,5,FALSE),"")</f>
        <v/>
      </c>
      <c r="I210" s="46"/>
      <c r="J210" s="38"/>
      <c r="K210" s="47"/>
      <c r="L210" s="48"/>
      <c r="M210" s="48"/>
      <c r="N210" s="48"/>
      <c r="O210" s="48"/>
      <c r="P210" s="48"/>
      <c r="Q210" s="48"/>
      <c r="R210" s="40"/>
      <c r="S210" s="40"/>
      <c r="T210" s="40"/>
      <c r="U210" s="40"/>
      <c r="V210" s="49"/>
      <c r="W210" s="49"/>
      <c r="X210" s="44" t="str">
        <f t="shared" si="6"/>
        <v/>
      </c>
    </row>
    <row r="211" spans="1:24" s="45" customFormat="1" ht="12" x14ac:dyDescent="0.2">
      <c r="A211" s="37"/>
      <c r="B211" s="38"/>
      <c r="C211" s="39"/>
      <c r="D211" s="297" t="str">
        <f>IF($B211&gt;0,VLOOKUP($B211,'OT-ID'!$B$13:$M$3257,6,FALSE),"")</f>
        <v/>
      </c>
      <c r="E211" s="298" t="str">
        <f>IF($B211&gt;0,VLOOKUP($B211,'OT-ID'!$B$13:$M$3257,10,FALSE),"")</f>
        <v/>
      </c>
      <c r="F211" s="298" t="str">
        <f>IF($B211&gt;0,VLOOKUP($B211,'OT-ID'!$B$13:$M$3257,12,FALSE),"")</f>
        <v/>
      </c>
      <c r="G211" s="297" t="str">
        <f>IF($B211&gt;0,VLOOKUP($B211,'OT-ID'!$B$13:$M$3257,4,FALSE),"")</f>
        <v/>
      </c>
      <c r="H211" s="298" t="str">
        <f>IF($B211&gt;0,VLOOKUP($B211,'OT-ID'!$B$13:$M$3257,5,FALSE),"")</f>
        <v/>
      </c>
      <c r="I211" s="46"/>
      <c r="J211" s="38"/>
      <c r="K211" s="47"/>
      <c r="L211" s="48"/>
      <c r="M211" s="48"/>
      <c r="N211" s="48"/>
      <c r="O211" s="48"/>
      <c r="P211" s="48"/>
      <c r="Q211" s="48"/>
      <c r="R211" s="40"/>
      <c r="S211" s="40"/>
      <c r="T211" s="40"/>
      <c r="U211" s="40"/>
      <c r="V211" s="49"/>
      <c r="W211" s="49"/>
      <c r="X211" s="44" t="str">
        <f t="shared" ref="X211:X274" si="7">IF(W211&gt;0,V211*1000/W211,"")</f>
        <v/>
      </c>
    </row>
    <row r="212" spans="1:24" s="45" customFormat="1" ht="12" x14ac:dyDescent="0.2">
      <c r="A212" s="37"/>
      <c r="B212" s="38"/>
      <c r="C212" s="39"/>
      <c r="D212" s="297" t="str">
        <f>IF($B212&gt;0,VLOOKUP($B212,'OT-ID'!$B$13:$M$3257,6,FALSE),"")</f>
        <v/>
      </c>
      <c r="E212" s="298" t="str">
        <f>IF($B212&gt;0,VLOOKUP($B212,'OT-ID'!$B$13:$M$3257,10,FALSE),"")</f>
        <v/>
      </c>
      <c r="F212" s="298" t="str">
        <f>IF($B212&gt;0,VLOOKUP($B212,'OT-ID'!$B$13:$M$3257,12,FALSE),"")</f>
        <v/>
      </c>
      <c r="G212" s="297" t="str">
        <f>IF($B212&gt;0,VLOOKUP($B212,'OT-ID'!$B$13:$M$3257,4,FALSE),"")</f>
        <v/>
      </c>
      <c r="H212" s="298" t="str">
        <f>IF($B212&gt;0,VLOOKUP($B212,'OT-ID'!$B$13:$M$3257,5,FALSE),"")</f>
        <v/>
      </c>
      <c r="I212" s="46"/>
      <c r="J212" s="38"/>
      <c r="K212" s="47"/>
      <c r="L212" s="48"/>
      <c r="M212" s="48"/>
      <c r="N212" s="48"/>
      <c r="O212" s="48"/>
      <c r="P212" s="48"/>
      <c r="Q212" s="48"/>
      <c r="R212" s="40"/>
      <c r="S212" s="40"/>
      <c r="T212" s="40"/>
      <c r="U212" s="40"/>
      <c r="V212" s="49"/>
      <c r="W212" s="49"/>
      <c r="X212" s="44" t="str">
        <f t="shared" si="7"/>
        <v/>
      </c>
    </row>
    <row r="213" spans="1:24" s="45" customFormat="1" ht="12" x14ac:dyDescent="0.2">
      <c r="A213" s="37"/>
      <c r="B213" s="38"/>
      <c r="C213" s="39"/>
      <c r="D213" s="297" t="str">
        <f>IF($B213&gt;0,VLOOKUP($B213,'OT-ID'!$B$13:$M$3257,6,FALSE),"")</f>
        <v/>
      </c>
      <c r="E213" s="298" t="str">
        <f>IF($B213&gt;0,VLOOKUP($B213,'OT-ID'!$B$13:$M$3257,10,FALSE),"")</f>
        <v/>
      </c>
      <c r="F213" s="298" t="str">
        <f>IF($B213&gt;0,VLOOKUP($B213,'OT-ID'!$B$13:$M$3257,12,FALSE),"")</f>
        <v/>
      </c>
      <c r="G213" s="297" t="str">
        <f>IF($B213&gt;0,VLOOKUP($B213,'OT-ID'!$B$13:$M$3257,4,FALSE),"")</f>
        <v/>
      </c>
      <c r="H213" s="298" t="str">
        <f>IF($B213&gt;0,VLOOKUP($B213,'OT-ID'!$B$13:$M$3257,5,FALSE),"")</f>
        <v/>
      </c>
      <c r="I213" s="46"/>
      <c r="J213" s="38"/>
      <c r="K213" s="47"/>
      <c r="L213" s="48"/>
      <c r="M213" s="48"/>
      <c r="N213" s="48"/>
      <c r="O213" s="48"/>
      <c r="P213" s="48"/>
      <c r="Q213" s="48"/>
      <c r="R213" s="40"/>
      <c r="S213" s="40"/>
      <c r="T213" s="40"/>
      <c r="U213" s="40"/>
      <c r="V213" s="49"/>
      <c r="W213" s="49"/>
      <c r="X213" s="44" t="str">
        <f t="shared" si="7"/>
        <v/>
      </c>
    </row>
    <row r="214" spans="1:24" s="45" customFormat="1" ht="12" x14ac:dyDescent="0.2">
      <c r="A214" s="37"/>
      <c r="B214" s="38"/>
      <c r="C214" s="39"/>
      <c r="D214" s="297" t="str">
        <f>IF($B214&gt;0,VLOOKUP($B214,'OT-ID'!$B$13:$M$3257,6,FALSE),"")</f>
        <v/>
      </c>
      <c r="E214" s="298" t="str">
        <f>IF($B214&gt;0,VLOOKUP($B214,'OT-ID'!$B$13:$M$3257,10,FALSE),"")</f>
        <v/>
      </c>
      <c r="F214" s="298" t="str">
        <f>IF($B214&gt;0,VLOOKUP($B214,'OT-ID'!$B$13:$M$3257,12,FALSE),"")</f>
        <v/>
      </c>
      <c r="G214" s="297" t="str">
        <f>IF($B214&gt;0,VLOOKUP($B214,'OT-ID'!$B$13:$M$3257,4,FALSE),"")</f>
        <v/>
      </c>
      <c r="H214" s="298" t="str">
        <f>IF($B214&gt;0,VLOOKUP($B214,'OT-ID'!$B$13:$M$3257,5,FALSE),"")</f>
        <v/>
      </c>
      <c r="I214" s="46"/>
      <c r="J214" s="38"/>
      <c r="K214" s="47"/>
      <c r="L214" s="48"/>
      <c r="M214" s="48"/>
      <c r="N214" s="48"/>
      <c r="O214" s="48"/>
      <c r="P214" s="48"/>
      <c r="Q214" s="48"/>
      <c r="R214" s="40"/>
      <c r="S214" s="40"/>
      <c r="T214" s="40"/>
      <c r="U214" s="40"/>
      <c r="V214" s="49"/>
      <c r="W214" s="49"/>
      <c r="X214" s="44" t="str">
        <f t="shared" si="7"/>
        <v/>
      </c>
    </row>
    <row r="215" spans="1:24" s="45" customFormat="1" ht="12" x14ac:dyDescent="0.2">
      <c r="A215" s="37"/>
      <c r="B215" s="38"/>
      <c r="C215" s="39"/>
      <c r="D215" s="297" t="str">
        <f>IF($B215&gt;0,VLOOKUP($B215,'OT-ID'!$B$13:$M$3257,6,FALSE),"")</f>
        <v/>
      </c>
      <c r="E215" s="298" t="str">
        <f>IF($B215&gt;0,VLOOKUP($B215,'OT-ID'!$B$13:$M$3257,10,FALSE),"")</f>
        <v/>
      </c>
      <c r="F215" s="298" t="str">
        <f>IF($B215&gt;0,VLOOKUP($B215,'OT-ID'!$B$13:$M$3257,12,FALSE),"")</f>
        <v/>
      </c>
      <c r="G215" s="297" t="str">
        <f>IF($B215&gt;0,VLOOKUP($B215,'OT-ID'!$B$13:$M$3257,4,FALSE),"")</f>
        <v/>
      </c>
      <c r="H215" s="298" t="str">
        <f>IF($B215&gt;0,VLOOKUP($B215,'OT-ID'!$B$13:$M$3257,5,FALSE),"")</f>
        <v/>
      </c>
      <c r="I215" s="46"/>
      <c r="J215" s="38"/>
      <c r="K215" s="47"/>
      <c r="L215" s="48"/>
      <c r="M215" s="48"/>
      <c r="N215" s="48"/>
      <c r="O215" s="48"/>
      <c r="P215" s="48"/>
      <c r="Q215" s="48"/>
      <c r="R215" s="40"/>
      <c r="S215" s="40"/>
      <c r="T215" s="40"/>
      <c r="U215" s="40"/>
      <c r="V215" s="49"/>
      <c r="W215" s="49"/>
      <c r="X215" s="44" t="str">
        <f t="shared" si="7"/>
        <v/>
      </c>
    </row>
    <row r="216" spans="1:24" s="45" customFormat="1" ht="12" x14ac:dyDescent="0.2">
      <c r="A216" s="37"/>
      <c r="B216" s="38"/>
      <c r="C216" s="39"/>
      <c r="D216" s="297" t="str">
        <f>IF($B216&gt;0,VLOOKUP($B216,'OT-ID'!$B$13:$M$3257,6,FALSE),"")</f>
        <v/>
      </c>
      <c r="E216" s="298" t="str">
        <f>IF($B216&gt;0,VLOOKUP($B216,'OT-ID'!$B$13:$M$3257,10,FALSE),"")</f>
        <v/>
      </c>
      <c r="F216" s="298" t="str">
        <f>IF($B216&gt;0,VLOOKUP($B216,'OT-ID'!$B$13:$M$3257,12,FALSE),"")</f>
        <v/>
      </c>
      <c r="G216" s="297" t="str">
        <f>IF($B216&gt;0,VLOOKUP($B216,'OT-ID'!$B$13:$M$3257,4,FALSE),"")</f>
        <v/>
      </c>
      <c r="H216" s="298" t="str">
        <f>IF($B216&gt;0,VLOOKUP($B216,'OT-ID'!$B$13:$M$3257,5,FALSE),"")</f>
        <v/>
      </c>
      <c r="I216" s="46"/>
      <c r="J216" s="38"/>
      <c r="K216" s="47"/>
      <c r="L216" s="48"/>
      <c r="M216" s="48"/>
      <c r="N216" s="48"/>
      <c r="O216" s="48"/>
      <c r="P216" s="48"/>
      <c r="Q216" s="48"/>
      <c r="R216" s="40"/>
      <c r="S216" s="40"/>
      <c r="T216" s="40"/>
      <c r="U216" s="40"/>
      <c r="V216" s="49"/>
      <c r="W216" s="49"/>
      <c r="X216" s="44" t="str">
        <f t="shared" si="7"/>
        <v/>
      </c>
    </row>
    <row r="217" spans="1:24" s="45" customFormat="1" ht="12" x14ac:dyDescent="0.2">
      <c r="A217" s="37"/>
      <c r="B217" s="38"/>
      <c r="C217" s="39"/>
      <c r="D217" s="297" t="str">
        <f>IF($B217&gt;0,VLOOKUP($B217,'OT-ID'!$B$13:$M$3257,6,FALSE),"")</f>
        <v/>
      </c>
      <c r="E217" s="298" t="str">
        <f>IF($B217&gt;0,VLOOKUP($B217,'OT-ID'!$B$13:$M$3257,10,FALSE),"")</f>
        <v/>
      </c>
      <c r="F217" s="298" t="str">
        <f>IF($B217&gt;0,VLOOKUP($B217,'OT-ID'!$B$13:$M$3257,12,FALSE),"")</f>
        <v/>
      </c>
      <c r="G217" s="297" t="str">
        <f>IF($B217&gt;0,VLOOKUP($B217,'OT-ID'!$B$13:$M$3257,4,FALSE),"")</f>
        <v/>
      </c>
      <c r="H217" s="298" t="str">
        <f>IF($B217&gt;0,VLOOKUP($B217,'OT-ID'!$B$13:$M$3257,5,FALSE),"")</f>
        <v/>
      </c>
      <c r="I217" s="46"/>
      <c r="J217" s="38"/>
      <c r="K217" s="47"/>
      <c r="L217" s="48"/>
      <c r="M217" s="48"/>
      <c r="N217" s="48"/>
      <c r="O217" s="48"/>
      <c r="P217" s="48"/>
      <c r="Q217" s="48"/>
      <c r="R217" s="40"/>
      <c r="S217" s="40"/>
      <c r="T217" s="40"/>
      <c r="U217" s="40"/>
      <c r="V217" s="49"/>
      <c r="W217" s="49"/>
      <c r="X217" s="44" t="str">
        <f t="shared" si="7"/>
        <v/>
      </c>
    </row>
    <row r="218" spans="1:24" s="45" customFormat="1" ht="12" x14ac:dyDescent="0.2">
      <c r="A218" s="37"/>
      <c r="B218" s="38"/>
      <c r="C218" s="39"/>
      <c r="D218" s="297" t="str">
        <f>IF($B218&gt;0,VLOOKUP($B218,'OT-ID'!$B$13:$M$3257,6,FALSE),"")</f>
        <v/>
      </c>
      <c r="E218" s="298" t="str">
        <f>IF($B218&gt;0,VLOOKUP($B218,'OT-ID'!$B$13:$M$3257,10,FALSE),"")</f>
        <v/>
      </c>
      <c r="F218" s="298" t="str">
        <f>IF($B218&gt;0,VLOOKUP($B218,'OT-ID'!$B$13:$M$3257,12,FALSE),"")</f>
        <v/>
      </c>
      <c r="G218" s="297" t="str">
        <f>IF($B218&gt;0,VLOOKUP($B218,'OT-ID'!$B$13:$M$3257,4,FALSE),"")</f>
        <v/>
      </c>
      <c r="H218" s="298" t="str">
        <f>IF($B218&gt;0,VLOOKUP($B218,'OT-ID'!$B$13:$M$3257,5,FALSE),"")</f>
        <v/>
      </c>
      <c r="I218" s="46"/>
      <c r="J218" s="38"/>
      <c r="K218" s="47"/>
      <c r="L218" s="48"/>
      <c r="M218" s="48"/>
      <c r="N218" s="48"/>
      <c r="O218" s="48"/>
      <c r="P218" s="48"/>
      <c r="Q218" s="48"/>
      <c r="R218" s="40"/>
      <c r="S218" s="40"/>
      <c r="T218" s="40"/>
      <c r="U218" s="40"/>
      <c r="V218" s="49"/>
      <c r="W218" s="49"/>
      <c r="X218" s="44" t="str">
        <f t="shared" si="7"/>
        <v/>
      </c>
    </row>
    <row r="219" spans="1:24" s="45" customFormat="1" ht="12" x14ac:dyDescent="0.2">
      <c r="A219" s="37"/>
      <c r="B219" s="38"/>
      <c r="C219" s="39"/>
      <c r="D219" s="297" t="str">
        <f>IF($B219&gt;0,VLOOKUP($B219,'OT-ID'!$B$13:$M$3257,6,FALSE),"")</f>
        <v/>
      </c>
      <c r="E219" s="298" t="str">
        <f>IF($B219&gt;0,VLOOKUP($B219,'OT-ID'!$B$13:$M$3257,10,FALSE),"")</f>
        <v/>
      </c>
      <c r="F219" s="298" t="str">
        <f>IF($B219&gt;0,VLOOKUP($B219,'OT-ID'!$B$13:$M$3257,12,FALSE),"")</f>
        <v/>
      </c>
      <c r="G219" s="297" t="str">
        <f>IF($B219&gt;0,VLOOKUP($B219,'OT-ID'!$B$13:$M$3257,4,FALSE),"")</f>
        <v/>
      </c>
      <c r="H219" s="298" t="str">
        <f>IF($B219&gt;0,VLOOKUP($B219,'OT-ID'!$B$13:$M$3257,5,FALSE),"")</f>
        <v/>
      </c>
      <c r="I219" s="46"/>
      <c r="J219" s="38"/>
      <c r="K219" s="47"/>
      <c r="L219" s="48"/>
      <c r="M219" s="48"/>
      <c r="N219" s="48"/>
      <c r="O219" s="48"/>
      <c r="P219" s="48"/>
      <c r="Q219" s="48"/>
      <c r="R219" s="40"/>
      <c r="S219" s="40"/>
      <c r="T219" s="40"/>
      <c r="U219" s="40"/>
      <c r="V219" s="49"/>
      <c r="W219" s="49"/>
      <c r="X219" s="44" t="str">
        <f t="shared" si="7"/>
        <v/>
      </c>
    </row>
    <row r="220" spans="1:24" s="45" customFormat="1" ht="12" x14ac:dyDescent="0.2">
      <c r="A220" s="37"/>
      <c r="B220" s="38"/>
      <c r="C220" s="39"/>
      <c r="D220" s="297" t="str">
        <f>IF($B220&gt;0,VLOOKUP($B220,'OT-ID'!$B$13:$M$3257,6,FALSE),"")</f>
        <v/>
      </c>
      <c r="E220" s="298" t="str">
        <f>IF($B220&gt;0,VLOOKUP($B220,'OT-ID'!$B$13:$M$3257,10,FALSE),"")</f>
        <v/>
      </c>
      <c r="F220" s="298" t="str">
        <f>IF($B220&gt;0,VLOOKUP($B220,'OT-ID'!$B$13:$M$3257,12,FALSE),"")</f>
        <v/>
      </c>
      <c r="G220" s="297" t="str">
        <f>IF($B220&gt;0,VLOOKUP($B220,'OT-ID'!$B$13:$M$3257,4,FALSE),"")</f>
        <v/>
      </c>
      <c r="H220" s="298" t="str">
        <f>IF($B220&gt;0,VLOOKUP($B220,'OT-ID'!$B$13:$M$3257,5,FALSE),"")</f>
        <v/>
      </c>
      <c r="I220" s="46"/>
      <c r="J220" s="38"/>
      <c r="K220" s="47"/>
      <c r="L220" s="48"/>
      <c r="M220" s="48"/>
      <c r="N220" s="48"/>
      <c r="O220" s="48"/>
      <c r="P220" s="48"/>
      <c r="Q220" s="48"/>
      <c r="R220" s="40"/>
      <c r="S220" s="40"/>
      <c r="T220" s="40"/>
      <c r="U220" s="40"/>
      <c r="V220" s="49"/>
      <c r="W220" s="49"/>
      <c r="X220" s="44" t="str">
        <f t="shared" si="7"/>
        <v/>
      </c>
    </row>
    <row r="221" spans="1:24" s="45" customFormat="1" ht="12" x14ac:dyDescent="0.2">
      <c r="A221" s="37"/>
      <c r="B221" s="38"/>
      <c r="C221" s="39"/>
      <c r="D221" s="297" t="str">
        <f>IF($B221&gt;0,VLOOKUP($B221,'OT-ID'!$B$13:$M$3257,6,FALSE),"")</f>
        <v/>
      </c>
      <c r="E221" s="298" t="str">
        <f>IF($B221&gt;0,VLOOKUP($B221,'OT-ID'!$B$13:$M$3257,10,FALSE),"")</f>
        <v/>
      </c>
      <c r="F221" s="298" t="str">
        <f>IF($B221&gt;0,VLOOKUP($B221,'OT-ID'!$B$13:$M$3257,12,FALSE),"")</f>
        <v/>
      </c>
      <c r="G221" s="297" t="str">
        <f>IF($B221&gt;0,VLOOKUP($B221,'OT-ID'!$B$13:$M$3257,4,FALSE),"")</f>
        <v/>
      </c>
      <c r="H221" s="298" t="str">
        <f>IF($B221&gt;0,VLOOKUP($B221,'OT-ID'!$B$13:$M$3257,5,FALSE),"")</f>
        <v/>
      </c>
      <c r="I221" s="46"/>
      <c r="J221" s="38"/>
      <c r="K221" s="47"/>
      <c r="L221" s="48"/>
      <c r="M221" s="48"/>
      <c r="N221" s="48"/>
      <c r="O221" s="48"/>
      <c r="P221" s="48"/>
      <c r="Q221" s="48"/>
      <c r="R221" s="40"/>
      <c r="S221" s="40"/>
      <c r="T221" s="40"/>
      <c r="U221" s="40"/>
      <c r="V221" s="49"/>
      <c r="W221" s="49"/>
      <c r="X221" s="44" t="str">
        <f t="shared" si="7"/>
        <v/>
      </c>
    </row>
    <row r="222" spans="1:24" s="45" customFormat="1" ht="12" x14ac:dyDescent="0.2">
      <c r="A222" s="37"/>
      <c r="B222" s="38"/>
      <c r="C222" s="39"/>
      <c r="D222" s="297" t="str">
        <f>IF($B222&gt;0,VLOOKUP($B222,'OT-ID'!$B$13:$M$3257,6,FALSE),"")</f>
        <v/>
      </c>
      <c r="E222" s="298" t="str">
        <f>IF($B222&gt;0,VLOOKUP($B222,'OT-ID'!$B$13:$M$3257,10,FALSE),"")</f>
        <v/>
      </c>
      <c r="F222" s="298" t="str">
        <f>IF($B222&gt;0,VLOOKUP($B222,'OT-ID'!$B$13:$M$3257,12,FALSE),"")</f>
        <v/>
      </c>
      <c r="G222" s="297" t="str">
        <f>IF($B222&gt;0,VLOOKUP($B222,'OT-ID'!$B$13:$M$3257,4,FALSE),"")</f>
        <v/>
      </c>
      <c r="H222" s="298" t="str">
        <f>IF($B222&gt;0,VLOOKUP($B222,'OT-ID'!$B$13:$M$3257,5,FALSE),"")</f>
        <v/>
      </c>
      <c r="I222" s="46"/>
      <c r="J222" s="38"/>
      <c r="K222" s="47"/>
      <c r="L222" s="48"/>
      <c r="M222" s="48"/>
      <c r="N222" s="48"/>
      <c r="O222" s="48"/>
      <c r="P222" s="48"/>
      <c r="Q222" s="48"/>
      <c r="R222" s="40"/>
      <c r="S222" s="40"/>
      <c r="T222" s="40"/>
      <c r="U222" s="40"/>
      <c r="V222" s="49"/>
      <c r="W222" s="49"/>
      <c r="X222" s="44" t="str">
        <f t="shared" si="7"/>
        <v/>
      </c>
    </row>
    <row r="223" spans="1:24" s="45" customFormat="1" ht="12" x14ac:dyDescent="0.2">
      <c r="A223" s="37"/>
      <c r="B223" s="38"/>
      <c r="C223" s="39"/>
      <c r="D223" s="297" t="str">
        <f>IF($B223&gt;0,VLOOKUP($B223,'OT-ID'!$B$13:$M$3257,6,FALSE),"")</f>
        <v/>
      </c>
      <c r="E223" s="298" t="str">
        <f>IF($B223&gt;0,VLOOKUP($B223,'OT-ID'!$B$13:$M$3257,10,FALSE),"")</f>
        <v/>
      </c>
      <c r="F223" s="298" t="str">
        <f>IF($B223&gt;0,VLOOKUP($B223,'OT-ID'!$B$13:$M$3257,12,FALSE),"")</f>
        <v/>
      </c>
      <c r="G223" s="297" t="str">
        <f>IF($B223&gt;0,VLOOKUP($B223,'OT-ID'!$B$13:$M$3257,4,FALSE),"")</f>
        <v/>
      </c>
      <c r="H223" s="298" t="str">
        <f>IF($B223&gt;0,VLOOKUP($B223,'OT-ID'!$B$13:$M$3257,5,FALSE),"")</f>
        <v/>
      </c>
      <c r="I223" s="46"/>
      <c r="J223" s="38"/>
      <c r="K223" s="47"/>
      <c r="L223" s="48"/>
      <c r="M223" s="48"/>
      <c r="N223" s="48"/>
      <c r="O223" s="48"/>
      <c r="P223" s="48"/>
      <c r="Q223" s="48"/>
      <c r="R223" s="40"/>
      <c r="S223" s="40"/>
      <c r="T223" s="40"/>
      <c r="U223" s="40"/>
      <c r="V223" s="49"/>
      <c r="W223" s="49"/>
      <c r="X223" s="44" t="str">
        <f t="shared" si="7"/>
        <v/>
      </c>
    </row>
    <row r="224" spans="1:24" s="45" customFormat="1" ht="12" x14ac:dyDescent="0.2">
      <c r="A224" s="37"/>
      <c r="B224" s="38"/>
      <c r="C224" s="39"/>
      <c r="D224" s="297" t="str">
        <f>IF($B224&gt;0,VLOOKUP($B224,'OT-ID'!$B$13:$M$3257,6,FALSE),"")</f>
        <v/>
      </c>
      <c r="E224" s="298" t="str">
        <f>IF($B224&gt;0,VLOOKUP($B224,'OT-ID'!$B$13:$M$3257,10,FALSE),"")</f>
        <v/>
      </c>
      <c r="F224" s="298" t="str">
        <f>IF($B224&gt;0,VLOOKUP($B224,'OT-ID'!$B$13:$M$3257,12,FALSE),"")</f>
        <v/>
      </c>
      <c r="G224" s="297" t="str">
        <f>IF($B224&gt;0,VLOOKUP($B224,'OT-ID'!$B$13:$M$3257,4,FALSE),"")</f>
        <v/>
      </c>
      <c r="H224" s="298" t="str">
        <f>IF($B224&gt;0,VLOOKUP($B224,'OT-ID'!$B$13:$M$3257,5,FALSE),"")</f>
        <v/>
      </c>
      <c r="I224" s="46"/>
      <c r="J224" s="38"/>
      <c r="K224" s="47"/>
      <c r="L224" s="48"/>
      <c r="M224" s="48"/>
      <c r="N224" s="48"/>
      <c r="O224" s="48"/>
      <c r="P224" s="48"/>
      <c r="Q224" s="48"/>
      <c r="R224" s="40"/>
      <c r="S224" s="40"/>
      <c r="T224" s="40"/>
      <c r="U224" s="40"/>
      <c r="V224" s="49"/>
      <c r="W224" s="49"/>
      <c r="X224" s="44" t="str">
        <f t="shared" si="7"/>
        <v/>
      </c>
    </row>
    <row r="225" spans="1:24" s="45" customFormat="1" ht="12" x14ac:dyDescent="0.2">
      <c r="A225" s="37"/>
      <c r="B225" s="38"/>
      <c r="C225" s="39"/>
      <c r="D225" s="297" t="str">
        <f>IF($B225&gt;0,VLOOKUP($B225,'OT-ID'!$B$13:$M$3257,6,FALSE),"")</f>
        <v/>
      </c>
      <c r="E225" s="298" t="str">
        <f>IF($B225&gt;0,VLOOKUP($B225,'OT-ID'!$B$13:$M$3257,10,FALSE),"")</f>
        <v/>
      </c>
      <c r="F225" s="298" t="str">
        <f>IF($B225&gt;0,VLOOKUP($B225,'OT-ID'!$B$13:$M$3257,12,FALSE),"")</f>
        <v/>
      </c>
      <c r="G225" s="297" t="str">
        <f>IF($B225&gt;0,VLOOKUP($B225,'OT-ID'!$B$13:$M$3257,4,FALSE),"")</f>
        <v/>
      </c>
      <c r="H225" s="298" t="str">
        <f>IF($B225&gt;0,VLOOKUP($B225,'OT-ID'!$B$13:$M$3257,5,FALSE),"")</f>
        <v/>
      </c>
      <c r="I225" s="46"/>
      <c r="J225" s="38"/>
      <c r="K225" s="47"/>
      <c r="L225" s="48"/>
      <c r="M225" s="48"/>
      <c r="N225" s="48"/>
      <c r="O225" s="48"/>
      <c r="P225" s="48"/>
      <c r="Q225" s="48"/>
      <c r="R225" s="40"/>
      <c r="S225" s="40"/>
      <c r="T225" s="40"/>
      <c r="U225" s="40"/>
      <c r="V225" s="49"/>
      <c r="W225" s="49"/>
      <c r="X225" s="44" t="str">
        <f t="shared" si="7"/>
        <v/>
      </c>
    </row>
    <row r="226" spans="1:24" s="45" customFormat="1" ht="12" x14ac:dyDescent="0.2">
      <c r="A226" s="37"/>
      <c r="B226" s="38"/>
      <c r="C226" s="39"/>
      <c r="D226" s="297" t="str">
        <f>IF($B226&gt;0,VLOOKUP($B226,'OT-ID'!$B$13:$M$3257,6,FALSE),"")</f>
        <v/>
      </c>
      <c r="E226" s="298" t="str">
        <f>IF($B226&gt;0,VLOOKUP($B226,'OT-ID'!$B$13:$M$3257,10,FALSE),"")</f>
        <v/>
      </c>
      <c r="F226" s="298" t="str">
        <f>IF($B226&gt;0,VLOOKUP($B226,'OT-ID'!$B$13:$M$3257,12,FALSE),"")</f>
        <v/>
      </c>
      <c r="G226" s="297" t="str">
        <f>IF($B226&gt;0,VLOOKUP($B226,'OT-ID'!$B$13:$M$3257,4,FALSE),"")</f>
        <v/>
      </c>
      <c r="H226" s="298" t="str">
        <f>IF($B226&gt;0,VLOOKUP($B226,'OT-ID'!$B$13:$M$3257,5,FALSE),"")</f>
        <v/>
      </c>
      <c r="I226" s="46"/>
      <c r="J226" s="38"/>
      <c r="K226" s="47"/>
      <c r="L226" s="48"/>
      <c r="M226" s="48"/>
      <c r="N226" s="48"/>
      <c r="O226" s="48"/>
      <c r="P226" s="48"/>
      <c r="Q226" s="48"/>
      <c r="R226" s="40"/>
      <c r="S226" s="40"/>
      <c r="T226" s="40"/>
      <c r="U226" s="40"/>
      <c r="V226" s="49"/>
      <c r="W226" s="49"/>
      <c r="X226" s="44" t="str">
        <f t="shared" si="7"/>
        <v/>
      </c>
    </row>
    <row r="227" spans="1:24" s="45" customFormat="1" ht="12" x14ac:dyDescent="0.2">
      <c r="A227" s="37"/>
      <c r="B227" s="38"/>
      <c r="C227" s="39"/>
      <c r="D227" s="297" t="str">
        <f>IF($B227&gt;0,VLOOKUP($B227,'OT-ID'!$B$13:$M$3257,6,FALSE),"")</f>
        <v/>
      </c>
      <c r="E227" s="298" t="str">
        <f>IF($B227&gt;0,VLOOKUP($B227,'OT-ID'!$B$13:$M$3257,10,FALSE),"")</f>
        <v/>
      </c>
      <c r="F227" s="298" t="str">
        <f>IF($B227&gt;0,VLOOKUP($B227,'OT-ID'!$B$13:$M$3257,12,FALSE),"")</f>
        <v/>
      </c>
      <c r="G227" s="297" t="str">
        <f>IF($B227&gt;0,VLOOKUP($B227,'OT-ID'!$B$13:$M$3257,4,FALSE),"")</f>
        <v/>
      </c>
      <c r="H227" s="298" t="str">
        <f>IF($B227&gt;0,VLOOKUP($B227,'OT-ID'!$B$13:$M$3257,5,FALSE),"")</f>
        <v/>
      </c>
      <c r="I227" s="46"/>
      <c r="J227" s="38"/>
      <c r="K227" s="47"/>
      <c r="L227" s="48"/>
      <c r="M227" s="48"/>
      <c r="N227" s="48"/>
      <c r="O227" s="48"/>
      <c r="P227" s="48"/>
      <c r="Q227" s="48"/>
      <c r="R227" s="40"/>
      <c r="S227" s="40"/>
      <c r="T227" s="40"/>
      <c r="U227" s="40"/>
      <c r="V227" s="49"/>
      <c r="W227" s="49"/>
      <c r="X227" s="44" t="str">
        <f t="shared" si="7"/>
        <v/>
      </c>
    </row>
    <row r="228" spans="1:24" s="45" customFormat="1" ht="12" x14ac:dyDescent="0.2">
      <c r="A228" s="37"/>
      <c r="B228" s="38"/>
      <c r="C228" s="39"/>
      <c r="D228" s="297" t="str">
        <f>IF($B228&gt;0,VLOOKUP($B228,'OT-ID'!$B$13:$M$3257,6,FALSE),"")</f>
        <v/>
      </c>
      <c r="E228" s="298" t="str">
        <f>IF($B228&gt;0,VLOOKUP($B228,'OT-ID'!$B$13:$M$3257,10,FALSE),"")</f>
        <v/>
      </c>
      <c r="F228" s="298" t="str">
        <f>IF($B228&gt;0,VLOOKUP($B228,'OT-ID'!$B$13:$M$3257,12,FALSE),"")</f>
        <v/>
      </c>
      <c r="G228" s="297" t="str">
        <f>IF($B228&gt;0,VLOOKUP($B228,'OT-ID'!$B$13:$M$3257,4,FALSE),"")</f>
        <v/>
      </c>
      <c r="H228" s="298" t="str">
        <f>IF($B228&gt;0,VLOOKUP($B228,'OT-ID'!$B$13:$M$3257,5,FALSE),"")</f>
        <v/>
      </c>
      <c r="I228" s="46"/>
      <c r="J228" s="38"/>
      <c r="K228" s="47"/>
      <c r="L228" s="48"/>
      <c r="M228" s="48"/>
      <c r="N228" s="48"/>
      <c r="O228" s="48"/>
      <c r="P228" s="48"/>
      <c r="Q228" s="48"/>
      <c r="R228" s="40"/>
      <c r="S228" s="40"/>
      <c r="T228" s="40"/>
      <c r="U228" s="40"/>
      <c r="V228" s="49"/>
      <c r="W228" s="49"/>
      <c r="X228" s="44" t="str">
        <f t="shared" si="7"/>
        <v/>
      </c>
    </row>
    <row r="229" spans="1:24" s="45" customFormat="1" ht="12" x14ac:dyDescent="0.2">
      <c r="A229" s="37"/>
      <c r="B229" s="38"/>
      <c r="C229" s="39"/>
      <c r="D229" s="297" t="str">
        <f>IF($B229&gt;0,VLOOKUP($B229,'OT-ID'!$B$13:$M$3257,6,FALSE),"")</f>
        <v/>
      </c>
      <c r="E229" s="298" t="str">
        <f>IF($B229&gt;0,VLOOKUP($B229,'OT-ID'!$B$13:$M$3257,10,FALSE),"")</f>
        <v/>
      </c>
      <c r="F229" s="298" t="str">
        <f>IF($B229&gt;0,VLOOKUP($B229,'OT-ID'!$B$13:$M$3257,12,FALSE),"")</f>
        <v/>
      </c>
      <c r="G229" s="297" t="str">
        <f>IF($B229&gt;0,VLOOKUP($B229,'OT-ID'!$B$13:$M$3257,4,FALSE),"")</f>
        <v/>
      </c>
      <c r="H229" s="298" t="str">
        <f>IF($B229&gt;0,VLOOKUP($B229,'OT-ID'!$B$13:$M$3257,5,FALSE),"")</f>
        <v/>
      </c>
      <c r="I229" s="46"/>
      <c r="J229" s="38"/>
      <c r="K229" s="47"/>
      <c r="L229" s="48"/>
      <c r="M229" s="48"/>
      <c r="N229" s="48"/>
      <c r="O229" s="48"/>
      <c r="P229" s="48"/>
      <c r="Q229" s="48"/>
      <c r="R229" s="40"/>
      <c r="S229" s="40"/>
      <c r="T229" s="40"/>
      <c r="U229" s="40"/>
      <c r="V229" s="49"/>
      <c r="W229" s="49"/>
      <c r="X229" s="44" t="str">
        <f t="shared" si="7"/>
        <v/>
      </c>
    </row>
    <row r="230" spans="1:24" s="45" customFormat="1" ht="12" x14ac:dyDescent="0.2">
      <c r="A230" s="37"/>
      <c r="B230" s="38"/>
      <c r="C230" s="39"/>
      <c r="D230" s="297" t="str">
        <f>IF($B230&gt;0,VLOOKUP($B230,'OT-ID'!$B$13:$M$3257,6,FALSE),"")</f>
        <v/>
      </c>
      <c r="E230" s="298" t="str">
        <f>IF($B230&gt;0,VLOOKUP($B230,'OT-ID'!$B$13:$M$3257,10,FALSE),"")</f>
        <v/>
      </c>
      <c r="F230" s="298" t="str">
        <f>IF($B230&gt;0,VLOOKUP($B230,'OT-ID'!$B$13:$M$3257,12,FALSE),"")</f>
        <v/>
      </c>
      <c r="G230" s="297" t="str">
        <f>IF($B230&gt;0,VLOOKUP($B230,'OT-ID'!$B$13:$M$3257,4,FALSE),"")</f>
        <v/>
      </c>
      <c r="H230" s="298" t="str">
        <f>IF($B230&gt;0,VLOOKUP($B230,'OT-ID'!$B$13:$M$3257,5,FALSE),"")</f>
        <v/>
      </c>
      <c r="I230" s="46"/>
      <c r="J230" s="38"/>
      <c r="K230" s="47"/>
      <c r="L230" s="48"/>
      <c r="M230" s="48"/>
      <c r="N230" s="48"/>
      <c r="O230" s="48"/>
      <c r="P230" s="48"/>
      <c r="Q230" s="48"/>
      <c r="R230" s="40"/>
      <c r="S230" s="40"/>
      <c r="T230" s="40"/>
      <c r="U230" s="40"/>
      <c r="V230" s="49"/>
      <c r="W230" s="49"/>
      <c r="X230" s="44" t="str">
        <f t="shared" si="7"/>
        <v/>
      </c>
    </row>
    <row r="231" spans="1:24" s="45" customFormat="1" ht="12" x14ac:dyDescent="0.2">
      <c r="A231" s="37"/>
      <c r="B231" s="38"/>
      <c r="C231" s="39"/>
      <c r="D231" s="297" t="str">
        <f>IF($B231&gt;0,VLOOKUP($B231,'OT-ID'!$B$13:$M$3257,6,FALSE),"")</f>
        <v/>
      </c>
      <c r="E231" s="298" t="str">
        <f>IF($B231&gt;0,VLOOKUP($B231,'OT-ID'!$B$13:$M$3257,10,FALSE),"")</f>
        <v/>
      </c>
      <c r="F231" s="298" t="str">
        <f>IF($B231&gt;0,VLOOKUP($B231,'OT-ID'!$B$13:$M$3257,12,FALSE),"")</f>
        <v/>
      </c>
      <c r="G231" s="297" t="str">
        <f>IF($B231&gt;0,VLOOKUP($B231,'OT-ID'!$B$13:$M$3257,4,FALSE),"")</f>
        <v/>
      </c>
      <c r="H231" s="298" t="str">
        <f>IF($B231&gt;0,VLOOKUP($B231,'OT-ID'!$B$13:$M$3257,5,FALSE),"")</f>
        <v/>
      </c>
      <c r="I231" s="46"/>
      <c r="J231" s="38"/>
      <c r="K231" s="47"/>
      <c r="L231" s="48"/>
      <c r="M231" s="48"/>
      <c r="N231" s="48"/>
      <c r="O231" s="48"/>
      <c r="P231" s="48"/>
      <c r="Q231" s="48"/>
      <c r="R231" s="40"/>
      <c r="S231" s="40"/>
      <c r="T231" s="40"/>
      <c r="U231" s="40"/>
      <c r="V231" s="49"/>
      <c r="W231" s="49"/>
      <c r="X231" s="44" t="str">
        <f t="shared" si="7"/>
        <v/>
      </c>
    </row>
    <row r="232" spans="1:24" s="45" customFormat="1" ht="12" x14ac:dyDescent="0.2">
      <c r="A232" s="37"/>
      <c r="B232" s="38"/>
      <c r="C232" s="39"/>
      <c r="D232" s="297" t="str">
        <f>IF($B232&gt;0,VLOOKUP($B232,'OT-ID'!$B$13:$M$3257,6,FALSE),"")</f>
        <v/>
      </c>
      <c r="E232" s="298" t="str">
        <f>IF($B232&gt;0,VLOOKUP($B232,'OT-ID'!$B$13:$M$3257,10,FALSE),"")</f>
        <v/>
      </c>
      <c r="F232" s="298" t="str">
        <f>IF($B232&gt;0,VLOOKUP($B232,'OT-ID'!$B$13:$M$3257,12,FALSE),"")</f>
        <v/>
      </c>
      <c r="G232" s="297" t="str">
        <f>IF($B232&gt;0,VLOOKUP($B232,'OT-ID'!$B$13:$M$3257,4,FALSE),"")</f>
        <v/>
      </c>
      <c r="H232" s="298" t="str">
        <f>IF($B232&gt;0,VLOOKUP($B232,'OT-ID'!$B$13:$M$3257,5,FALSE),"")</f>
        <v/>
      </c>
      <c r="I232" s="46"/>
      <c r="J232" s="38"/>
      <c r="K232" s="47"/>
      <c r="L232" s="48"/>
      <c r="M232" s="48"/>
      <c r="N232" s="48"/>
      <c r="O232" s="48"/>
      <c r="P232" s="48"/>
      <c r="Q232" s="48"/>
      <c r="R232" s="40"/>
      <c r="S232" s="40"/>
      <c r="T232" s="40"/>
      <c r="U232" s="40"/>
      <c r="V232" s="49"/>
      <c r="W232" s="49"/>
      <c r="X232" s="44" t="str">
        <f t="shared" si="7"/>
        <v/>
      </c>
    </row>
    <row r="233" spans="1:24" s="45" customFormat="1" ht="12" x14ac:dyDescent="0.2">
      <c r="A233" s="37"/>
      <c r="B233" s="38"/>
      <c r="C233" s="39"/>
      <c r="D233" s="297" t="str">
        <f>IF($B233&gt;0,VLOOKUP($B233,'OT-ID'!$B$13:$M$3257,6,FALSE),"")</f>
        <v/>
      </c>
      <c r="E233" s="298" t="str">
        <f>IF($B233&gt;0,VLOOKUP($B233,'OT-ID'!$B$13:$M$3257,10,FALSE),"")</f>
        <v/>
      </c>
      <c r="F233" s="298" t="str">
        <f>IF($B233&gt;0,VLOOKUP($B233,'OT-ID'!$B$13:$M$3257,12,FALSE),"")</f>
        <v/>
      </c>
      <c r="G233" s="297" t="str">
        <f>IF($B233&gt;0,VLOOKUP($B233,'OT-ID'!$B$13:$M$3257,4,FALSE),"")</f>
        <v/>
      </c>
      <c r="H233" s="298" t="str">
        <f>IF($B233&gt;0,VLOOKUP($B233,'OT-ID'!$B$13:$M$3257,5,FALSE),"")</f>
        <v/>
      </c>
      <c r="I233" s="46"/>
      <c r="J233" s="38"/>
      <c r="K233" s="47"/>
      <c r="L233" s="48"/>
      <c r="M233" s="48"/>
      <c r="N233" s="48"/>
      <c r="O233" s="48"/>
      <c r="P233" s="48"/>
      <c r="Q233" s="48"/>
      <c r="R233" s="40"/>
      <c r="S233" s="40"/>
      <c r="T233" s="40"/>
      <c r="U233" s="40"/>
      <c r="V233" s="49"/>
      <c r="W233" s="49"/>
      <c r="X233" s="44" t="str">
        <f t="shared" si="7"/>
        <v/>
      </c>
    </row>
    <row r="234" spans="1:24" s="45" customFormat="1" ht="12" x14ac:dyDescent="0.2">
      <c r="A234" s="37"/>
      <c r="B234" s="38"/>
      <c r="C234" s="39"/>
      <c r="D234" s="297" t="str">
        <f>IF($B234&gt;0,VLOOKUP($B234,'OT-ID'!$B$13:$M$3257,6,FALSE),"")</f>
        <v/>
      </c>
      <c r="E234" s="298" t="str">
        <f>IF($B234&gt;0,VLOOKUP($B234,'OT-ID'!$B$13:$M$3257,10,FALSE),"")</f>
        <v/>
      </c>
      <c r="F234" s="298" t="str">
        <f>IF($B234&gt;0,VLOOKUP($B234,'OT-ID'!$B$13:$M$3257,12,FALSE),"")</f>
        <v/>
      </c>
      <c r="G234" s="297" t="str">
        <f>IF($B234&gt;0,VLOOKUP($B234,'OT-ID'!$B$13:$M$3257,4,FALSE),"")</f>
        <v/>
      </c>
      <c r="H234" s="298" t="str">
        <f>IF($B234&gt;0,VLOOKUP($B234,'OT-ID'!$B$13:$M$3257,5,FALSE),"")</f>
        <v/>
      </c>
      <c r="I234" s="46"/>
      <c r="J234" s="38"/>
      <c r="K234" s="47"/>
      <c r="L234" s="48"/>
      <c r="M234" s="48"/>
      <c r="N234" s="48"/>
      <c r="O234" s="48"/>
      <c r="P234" s="48"/>
      <c r="Q234" s="48"/>
      <c r="R234" s="40"/>
      <c r="S234" s="40"/>
      <c r="T234" s="40"/>
      <c r="U234" s="40"/>
      <c r="V234" s="49"/>
      <c r="W234" s="49"/>
      <c r="X234" s="44" t="str">
        <f t="shared" si="7"/>
        <v/>
      </c>
    </row>
    <row r="235" spans="1:24" s="45" customFormat="1" ht="12" x14ac:dyDescent="0.2">
      <c r="A235" s="37"/>
      <c r="B235" s="38"/>
      <c r="C235" s="39"/>
      <c r="D235" s="297" t="str">
        <f>IF($B235&gt;0,VLOOKUP($B235,'OT-ID'!$B$13:$M$3257,6,FALSE),"")</f>
        <v/>
      </c>
      <c r="E235" s="298" t="str">
        <f>IF($B235&gt;0,VLOOKUP($B235,'OT-ID'!$B$13:$M$3257,10,FALSE),"")</f>
        <v/>
      </c>
      <c r="F235" s="298" t="str">
        <f>IF($B235&gt;0,VLOOKUP($B235,'OT-ID'!$B$13:$M$3257,12,FALSE),"")</f>
        <v/>
      </c>
      <c r="G235" s="297" t="str">
        <f>IF($B235&gt;0,VLOOKUP($B235,'OT-ID'!$B$13:$M$3257,4,FALSE),"")</f>
        <v/>
      </c>
      <c r="H235" s="298" t="str">
        <f>IF($B235&gt;0,VLOOKUP($B235,'OT-ID'!$B$13:$M$3257,5,FALSE),"")</f>
        <v/>
      </c>
      <c r="I235" s="46"/>
      <c r="J235" s="38"/>
      <c r="K235" s="47"/>
      <c r="L235" s="48"/>
      <c r="M235" s="48"/>
      <c r="N235" s="48"/>
      <c r="O235" s="48"/>
      <c r="P235" s="48"/>
      <c r="Q235" s="48"/>
      <c r="R235" s="40"/>
      <c r="S235" s="40"/>
      <c r="T235" s="40"/>
      <c r="U235" s="40"/>
      <c r="V235" s="49"/>
      <c r="W235" s="49"/>
      <c r="X235" s="44" t="str">
        <f t="shared" si="7"/>
        <v/>
      </c>
    </row>
    <row r="236" spans="1:24" s="45" customFormat="1" ht="12" x14ac:dyDescent="0.2">
      <c r="A236" s="37"/>
      <c r="B236" s="38"/>
      <c r="C236" s="39"/>
      <c r="D236" s="297" t="str">
        <f>IF($B236&gt;0,VLOOKUP($B236,'OT-ID'!$B$13:$M$3257,6,FALSE),"")</f>
        <v/>
      </c>
      <c r="E236" s="298" t="str">
        <f>IF($B236&gt;0,VLOOKUP($B236,'OT-ID'!$B$13:$M$3257,10,FALSE),"")</f>
        <v/>
      </c>
      <c r="F236" s="298" t="str">
        <f>IF($B236&gt;0,VLOOKUP($B236,'OT-ID'!$B$13:$M$3257,12,FALSE),"")</f>
        <v/>
      </c>
      <c r="G236" s="297" t="str">
        <f>IF($B236&gt;0,VLOOKUP($B236,'OT-ID'!$B$13:$M$3257,4,FALSE),"")</f>
        <v/>
      </c>
      <c r="H236" s="298" t="str">
        <f>IF($B236&gt;0,VLOOKUP($B236,'OT-ID'!$B$13:$M$3257,5,FALSE),"")</f>
        <v/>
      </c>
      <c r="I236" s="46"/>
      <c r="J236" s="38"/>
      <c r="K236" s="47"/>
      <c r="L236" s="48"/>
      <c r="M236" s="48"/>
      <c r="N236" s="48"/>
      <c r="O236" s="48"/>
      <c r="P236" s="48"/>
      <c r="Q236" s="48"/>
      <c r="R236" s="40"/>
      <c r="S236" s="40"/>
      <c r="T236" s="40"/>
      <c r="U236" s="40"/>
      <c r="V236" s="49"/>
      <c r="W236" s="49"/>
      <c r="X236" s="44" t="str">
        <f t="shared" si="7"/>
        <v/>
      </c>
    </row>
    <row r="237" spans="1:24" s="45" customFormat="1" ht="12" x14ac:dyDescent="0.2">
      <c r="A237" s="37"/>
      <c r="B237" s="38"/>
      <c r="C237" s="39"/>
      <c r="D237" s="297" t="str">
        <f>IF($B237&gt;0,VLOOKUP($B237,'OT-ID'!$B$13:$M$3257,6,FALSE),"")</f>
        <v/>
      </c>
      <c r="E237" s="298" t="str">
        <f>IF($B237&gt;0,VLOOKUP($B237,'OT-ID'!$B$13:$M$3257,10,FALSE),"")</f>
        <v/>
      </c>
      <c r="F237" s="298" t="str">
        <f>IF($B237&gt;0,VLOOKUP($B237,'OT-ID'!$B$13:$M$3257,12,FALSE),"")</f>
        <v/>
      </c>
      <c r="G237" s="297" t="str">
        <f>IF($B237&gt;0,VLOOKUP($B237,'OT-ID'!$B$13:$M$3257,4,FALSE),"")</f>
        <v/>
      </c>
      <c r="H237" s="298" t="str">
        <f>IF($B237&gt;0,VLOOKUP($B237,'OT-ID'!$B$13:$M$3257,5,FALSE),"")</f>
        <v/>
      </c>
      <c r="I237" s="46"/>
      <c r="J237" s="38"/>
      <c r="K237" s="47"/>
      <c r="L237" s="48"/>
      <c r="M237" s="48"/>
      <c r="N237" s="48"/>
      <c r="O237" s="48"/>
      <c r="P237" s="48"/>
      <c r="Q237" s="48"/>
      <c r="R237" s="40"/>
      <c r="S237" s="40"/>
      <c r="T237" s="40"/>
      <c r="U237" s="40"/>
      <c r="V237" s="49"/>
      <c r="W237" s="49"/>
      <c r="X237" s="44" t="str">
        <f t="shared" si="7"/>
        <v/>
      </c>
    </row>
    <row r="238" spans="1:24" s="45" customFormat="1" ht="12" x14ac:dyDescent="0.2">
      <c r="A238" s="37"/>
      <c r="B238" s="38"/>
      <c r="C238" s="39"/>
      <c r="D238" s="297" t="str">
        <f>IF($B238&gt;0,VLOOKUP($B238,'OT-ID'!$B$13:$M$3257,6,FALSE),"")</f>
        <v/>
      </c>
      <c r="E238" s="298" t="str">
        <f>IF($B238&gt;0,VLOOKUP($B238,'OT-ID'!$B$13:$M$3257,10,FALSE),"")</f>
        <v/>
      </c>
      <c r="F238" s="298" t="str">
        <f>IF($B238&gt;0,VLOOKUP($B238,'OT-ID'!$B$13:$M$3257,12,FALSE),"")</f>
        <v/>
      </c>
      <c r="G238" s="297" t="str">
        <f>IF($B238&gt;0,VLOOKUP($B238,'OT-ID'!$B$13:$M$3257,4,FALSE),"")</f>
        <v/>
      </c>
      <c r="H238" s="298" t="str">
        <f>IF($B238&gt;0,VLOOKUP($B238,'OT-ID'!$B$13:$M$3257,5,FALSE),"")</f>
        <v/>
      </c>
      <c r="I238" s="46"/>
      <c r="J238" s="38"/>
      <c r="K238" s="47"/>
      <c r="L238" s="48"/>
      <c r="M238" s="48"/>
      <c r="N238" s="48"/>
      <c r="O238" s="48"/>
      <c r="P238" s="48"/>
      <c r="Q238" s="48"/>
      <c r="R238" s="40"/>
      <c r="S238" s="40"/>
      <c r="T238" s="40"/>
      <c r="U238" s="40"/>
      <c r="V238" s="49"/>
      <c r="W238" s="49"/>
      <c r="X238" s="44" t="str">
        <f t="shared" si="7"/>
        <v/>
      </c>
    </row>
    <row r="239" spans="1:24" s="45" customFormat="1" ht="12" x14ac:dyDescent="0.2">
      <c r="A239" s="37"/>
      <c r="B239" s="38"/>
      <c r="C239" s="39"/>
      <c r="D239" s="297" t="str">
        <f>IF($B239&gt;0,VLOOKUP($B239,'OT-ID'!$B$13:$M$3257,6,FALSE),"")</f>
        <v/>
      </c>
      <c r="E239" s="298" t="str">
        <f>IF($B239&gt;0,VLOOKUP($B239,'OT-ID'!$B$13:$M$3257,10,FALSE),"")</f>
        <v/>
      </c>
      <c r="F239" s="298" t="str">
        <f>IF($B239&gt;0,VLOOKUP($B239,'OT-ID'!$B$13:$M$3257,12,FALSE),"")</f>
        <v/>
      </c>
      <c r="G239" s="297" t="str">
        <f>IF($B239&gt;0,VLOOKUP($B239,'OT-ID'!$B$13:$M$3257,4,FALSE),"")</f>
        <v/>
      </c>
      <c r="H239" s="298" t="str">
        <f>IF($B239&gt;0,VLOOKUP($B239,'OT-ID'!$B$13:$M$3257,5,FALSE),"")</f>
        <v/>
      </c>
      <c r="I239" s="46"/>
      <c r="J239" s="38"/>
      <c r="K239" s="47"/>
      <c r="L239" s="48"/>
      <c r="M239" s="48"/>
      <c r="N239" s="48"/>
      <c r="O239" s="48"/>
      <c r="P239" s="48"/>
      <c r="Q239" s="48"/>
      <c r="R239" s="40"/>
      <c r="S239" s="40"/>
      <c r="T239" s="40"/>
      <c r="U239" s="40"/>
      <c r="V239" s="49"/>
      <c r="W239" s="49"/>
      <c r="X239" s="44" t="str">
        <f t="shared" si="7"/>
        <v/>
      </c>
    </row>
    <row r="240" spans="1:24" s="45" customFormat="1" ht="12" x14ac:dyDescent="0.2">
      <c r="A240" s="37"/>
      <c r="B240" s="38"/>
      <c r="C240" s="39"/>
      <c r="D240" s="297" t="str">
        <f>IF($B240&gt;0,VLOOKUP($B240,'OT-ID'!$B$13:$M$3257,6,FALSE),"")</f>
        <v/>
      </c>
      <c r="E240" s="298" t="str">
        <f>IF($B240&gt;0,VLOOKUP($B240,'OT-ID'!$B$13:$M$3257,10,FALSE),"")</f>
        <v/>
      </c>
      <c r="F240" s="298" t="str">
        <f>IF($B240&gt;0,VLOOKUP($B240,'OT-ID'!$B$13:$M$3257,12,FALSE),"")</f>
        <v/>
      </c>
      <c r="G240" s="297" t="str">
        <f>IF($B240&gt;0,VLOOKUP($B240,'OT-ID'!$B$13:$M$3257,4,FALSE),"")</f>
        <v/>
      </c>
      <c r="H240" s="298" t="str">
        <f>IF($B240&gt;0,VLOOKUP($B240,'OT-ID'!$B$13:$M$3257,5,FALSE),"")</f>
        <v/>
      </c>
      <c r="I240" s="46"/>
      <c r="J240" s="38"/>
      <c r="K240" s="47"/>
      <c r="L240" s="48"/>
      <c r="M240" s="48"/>
      <c r="N240" s="48"/>
      <c r="O240" s="48"/>
      <c r="P240" s="48"/>
      <c r="Q240" s="48"/>
      <c r="R240" s="40"/>
      <c r="S240" s="40"/>
      <c r="T240" s="40"/>
      <c r="U240" s="40"/>
      <c r="V240" s="49"/>
      <c r="W240" s="49"/>
      <c r="X240" s="44" t="str">
        <f t="shared" si="7"/>
        <v/>
      </c>
    </row>
    <row r="241" spans="1:24" s="45" customFormat="1" ht="12" x14ac:dyDescent="0.2">
      <c r="A241" s="37"/>
      <c r="B241" s="38"/>
      <c r="C241" s="39"/>
      <c r="D241" s="297" t="str">
        <f>IF($B241&gt;0,VLOOKUP($B241,'OT-ID'!$B$13:$M$3257,6,FALSE),"")</f>
        <v/>
      </c>
      <c r="E241" s="298" t="str">
        <f>IF($B241&gt;0,VLOOKUP($B241,'OT-ID'!$B$13:$M$3257,10,FALSE),"")</f>
        <v/>
      </c>
      <c r="F241" s="298" t="str">
        <f>IF($B241&gt;0,VLOOKUP($B241,'OT-ID'!$B$13:$M$3257,12,FALSE),"")</f>
        <v/>
      </c>
      <c r="G241" s="297" t="str">
        <f>IF($B241&gt;0,VLOOKUP($B241,'OT-ID'!$B$13:$M$3257,4,FALSE),"")</f>
        <v/>
      </c>
      <c r="H241" s="298" t="str">
        <f>IF($B241&gt;0,VLOOKUP($B241,'OT-ID'!$B$13:$M$3257,5,FALSE),"")</f>
        <v/>
      </c>
      <c r="I241" s="46"/>
      <c r="J241" s="38"/>
      <c r="K241" s="47"/>
      <c r="L241" s="48"/>
      <c r="M241" s="48"/>
      <c r="N241" s="48"/>
      <c r="O241" s="48"/>
      <c r="P241" s="48"/>
      <c r="Q241" s="48"/>
      <c r="R241" s="40"/>
      <c r="S241" s="40"/>
      <c r="T241" s="40"/>
      <c r="U241" s="40"/>
      <c r="V241" s="49"/>
      <c r="W241" s="49"/>
      <c r="X241" s="44" t="str">
        <f t="shared" si="7"/>
        <v/>
      </c>
    </row>
    <row r="242" spans="1:24" s="45" customFormat="1" ht="12" x14ac:dyDescent="0.2">
      <c r="A242" s="37"/>
      <c r="B242" s="38"/>
      <c r="C242" s="39"/>
      <c r="D242" s="297" t="str">
        <f>IF($B242&gt;0,VLOOKUP($B242,'OT-ID'!$B$13:$M$3257,6,FALSE),"")</f>
        <v/>
      </c>
      <c r="E242" s="298" t="str">
        <f>IF($B242&gt;0,VLOOKUP($B242,'OT-ID'!$B$13:$M$3257,10,FALSE),"")</f>
        <v/>
      </c>
      <c r="F242" s="298" t="str">
        <f>IF($B242&gt;0,VLOOKUP($B242,'OT-ID'!$B$13:$M$3257,12,FALSE),"")</f>
        <v/>
      </c>
      <c r="G242" s="297" t="str">
        <f>IF($B242&gt;0,VLOOKUP($B242,'OT-ID'!$B$13:$M$3257,4,FALSE),"")</f>
        <v/>
      </c>
      <c r="H242" s="298" t="str">
        <f>IF($B242&gt;0,VLOOKUP($B242,'OT-ID'!$B$13:$M$3257,5,FALSE),"")</f>
        <v/>
      </c>
      <c r="I242" s="46"/>
      <c r="J242" s="38"/>
      <c r="K242" s="47"/>
      <c r="L242" s="48"/>
      <c r="M242" s="48"/>
      <c r="N242" s="48"/>
      <c r="O242" s="48"/>
      <c r="P242" s="48"/>
      <c r="Q242" s="48"/>
      <c r="R242" s="40"/>
      <c r="S242" s="40"/>
      <c r="T242" s="40"/>
      <c r="U242" s="40"/>
      <c r="V242" s="49"/>
      <c r="W242" s="49"/>
      <c r="X242" s="44" t="str">
        <f t="shared" si="7"/>
        <v/>
      </c>
    </row>
    <row r="243" spans="1:24" s="45" customFormat="1" ht="12" x14ac:dyDescent="0.2">
      <c r="A243" s="37"/>
      <c r="B243" s="38"/>
      <c r="C243" s="39"/>
      <c r="D243" s="297" t="str">
        <f>IF($B243&gt;0,VLOOKUP($B243,'OT-ID'!$B$13:$M$3257,6,FALSE),"")</f>
        <v/>
      </c>
      <c r="E243" s="298" t="str">
        <f>IF($B243&gt;0,VLOOKUP($B243,'OT-ID'!$B$13:$M$3257,10,FALSE),"")</f>
        <v/>
      </c>
      <c r="F243" s="298" t="str">
        <f>IF($B243&gt;0,VLOOKUP($B243,'OT-ID'!$B$13:$M$3257,12,FALSE),"")</f>
        <v/>
      </c>
      <c r="G243" s="297" t="str">
        <f>IF($B243&gt;0,VLOOKUP($B243,'OT-ID'!$B$13:$M$3257,4,FALSE),"")</f>
        <v/>
      </c>
      <c r="H243" s="298" t="str">
        <f>IF($B243&gt;0,VLOOKUP($B243,'OT-ID'!$B$13:$M$3257,5,FALSE),"")</f>
        <v/>
      </c>
      <c r="I243" s="46"/>
      <c r="J243" s="38"/>
      <c r="K243" s="47"/>
      <c r="L243" s="48"/>
      <c r="M243" s="48"/>
      <c r="N243" s="48"/>
      <c r="O243" s="48"/>
      <c r="P243" s="48"/>
      <c r="Q243" s="48"/>
      <c r="R243" s="40"/>
      <c r="S243" s="40"/>
      <c r="T243" s="40"/>
      <c r="U243" s="40"/>
      <c r="V243" s="49"/>
      <c r="W243" s="49"/>
      <c r="X243" s="44" t="str">
        <f t="shared" si="7"/>
        <v/>
      </c>
    </row>
    <row r="244" spans="1:24" s="45" customFormat="1" ht="12" x14ac:dyDescent="0.2">
      <c r="A244" s="37"/>
      <c r="B244" s="38"/>
      <c r="C244" s="39"/>
      <c r="D244" s="297" t="str">
        <f>IF($B244&gt;0,VLOOKUP($B244,'OT-ID'!$B$13:$M$3257,6,FALSE),"")</f>
        <v/>
      </c>
      <c r="E244" s="298" t="str">
        <f>IF($B244&gt;0,VLOOKUP($B244,'OT-ID'!$B$13:$M$3257,10,FALSE),"")</f>
        <v/>
      </c>
      <c r="F244" s="298" t="str">
        <f>IF($B244&gt;0,VLOOKUP($B244,'OT-ID'!$B$13:$M$3257,12,FALSE),"")</f>
        <v/>
      </c>
      <c r="G244" s="297" t="str">
        <f>IF($B244&gt;0,VLOOKUP($B244,'OT-ID'!$B$13:$M$3257,4,FALSE),"")</f>
        <v/>
      </c>
      <c r="H244" s="298" t="str">
        <f>IF($B244&gt;0,VLOOKUP($B244,'OT-ID'!$B$13:$M$3257,5,FALSE),"")</f>
        <v/>
      </c>
      <c r="I244" s="46"/>
      <c r="J244" s="38"/>
      <c r="K244" s="47"/>
      <c r="L244" s="48"/>
      <c r="M244" s="48"/>
      <c r="N244" s="48"/>
      <c r="O244" s="48"/>
      <c r="P244" s="48"/>
      <c r="Q244" s="48"/>
      <c r="R244" s="40"/>
      <c r="S244" s="40"/>
      <c r="T244" s="40"/>
      <c r="U244" s="40"/>
      <c r="V244" s="49"/>
      <c r="W244" s="49"/>
      <c r="X244" s="44" t="str">
        <f t="shared" si="7"/>
        <v/>
      </c>
    </row>
    <row r="245" spans="1:24" s="45" customFormat="1" ht="12" x14ac:dyDescent="0.2">
      <c r="A245" s="37"/>
      <c r="B245" s="38"/>
      <c r="C245" s="39"/>
      <c r="D245" s="297" t="str">
        <f>IF($B245&gt;0,VLOOKUP($B245,'OT-ID'!$B$13:$M$3257,6,FALSE),"")</f>
        <v/>
      </c>
      <c r="E245" s="298" t="str">
        <f>IF($B245&gt;0,VLOOKUP($B245,'OT-ID'!$B$13:$M$3257,10,FALSE),"")</f>
        <v/>
      </c>
      <c r="F245" s="298" t="str">
        <f>IF($B245&gt;0,VLOOKUP($B245,'OT-ID'!$B$13:$M$3257,12,FALSE),"")</f>
        <v/>
      </c>
      <c r="G245" s="297" t="str">
        <f>IF($B245&gt;0,VLOOKUP($B245,'OT-ID'!$B$13:$M$3257,4,FALSE),"")</f>
        <v/>
      </c>
      <c r="H245" s="298" t="str">
        <f>IF($B245&gt;0,VLOOKUP($B245,'OT-ID'!$B$13:$M$3257,5,FALSE),"")</f>
        <v/>
      </c>
      <c r="I245" s="46"/>
      <c r="J245" s="38"/>
      <c r="K245" s="47"/>
      <c r="L245" s="48"/>
      <c r="M245" s="48"/>
      <c r="N245" s="48"/>
      <c r="O245" s="48"/>
      <c r="P245" s="48"/>
      <c r="Q245" s="48"/>
      <c r="R245" s="40"/>
      <c r="S245" s="40"/>
      <c r="T245" s="40"/>
      <c r="U245" s="40"/>
      <c r="V245" s="49"/>
      <c r="W245" s="49"/>
      <c r="X245" s="44" t="str">
        <f t="shared" si="7"/>
        <v/>
      </c>
    </row>
    <row r="246" spans="1:24" s="45" customFormat="1" ht="12" x14ac:dyDescent="0.2">
      <c r="A246" s="37"/>
      <c r="B246" s="38"/>
      <c r="C246" s="39"/>
      <c r="D246" s="297" t="str">
        <f>IF($B246&gt;0,VLOOKUP($B246,'OT-ID'!$B$13:$M$3257,6,FALSE),"")</f>
        <v/>
      </c>
      <c r="E246" s="298" t="str">
        <f>IF($B246&gt;0,VLOOKUP($B246,'OT-ID'!$B$13:$M$3257,10,FALSE),"")</f>
        <v/>
      </c>
      <c r="F246" s="298" t="str">
        <f>IF($B246&gt;0,VLOOKUP($B246,'OT-ID'!$B$13:$M$3257,12,FALSE),"")</f>
        <v/>
      </c>
      <c r="G246" s="297" t="str">
        <f>IF($B246&gt;0,VLOOKUP($B246,'OT-ID'!$B$13:$M$3257,4,FALSE),"")</f>
        <v/>
      </c>
      <c r="H246" s="298" t="str">
        <f>IF($B246&gt;0,VLOOKUP($B246,'OT-ID'!$B$13:$M$3257,5,FALSE),"")</f>
        <v/>
      </c>
      <c r="I246" s="46"/>
      <c r="J246" s="38"/>
      <c r="K246" s="47"/>
      <c r="L246" s="48"/>
      <c r="M246" s="48"/>
      <c r="N246" s="48"/>
      <c r="O246" s="48"/>
      <c r="P246" s="48"/>
      <c r="Q246" s="48"/>
      <c r="R246" s="40"/>
      <c r="S246" s="40"/>
      <c r="T246" s="40"/>
      <c r="U246" s="40"/>
      <c r="V246" s="49"/>
      <c r="W246" s="49"/>
      <c r="X246" s="44" t="str">
        <f t="shared" si="7"/>
        <v/>
      </c>
    </row>
    <row r="247" spans="1:24" s="45" customFormat="1" ht="12" x14ac:dyDescent="0.2">
      <c r="A247" s="37"/>
      <c r="B247" s="38"/>
      <c r="C247" s="39"/>
      <c r="D247" s="297" t="str">
        <f>IF($B247&gt;0,VLOOKUP($B247,'OT-ID'!$B$13:$M$3257,6,FALSE),"")</f>
        <v/>
      </c>
      <c r="E247" s="298" t="str">
        <f>IF($B247&gt;0,VLOOKUP($B247,'OT-ID'!$B$13:$M$3257,10,FALSE),"")</f>
        <v/>
      </c>
      <c r="F247" s="298" t="str">
        <f>IF($B247&gt;0,VLOOKUP($B247,'OT-ID'!$B$13:$M$3257,12,FALSE),"")</f>
        <v/>
      </c>
      <c r="G247" s="297" t="str">
        <f>IF($B247&gt;0,VLOOKUP($B247,'OT-ID'!$B$13:$M$3257,4,FALSE),"")</f>
        <v/>
      </c>
      <c r="H247" s="298" t="str">
        <f>IF($B247&gt;0,VLOOKUP($B247,'OT-ID'!$B$13:$M$3257,5,FALSE),"")</f>
        <v/>
      </c>
      <c r="I247" s="46"/>
      <c r="J247" s="38"/>
      <c r="K247" s="47"/>
      <c r="L247" s="48"/>
      <c r="M247" s="48"/>
      <c r="N247" s="48"/>
      <c r="O247" s="48"/>
      <c r="P247" s="48"/>
      <c r="Q247" s="48"/>
      <c r="R247" s="40"/>
      <c r="S247" s="40"/>
      <c r="T247" s="40"/>
      <c r="U247" s="40"/>
      <c r="V247" s="49"/>
      <c r="W247" s="49"/>
      <c r="X247" s="44" t="str">
        <f t="shared" si="7"/>
        <v/>
      </c>
    </row>
    <row r="248" spans="1:24" s="45" customFormat="1" ht="12" x14ac:dyDescent="0.2">
      <c r="A248" s="37"/>
      <c r="B248" s="38"/>
      <c r="C248" s="39"/>
      <c r="D248" s="297" t="str">
        <f>IF($B248&gt;0,VLOOKUP($B248,'OT-ID'!$B$13:$M$3257,6,FALSE),"")</f>
        <v/>
      </c>
      <c r="E248" s="298" t="str">
        <f>IF($B248&gt;0,VLOOKUP($B248,'OT-ID'!$B$13:$M$3257,10,FALSE),"")</f>
        <v/>
      </c>
      <c r="F248" s="298" t="str">
        <f>IF($B248&gt;0,VLOOKUP($B248,'OT-ID'!$B$13:$M$3257,12,FALSE),"")</f>
        <v/>
      </c>
      <c r="G248" s="297" t="str">
        <f>IF($B248&gt;0,VLOOKUP($B248,'OT-ID'!$B$13:$M$3257,4,FALSE),"")</f>
        <v/>
      </c>
      <c r="H248" s="298" t="str">
        <f>IF($B248&gt;0,VLOOKUP($B248,'OT-ID'!$B$13:$M$3257,5,FALSE),"")</f>
        <v/>
      </c>
      <c r="I248" s="46"/>
      <c r="J248" s="38"/>
      <c r="K248" s="47"/>
      <c r="L248" s="48"/>
      <c r="M248" s="48"/>
      <c r="N248" s="48"/>
      <c r="O248" s="48"/>
      <c r="P248" s="48"/>
      <c r="Q248" s="48"/>
      <c r="R248" s="40"/>
      <c r="S248" s="40"/>
      <c r="T248" s="40"/>
      <c r="U248" s="40"/>
      <c r="V248" s="49"/>
      <c r="W248" s="49"/>
      <c r="X248" s="44" t="str">
        <f t="shared" si="7"/>
        <v/>
      </c>
    </row>
    <row r="249" spans="1:24" s="45" customFormat="1" ht="12" x14ac:dyDescent="0.2">
      <c r="A249" s="37"/>
      <c r="B249" s="38"/>
      <c r="C249" s="39"/>
      <c r="D249" s="297" t="str">
        <f>IF($B249&gt;0,VLOOKUP($B249,'OT-ID'!$B$13:$M$3257,6,FALSE),"")</f>
        <v/>
      </c>
      <c r="E249" s="298" t="str">
        <f>IF($B249&gt;0,VLOOKUP($B249,'OT-ID'!$B$13:$M$3257,10,FALSE),"")</f>
        <v/>
      </c>
      <c r="F249" s="298" t="str">
        <f>IF($B249&gt;0,VLOOKUP($B249,'OT-ID'!$B$13:$M$3257,12,FALSE),"")</f>
        <v/>
      </c>
      <c r="G249" s="297" t="str">
        <f>IF($B249&gt;0,VLOOKUP($B249,'OT-ID'!$B$13:$M$3257,4,FALSE),"")</f>
        <v/>
      </c>
      <c r="H249" s="298" t="str">
        <f>IF($B249&gt;0,VLOOKUP($B249,'OT-ID'!$B$13:$M$3257,5,FALSE),"")</f>
        <v/>
      </c>
      <c r="I249" s="46"/>
      <c r="J249" s="38"/>
      <c r="K249" s="47"/>
      <c r="L249" s="48"/>
      <c r="M249" s="48"/>
      <c r="N249" s="48"/>
      <c r="O249" s="48"/>
      <c r="P249" s="48"/>
      <c r="Q249" s="48"/>
      <c r="R249" s="40"/>
      <c r="S249" s="40"/>
      <c r="T249" s="40"/>
      <c r="U249" s="40"/>
      <c r="V249" s="49"/>
      <c r="W249" s="49"/>
      <c r="X249" s="44" t="str">
        <f t="shared" si="7"/>
        <v/>
      </c>
    </row>
    <row r="250" spans="1:24" s="45" customFormat="1" ht="12" x14ac:dyDescent="0.2">
      <c r="A250" s="37"/>
      <c r="B250" s="38"/>
      <c r="C250" s="39"/>
      <c r="D250" s="297" t="str">
        <f>IF($B250&gt;0,VLOOKUP($B250,'OT-ID'!$B$13:$M$3257,6,FALSE),"")</f>
        <v/>
      </c>
      <c r="E250" s="298" t="str">
        <f>IF($B250&gt;0,VLOOKUP($B250,'OT-ID'!$B$13:$M$3257,10,FALSE),"")</f>
        <v/>
      </c>
      <c r="F250" s="298" t="str">
        <f>IF($B250&gt;0,VLOOKUP($B250,'OT-ID'!$B$13:$M$3257,12,FALSE),"")</f>
        <v/>
      </c>
      <c r="G250" s="297" t="str">
        <f>IF($B250&gt;0,VLOOKUP($B250,'OT-ID'!$B$13:$M$3257,4,FALSE),"")</f>
        <v/>
      </c>
      <c r="H250" s="298" t="str">
        <f>IF($B250&gt;0,VLOOKUP($B250,'OT-ID'!$B$13:$M$3257,5,FALSE),"")</f>
        <v/>
      </c>
      <c r="I250" s="46"/>
      <c r="J250" s="38"/>
      <c r="K250" s="47"/>
      <c r="L250" s="48"/>
      <c r="M250" s="48"/>
      <c r="N250" s="48"/>
      <c r="O250" s="48"/>
      <c r="P250" s="48"/>
      <c r="Q250" s="48"/>
      <c r="R250" s="40"/>
      <c r="S250" s="40"/>
      <c r="T250" s="40"/>
      <c r="U250" s="40"/>
      <c r="V250" s="49"/>
      <c r="W250" s="49"/>
      <c r="X250" s="44" t="str">
        <f t="shared" si="7"/>
        <v/>
      </c>
    </row>
    <row r="251" spans="1:24" s="45" customFormat="1" ht="12" x14ac:dyDescent="0.2">
      <c r="A251" s="37"/>
      <c r="B251" s="38"/>
      <c r="C251" s="39"/>
      <c r="D251" s="297" t="str">
        <f>IF($B251&gt;0,VLOOKUP($B251,'OT-ID'!$B$13:$M$3257,6,FALSE),"")</f>
        <v/>
      </c>
      <c r="E251" s="298" t="str">
        <f>IF($B251&gt;0,VLOOKUP($B251,'OT-ID'!$B$13:$M$3257,10,FALSE),"")</f>
        <v/>
      </c>
      <c r="F251" s="298" t="str">
        <f>IF($B251&gt;0,VLOOKUP($B251,'OT-ID'!$B$13:$M$3257,12,FALSE),"")</f>
        <v/>
      </c>
      <c r="G251" s="297" t="str">
        <f>IF($B251&gt;0,VLOOKUP($B251,'OT-ID'!$B$13:$M$3257,4,FALSE),"")</f>
        <v/>
      </c>
      <c r="H251" s="298" t="str">
        <f>IF($B251&gt;0,VLOOKUP($B251,'OT-ID'!$B$13:$M$3257,5,FALSE),"")</f>
        <v/>
      </c>
      <c r="I251" s="46"/>
      <c r="J251" s="38"/>
      <c r="K251" s="47"/>
      <c r="L251" s="48"/>
      <c r="M251" s="48"/>
      <c r="N251" s="48"/>
      <c r="O251" s="48"/>
      <c r="P251" s="48"/>
      <c r="Q251" s="48"/>
      <c r="R251" s="40"/>
      <c r="S251" s="40"/>
      <c r="T251" s="40"/>
      <c r="U251" s="40"/>
      <c r="V251" s="49"/>
      <c r="W251" s="49"/>
      <c r="X251" s="44" t="str">
        <f t="shared" si="7"/>
        <v/>
      </c>
    </row>
    <row r="252" spans="1:24" s="45" customFormat="1" ht="12" x14ac:dyDescent="0.2">
      <c r="A252" s="37"/>
      <c r="B252" s="38"/>
      <c r="C252" s="39"/>
      <c r="D252" s="297" t="str">
        <f>IF($B252&gt;0,VLOOKUP($B252,'OT-ID'!$B$13:$M$3257,6,FALSE),"")</f>
        <v/>
      </c>
      <c r="E252" s="298" t="str">
        <f>IF($B252&gt;0,VLOOKUP($B252,'OT-ID'!$B$13:$M$3257,10,FALSE),"")</f>
        <v/>
      </c>
      <c r="F252" s="298" t="str">
        <f>IF($B252&gt;0,VLOOKUP($B252,'OT-ID'!$B$13:$M$3257,12,FALSE),"")</f>
        <v/>
      </c>
      <c r="G252" s="297" t="str">
        <f>IF($B252&gt;0,VLOOKUP($B252,'OT-ID'!$B$13:$M$3257,4,FALSE),"")</f>
        <v/>
      </c>
      <c r="H252" s="298" t="str">
        <f>IF($B252&gt;0,VLOOKUP($B252,'OT-ID'!$B$13:$M$3257,5,FALSE),"")</f>
        <v/>
      </c>
      <c r="I252" s="46"/>
      <c r="J252" s="38"/>
      <c r="K252" s="47"/>
      <c r="L252" s="48"/>
      <c r="M252" s="48"/>
      <c r="N252" s="48"/>
      <c r="O252" s="48"/>
      <c r="P252" s="48"/>
      <c r="Q252" s="48"/>
      <c r="R252" s="40"/>
      <c r="S252" s="40"/>
      <c r="T252" s="40"/>
      <c r="U252" s="40"/>
      <c r="V252" s="49"/>
      <c r="W252" s="49"/>
      <c r="X252" s="44" t="str">
        <f t="shared" si="7"/>
        <v/>
      </c>
    </row>
    <row r="253" spans="1:24" s="45" customFormat="1" ht="12" x14ac:dyDescent="0.2">
      <c r="A253" s="37"/>
      <c r="B253" s="38"/>
      <c r="C253" s="39"/>
      <c r="D253" s="297" t="str">
        <f>IF($B253&gt;0,VLOOKUP($B253,'OT-ID'!$B$13:$M$3257,6,FALSE),"")</f>
        <v/>
      </c>
      <c r="E253" s="298" t="str">
        <f>IF($B253&gt;0,VLOOKUP($B253,'OT-ID'!$B$13:$M$3257,10,FALSE),"")</f>
        <v/>
      </c>
      <c r="F253" s="298" t="str">
        <f>IF($B253&gt;0,VLOOKUP($B253,'OT-ID'!$B$13:$M$3257,12,FALSE),"")</f>
        <v/>
      </c>
      <c r="G253" s="297" t="str">
        <f>IF($B253&gt;0,VLOOKUP($B253,'OT-ID'!$B$13:$M$3257,4,FALSE),"")</f>
        <v/>
      </c>
      <c r="H253" s="298" t="str">
        <f>IF($B253&gt;0,VLOOKUP($B253,'OT-ID'!$B$13:$M$3257,5,FALSE),"")</f>
        <v/>
      </c>
      <c r="I253" s="46"/>
      <c r="J253" s="38"/>
      <c r="K253" s="47"/>
      <c r="L253" s="48"/>
      <c r="M253" s="48"/>
      <c r="N253" s="48"/>
      <c r="O253" s="48"/>
      <c r="P253" s="48"/>
      <c r="Q253" s="48"/>
      <c r="R253" s="40"/>
      <c r="S253" s="40"/>
      <c r="T253" s="40"/>
      <c r="U253" s="40"/>
      <c r="V253" s="49"/>
      <c r="W253" s="49"/>
      <c r="X253" s="44" t="str">
        <f t="shared" si="7"/>
        <v/>
      </c>
    </row>
    <row r="254" spans="1:24" s="45" customFormat="1" ht="12" x14ac:dyDescent="0.2">
      <c r="A254" s="37"/>
      <c r="B254" s="38"/>
      <c r="C254" s="39"/>
      <c r="D254" s="297" t="str">
        <f>IF($B254&gt;0,VLOOKUP($B254,'OT-ID'!$B$13:$M$3257,6,FALSE),"")</f>
        <v/>
      </c>
      <c r="E254" s="298" t="str">
        <f>IF($B254&gt;0,VLOOKUP($B254,'OT-ID'!$B$13:$M$3257,10,FALSE),"")</f>
        <v/>
      </c>
      <c r="F254" s="298" t="str">
        <f>IF($B254&gt;0,VLOOKUP($B254,'OT-ID'!$B$13:$M$3257,12,FALSE),"")</f>
        <v/>
      </c>
      <c r="G254" s="297" t="str">
        <f>IF($B254&gt;0,VLOOKUP($B254,'OT-ID'!$B$13:$M$3257,4,FALSE),"")</f>
        <v/>
      </c>
      <c r="H254" s="298" t="str">
        <f>IF($B254&gt;0,VLOOKUP($B254,'OT-ID'!$B$13:$M$3257,5,FALSE),"")</f>
        <v/>
      </c>
      <c r="I254" s="46"/>
      <c r="J254" s="38"/>
      <c r="K254" s="47"/>
      <c r="L254" s="48"/>
      <c r="M254" s="48"/>
      <c r="N254" s="48"/>
      <c r="O254" s="48"/>
      <c r="P254" s="48"/>
      <c r="Q254" s="48"/>
      <c r="R254" s="40"/>
      <c r="S254" s="40"/>
      <c r="T254" s="40"/>
      <c r="U254" s="40"/>
      <c r="V254" s="49"/>
      <c r="W254" s="49"/>
      <c r="X254" s="44" t="str">
        <f t="shared" si="7"/>
        <v/>
      </c>
    </row>
    <row r="255" spans="1:24" s="45" customFormat="1" ht="12" x14ac:dyDescent="0.2">
      <c r="A255" s="37"/>
      <c r="B255" s="38"/>
      <c r="C255" s="39"/>
      <c r="D255" s="297" t="str">
        <f>IF($B255&gt;0,VLOOKUP($B255,'OT-ID'!$B$13:$M$3257,6,FALSE),"")</f>
        <v/>
      </c>
      <c r="E255" s="298" t="str">
        <f>IF($B255&gt;0,VLOOKUP($B255,'OT-ID'!$B$13:$M$3257,10,FALSE),"")</f>
        <v/>
      </c>
      <c r="F255" s="298" t="str">
        <f>IF($B255&gt;0,VLOOKUP($B255,'OT-ID'!$B$13:$M$3257,12,FALSE),"")</f>
        <v/>
      </c>
      <c r="G255" s="297" t="str">
        <f>IF($B255&gt;0,VLOOKUP($B255,'OT-ID'!$B$13:$M$3257,4,FALSE),"")</f>
        <v/>
      </c>
      <c r="H255" s="298" t="str">
        <f>IF($B255&gt;0,VLOOKUP($B255,'OT-ID'!$B$13:$M$3257,5,FALSE),"")</f>
        <v/>
      </c>
      <c r="I255" s="46"/>
      <c r="J255" s="38"/>
      <c r="K255" s="47"/>
      <c r="L255" s="48"/>
      <c r="M255" s="48"/>
      <c r="N255" s="48"/>
      <c r="O255" s="48"/>
      <c r="P255" s="48"/>
      <c r="Q255" s="48"/>
      <c r="R255" s="40"/>
      <c r="S255" s="40"/>
      <c r="T255" s="40"/>
      <c r="U255" s="40"/>
      <c r="V255" s="49"/>
      <c r="W255" s="49"/>
      <c r="X255" s="44" t="str">
        <f t="shared" si="7"/>
        <v/>
      </c>
    </row>
    <row r="256" spans="1:24" s="45" customFormat="1" ht="12" x14ac:dyDescent="0.2">
      <c r="A256" s="37"/>
      <c r="B256" s="38"/>
      <c r="C256" s="39"/>
      <c r="D256" s="297" t="str">
        <f>IF($B256&gt;0,VLOOKUP($B256,'OT-ID'!$B$13:$M$3257,6,FALSE),"")</f>
        <v/>
      </c>
      <c r="E256" s="298" t="str">
        <f>IF($B256&gt;0,VLOOKUP($B256,'OT-ID'!$B$13:$M$3257,10,FALSE),"")</f>
        <v/>
      </c>
      <c r="F256" s="298" t="str">
        <f>IF($B256&gt;0,VLOOKUP($B256,'OT-ID'!$B$13:$M$3257,12,FALSE),"")</f>
        <v/>
      </c>
      <c r="G256" s="297" t="str">
        <f>IF($B256&gt;0,VLOOKUP($B256,'OT-ID'!$B$13:$M$3257,4,FALSE),"")</f>
        <v/>
      </c>
      <c r="H256" s="298" t="str">
        <f>IF($B256&gt;0,VLOOKUP($B256,'OT-ID'!$B$13:$M$3257,5,FALSE),"")</f>
        <v/>
      </c>
      <c r="I256" s="46"/>
      <c r="J256" s="38"/>
      <c r="K256" s="47"/>
      <c r="L256" s="48"/>
      <c r="M256" s="48"/>
      <c r="N256" s="48"/>
      <c r="O256" s="48"/>
      <c r="P256" s="48"/>
      <c r="Q256" s="48"/>
      <c r="R256" s="40"/>
      <c r="S256" s="40"/>
      <c r="T256" s="40"/>
      <c r="U256" s="40"/>
      <c r="V256" s="49"/>
      <c r="W256" s="49"/>
      <c r="X256" s="44" t="str">
        <f t="shared" si="7"/>
        <v/>
      </c>
    </row>
    <row r="257" spans="1:24" s="45" customFormat="1" ht="12" x14ac:dyDescent="0.2">
      <c r="A257" s="37"/>
      <c r="B257" s="38"/>
      <c r="C257" s="39"/>
      <c r="D257" s="297" t="str">
        <f>IF($B257&gt;0,VLOOKUP($B257,'OT-ID'!$B$13:$M$3257,6,FALSE),"")</f>
        <v/>
      </c>
      <c r="E257" s="298" t="str">
        <f>IF($B257&gt;0,VLOOKUP($B257,'OT-ID'!$B$13:$M$3257,10,FALSE),"")</f>
        <v/>
      </c>
      <c r="F257" s="298" t="str">
        <f>IF($B257&gt;0,VLOOKUP($B257,'OT-ID'!$B$13:$M$3257,12,FALSE),"")</f>
        <v/>
      </c>
      <c r="G257" s="297" t="str">
        <f>IF($B257&gt;0,VLOOKUP($B257,'OT-ID'!$B$13:$M$3257,4,FALSE),"")</f>
        <v/>
      </c>
      <c r="H257" s="298" t="str">
        <f>IF($B257&gt;0,VLOOKUP($B257,'OT-ID'!$B$13:$M$3257,5,FALSE),"")</f>
        <v/>
      </c>
      <c r="I257" s="46"/>
      <c r="J257" s="38"/>
      <c r="K257" s="47"/>
      <c r="L257" s="48"/>
      <c r="M257" s="48"/>
      <c r="N257" s="48"/>
      <c r="O257" s="48"/>
      <c r="P257" s="48"/>
      <c r="Q257" s="48"/>
      <c r="R257" s="40"/>
      <c r="S257" s="40"/>
      <c r="T257" s="40"/>
      <c r="U257" s="40"/>
      <c r="V257" s="49"/>
      <c r="W257" s="49"/>
      <c r="X257" s="44" t="str">
        <f t="shared" si="7"/>
        <v/>
      </c>
    </row>
    <row r="258" spans="1:24" s="45" customFormat="1" ht="12" x14ac:dyDescent="0.2">
      <c r="A258" s="37"/>
      <c r="B258" s="38"/>
      <c r="C258" s="39"/>
      <c r="D258" s="297" t="str">
        <f>IF($B258&gt;0,VLOOKUP($B258,'OT-ID'!$B$13:$M$3257,6,FALSE),"")</f>
        <v/>
      </c>
      <c r="E258" s="298" t="str">
        <f>IF($B258&gt;0,VLOOKUP($B258,'OT-ID'!$B$13:$M$3257,10,FALSE),"")</f>
        <v/>
      </c>
      <c r="F258" s="298" t="str">
        <f>IF($B258&gt;0,VLOOKUP($B258,'OT-ID'!$B$13:$M$3257,12,FALSE),"")</f>
        <v/>
      </c>
      <c r="G258" s="297" t="str">
        <f>IF($B258&gt;0,VLOOKUP($B258,'OT-ID'!$B$13:$M$3257,4,FALSE),"")</f>
        <v/>
      </c>
      <c r="H258" s="298" t="str">
        <f>IF($B258&gt;0,VLOOKUP($B258,'OT-ID'!$B$13:$M$3257,5,FALSE),"")</f>
        <v/>
      </c>
      <c r="I258" s="46"/>
      <c r="J258" s="38"/>
      <c r="K258" s="47"/>
      <c r="L258" s="48"/>
      <c r="M258" s="48"/>
      <c r="N258" s="48"/>
      <c r="O258" s="48"/>
      <c r="P258" s="48"/>
      <c r="Q258" s="48"/>
      <c r="R258" s="40"/>
      <c r="S258" s="40"/>
      <c r="T258" s="40"/>
      <c r="U258" s="40"/>
      <c r="V258" s="49"/>
      <c r="W258" s="49"/>
      <c r="X258" s="44" t="str">
        <f t="shared" si="7"/>
        <v/>
      </c>
    </row>
    <row r="259" spans="1:24" s="45" customFormat="1" ht="12" x14ac:dyDescent="0.2">
      <c r="A259" s="37"/>
      <c r="B259" s="38"/>
      <c r="C259" s="39"/>
      <c r="D259" s="297" t="str">
        <f>IF($B259&gt;0,VLOOKUP($B259,'OT-ID'!$B$13:$M$3257,6,FALSE),"")</f>
        <v/>
      </c>
      <c r="E259" s="298" t="str">
        <f>IF($B259&gt;0,VLOOKUP($B259,'OT-ID'!$B$13:$M$3257,10,FALSE),"")</f>
        <v/>
      </c>
      <c r="F259" s="298" t="str">
        <f>IF($B259&gt;0,VLOOKUP($B259,'OT-ID'!$B$13:$M$3257,12,FALSE),"")</f>
        <v/>
      </c>
      <c r="G259" s="297" t="str">
        <f>IF($B259&gt;0,VLOOKUP($B259,'OT-ID'!$B$13:$M$3257,4,FALSE),"")</f>
        <v/>
      </c>
      <c r="H259" s="298" t="str">
        <f>IF($B259&gt;0,VLOOKUP($B259,'OT-ID'!$B$13:$M$3257,5,FALSE),"")</f>
        <v/>
      </c>
      <c r="I259" s="46"/>
      <c r="J259" s="38"/>
      <c r="K259" s="47"/>
      <c r="L259" s="48"/>
      <c r="M259" s="48"/>
      <c r="N259" s="48"/>
      <c r="O259" s="48"/>
      <c r="P259" s="48"/>
      <c r="Q259" s="48"/>
      <c r="R259" s="40"/>
      <c r="S259" s="40"/>
      <c r="T259" s="40"/>
      <c r="U259" s="40"/>
      <c r="V259" s="49"/>
      <c r="W259" s="49"/>
      <c r="X259" s="44" t="str">
        <f t="shared" si="7"/>
        <v/>
      </c>
    </row>
    <row r="260" spans="1:24" s="45" customFormat="1" ht="12" x14ac:dyDescent="0.2">
      <c r="A260" s="37"/>
      <c r="B260" s="38"/>
      <c r="C260" s="39"/>
      <c r="D260" s="297" t="str">
        <f>IF($B260&gt;0,VLOOKUP($B260,'OT-ID'!$B$13:$M$3257,6,FALSE),"")</f>
        <v/>
      </c>
      <c r="E260" s="298" t="str">
        <f>IF($B260&gt;0,VLOOKUP($B260,'OT-ID'!$B$13:$M$3257,10,FALSE),"")</f>
        <v/>
      </c>
      <c r="F260" s="298" t="str">
        <f>IF($B260&gt;0,VLOOKUP($B260,'OT-ID'!$B$13:$M$3257,12,FALSE),"")</f>
        <v/>
      </c>
      <c r="G260" s="297" t="str">
        <f>IF($B260&gt;0,VLOOKUP($B260,'OT-ID'!$B$13:$M$3257,4,FALSE),"")</f>
        <v/>
      </c>
      <c r="H260" s="298" t="str">
        <f>IF($B260&gt;0,VLOOKUP($B260,'OT-ID'!$B$13:$M$3257,5,FALSE),"")</f>
        <v/>
      </c>
      <c r="I260" s="46"/>
      <c r="J260" s="38"/>
      <c r="K260" s="47"/>
      <c r="L260" s="48"/>
      <c r="M260" s="48"/>
      <c r="N260" s="48"/>
      <c r="O260" s="48"/>
      <c r="P260" s="48"/>
      <c r="Q260" s="48"/>
      <c r="R260" s="40"/>
      <c r="S260" s="40"/>
      <c r="T260" s="40"/>
      <c r="U260" s="40"/>
      <c r="V260" s="49"/>
      <c r="W260" s="49"/>
      <c r="X260" s="44" t="str">
        <f t="shared" si="7"/>
        <v/>
      </c>
    </row>
    <row r="261" spans="1:24" s="45" customFormat="1" ht="12" x14ac:dyDescent="0.2">
      <c r="A261" s="37"/>
      <c r="B261" s="38"/>
      <c r="C261" s="39"/>
      <c r="D261" s="297" t="str">
        <f>IF($B261&gt;0,VLOOKUP($B261,'OT-ID'!$B$13:$M$3257,6,FALSE),"")</f>
        <v/>
      </c>
      <c r="E261" s="298" t="str">
        <f>IF($B261&gt;0,VLOOKUP($B261,'OT-ID'!$B$13:$M$3257,10,FALSE),"")</f>
        <v/>
      </c>
      <c r="F261" s="298" t="str">
        <f>IF($B261&gt;0,VLOOKUP($B261,'OT-ID'!$B$13:$M$3257,12,FALSE),"")</f>
        <v/>
      </c>
      <c r="G261" s="297" t="str">
        <f>IF($B261&gt;0,VLOOKUP($B261,'OT-ID'!$B$13:$M$3257,4,FALSE),"")</f>
        <v/>
      </c>
      <c r="H261" s="298" t="str">
        <f>IF($B261&gt;0,VLOOKUP($B261,'OT-ID'!$B$13:$M$3257,5,FALSE),"")</f>
        <v/>
      </c>
      <c r="I261" s="46"/>
      <c r="J261" s="38"/>
      <c r="K261" s="47"/>
      <c r="L261" s="48"/>
      <c r="M261" s="48"/>
      <c r="N261" s="48"/>
      <c r="O261" s="48"/>
      <c r="P261" s="48"/>
      <c r="Q261" s="48"/>
      <c r="R261" s="40"/>
      <c r="S261" s="40"/>
      <c r="T261" s="40"/>
      <c r="U261" s="40"/>
      <c r="V261" s="49"/>
      <c r="W261" s="49"/>
      <c r="X261" s="44" t="str">
        <f t="shared" si="7"/>
        <v/>
      </c>
    </row>
    <row r="262" spans="1:24" s="45" customFormat="1" ht="12" x14ac:dyDescent="0.2">
      <c r="A262" s="37"/>
      <c r="B262" s="38"/>
      <c r="C262" s="39"/>
      <c r="D262" s="297" t="str">
        <f>IF($B262&gt;0,VLOOKUP($B262,'OT-ID'!$B$13:$M$3257,6,FALSE),"")</f>
        <v/>
      </c>
      <c r="E262" s="298" t="str">
        <f>IF($B262&gt;0,VLOOKUP($B262,'OT-ID'!$B$13:$M$3257,10,FALSE),"")</f>
        <v/>
      </c>
      <c r="F262" s="298" t="str">
        <f>IF($B262&gt;0,VLOOKUP($B262,'OT-ID'!$B$13:$M$3257,12,FALSE),"")</f>
        <v/>
      </c>
      <c r="G262" s="297" t="str">
        <f>IF($B262&gt;0,VLOOKUP($B262,'OT-ID'!$B$13:$M$3257,4,FALSE),"")</f>
        <v/>
      </c>
      <c r="H262" s="298" t="str">
        <f>IF($B262&gt;0,VLOOKUP($B262,'OT-ID'!$B$13:$M$3257,5,FALSE),"")</f>
        <v/>
      </c>
      <c r="I262" s="46"/>
      <c r="J262" s="38"/>
      <c r="K262" s="47"/>
      <c r="L262" s="48"/>
      <c r="M262" s="48"/>
      <c r="N262" s="48"/>
      <c r="O262" s="48"/>
      <c r="P262" s="48"/>
      <c r="Q262" s="48"/>
      <c r="R262" s="40"/>
      <c r="S262" s="40"/>
      <c r="T262" s="40"/>
      <c r="U262" s="40"/>
      <c r="V262" s="49"/>
      <c r="W262" s="49"/>
      <c r="X262" s="44" t="str">
        <f t="shared" si="7"/>
        <v/>
      </c>
    </row>
    <row r="263" spans="1:24" s="45" customFormat="1" ht="12" x14ac:dyDescent="0.2">
      <c r="A263" s="37"/>
      <c r="B263" s="38"/>
      <c r="C263" s="39"/>
      <c r="D263" s="297" t="str">
        <f>IF($B263&gt;0,VLOOKUP($B263,'OT-ID'!$B$13:$M$3257,6,FALSE),"")</f>
        <v/>
      </c>
      <c r="E263" s="298" t="str">
        <f>IF($B263&gt;0,VLOOKUP($B263,'OT-ID'!$B$13:$M$3257,10,FALSE),"")</f>
        <v/>
      </c>
      <c r="F263" s="298" t="str">
        <f>IF($B263&gt;0,VLOOKUP($B263,'OT-ID'!$B$13:$M$3257,12,FALSE),"")</f>
        <v/>
      </c>
      <c r="G263" s="297" t="str">
        <f>IF($B263&gt;0,VLOOKUP($B263,'OT-ID'!$B$13:$M$3257,4,FALSE),"")</f>
        <v/>
      </c>
      <c r="H263" s="298" t="str">
        <f>IF($B263&gt;0,VLOOKUP($B263,'OT-ID'!$B$13:$M$3257,5,FALSE),"")</f>
        <v/>
      </c>
      <c r="I263" s="46"/>
      <c r="J263" s="38"/>
      <c r="K263" s="47"/>
      <c r="L263" s="48"/>
      <c r="M263" s="48"/>
      <c r="N263" s="48"/>
      <c r="O263" s="48"/>
      <c r="P263" s="48"/>
      <c r="Q263" s="48"/>
      <c r="R263" s="40"/>
      <c r="S263" s="40"/>
      <c r="T263" s="40"/>
      <c r="U263" s="40"/>
      <c r="V263" s="49"/>
      <c r="W263" s="49"/>
      <c r="X263" s="44" t="str">
        <f t="shared" si="7"/>
        <v/>
      </c>
    </row>
    <row r="264" spans="1:24" s="45" customFormat="1" ht="12" x14ac:dyDescent="0.2">
      <c r="A264" s="37"/>
      <c r="B264" s="38"/>
      <c r="C264" s="39"/>
      <c r="D264" s="297" t="str">
        <f>IF($B264&gt;0,VLOOKUP($B264,'OT-ID'!$B$13:$M$3257,6,FALSE),"")</f>
        <v/>
      </c>
      <c r="E264" s="298" t="str">
        <f>IF($B264&gt;0,VLOOKUP($B264,'OT-ID'!$B$13:$M$3257,10,FALSE),"")</f>
        <v/>
      </c>
      <c r="F264" s="298" t="str">
        <f>IF($B264&gt;0,VLOOKUP($B264,'OT-ID'!$B$13:$M$3257,12,FALSE),"")</f>
        <v/>
      </c>
      <c r="G264" s="297" t="str">
        <f>IF($B264&gt;0,VLOOKUP($B264,'OT-ID'!$B$13:$M$3257,4,FALSE),"")</f>
        <v/>
      </c>
      <c r="H264" s="298" t="str">
        <f>IF($B264&gt;0,VLOOKUP($B264,'OT-ID'!$B$13:$M$3257,5,FALSE),"")</f>
        <v/>
      </c>
      <c r="I264" s="46"/>
      <c r="J264" s="38"/>
      <c r="K264" s="47"/>
      <c r="L264" s="48"/>
      <c r="M264" s="48"/>
      <c r="N264" s="48"/>
      <c r="O264" s="48"/>
      <c r="P264" s="48"/>
      <c r="Q264" s="48"/>
      <c r="R264" s="40"/>
      <c r="S264" s="40"/>
      <c r="T264" s="40"/>
      <c r="U264" s="40"/>
      <c r="V264" s="49"/>
      <c r="W264" s="49"/>
      <c r="X264" s="44" t="str">
        <f t="shared" si="7"/>
        <v/>
      </c>
    </row>
    <row r="265" spans="1:24" s="45" customFormat="1" ht="12" x14ac:dyDescent="0.2">
      <c r="A265" s="37"/>
      <c r="B265" s="38"/>
      <c r="C265" s="39"/>
      <c r="D265" s="297" t="str">
        <f>IF($B265&gt;0,VLOOKUP($B265,'OT-ID'!$B$13:$M$3257,6,FALSE),"")</f>
        <v/>
      </c>
      <c r="E265" s="298" t="str">
        <f>IF($B265&gt;0,VLOOKUP($B265,'OT-ID'!$B$13:$M$3257,10,FALSE),"")</f>
        <v/>
      </c>
      <c r="F265" s="298" t="str">
        <f>IF($B265&gt;0,VLOOKUP($B265,'OT-ID'!$B$13:$M$3257,12,FALSE),"")</f>
        <v/>
      </c>
      <c r="G265" s="297" t="str">
        <f>IF($B265&gt;0,VLOOKUP($B265,'OT-ID'!$B$13:$M$3257,4,FALSE),"")</f>
        <v/>
      </c>
      <c r="H265" s="298" t="str">
        <f>IF($B265&gt;0,VLOOKUP($B265,'OT-ID'!$B$13:$M$3257,5,FALSE),"")</f>
        <v/>
      </c>
      <c r="I265" s="46"/>
      <c r="J265" s="38"/>
      <c r="K265" s="47"/>
      <c r="L265" s="48"/>
      <c r="M265" s="48"/>
      <c r="N265" s="48"/>
      <c r="O265" s="48"/>
      <c r="P265" s="48"/>
      <c r="Q265" s="48"/>
      <c r="R265" s="40"/>
      <c r="S265" s="40"/>
      <c r="T265" s="40"/>
      <c r="U265" s="40"/>
      <c r="V265" s="49"/>
      <c r="W265" s="49"/>
      <c r="X265" s="44" t="str">
        <f t="shared" si="7"/>
        <v/>
      </c>
    </row>
    <row r="266" spans="1:24" s="45" customFormat="1" ht="12" x14ac:dyDescent="0.2">
      <c r="A266" s="37"/>
      <c r="B266" s="38"/>
      <c r="C266" s="39"/>
      <c r="D266" s="297" t="str">
        <f>IF($B266&gt;0,VLOOKUP($B266,'OT-ID'!$B$13:$M$3257,6,FALSE),"")</f>
        <v/>
      </c>
      <c r="E266" s="298" t="str">
        <f>IF($B266&gt;0,VLOOKUP($B266,'OT-ID'!$B$13:$M$3257,10,FALSE),"")</f>
        <v/>
      </c>
      <c r="F266" s="298" t="str">
        <f>IF($B266&gt;0,VLOOKUP($B266,'OT-ID'!$B$13:$M$3257,12,FALSE),"")</f>
        <v/>
      </c>
      <c r="G266" s="297" t="str">
        <f>IF($B266&gt;0,VLOOKUP($B266,'OT-ID'!$B$13:$M$3257,4,FALSE),"")</f>
        <v/>
      </c>
      <c r="H266" s="298" t="str">
        <f>IF($B266&gt;0,VLOOKUP($B266,'OT-ID'!$B$13:$M$3257,5,FALSE),"")</f>
        <v/>
      </c>
      <c r="I266" s="46"/>
      <c r="J266" s="38"/>
      <c r="K266" s="47"/>
      <c r="L266" s="48"/>
      <c r="M266" s="48"/>
      <c r="N266" s="48"/>
      <c r="O266" s="48"/>
      <c r="P266" s="48"/>
      <c r="Q266" s="48"/>
      <c r="R266" s="40"/>
      <c r="S266" s="40"/>
      <c r="T266" s="40"/>
      <c r="U266" s="40"/>
      <c r="V266" s="49"/>
      <c r="W266" s="49"/>
      <c r="X266" s="44" t="str">
        <f t="shared" si="7"/>
        <v/>
      </c>
    </row>
    <row r="267" spans="1:24" s="45" customFormat="1" ht="12" x14ac:dyDescent="0.2">
      <c r="A267" s="37"/>
      <c r="B267" s="38"/>
      <c r="C267" s="39"/>
      <c r="D267" s="297" t="str">
        <f>IF($B267&gt;0,VLOOKUP($B267,'OT-ID'!$B$13:$M$3257,6,FALSE),"")</f>
        <v/>
      </c>
      <c r="E267" s="298" t="str">
        <f>IF($B267&gt;0,VLOOKUP($B267,'OT-ID'!$B$13:$M$3257,10,FALSE),"")</f>
        <v/>
      </c>
      <c r="F267" s="298" t="str">
        <f>IF($B267&gt;0,VLOOKUP($B267,'OT-ID'!$B$13:$M$3257,12,FALSE),"")</f>
        <v/>
      </c>
      <c r="G267" s="297" t="str">
        <f>IF($B267&gt;0,VLOOKUP($B267,'OT-ID'!$B$13:$M$3257,4,FALSE),"")</f>
        <v/>
      </c>
      <c r="H267" s="298" t="str">
        <f>IF($B267&gt;0,VLOOKUP($B267,'OT-ID'!$B$13:$M$3257,5,FALSE),"")</f>
        <v/>
      </c>
      <c r="I267" s="46"/>
      <c r="J267" s="38"/>
      <c r="K267" s="47"/>
      <c r="L267" s="48"/>
      <c r="M267" s="48"/>
      <c r="N267" s="48"/>
      <c r="O267" s="48"/>
      <c r="P267" s="48"/>
      <c r="Q267" s="48"/>
      <c r="R267" s="40"/>
      <c r="S267" s="40"/>
      <c r="T267" s="40"/>
      <c r="U267" s="40"/>
      <c r="V267" s="49"/>
      <c r="W267" s="49"/>
      <c r="X267" s="44" t="str">
        <f t="shared" si="7"/>
        <v/>
      </c>
    </row>
    <row r="268" spans="1:24" s="45" customFormat="1" ht="12" x14ac:dyDescent="0.2">
      <c r="A268" s="37"/>
      <c r="B268" s="38"/>
      <c r="C268" s="39"/>
      <c r="D268" s="297" t="str">
        <f>IF($B268&gt;0,VLOOKUP($B268,'OT-ID'!$B$13:$M$3257,6,FALSE),"")</f>
        <v/>
      </c>
      <c r="E268" s="298" t="str">
        <f>IF($B268&gt;0,VLOOKUP($B268,'OT-ID'!$B$13:$M$3257,10,FALSE),"")</f>
        <v/>
      </c>
      <c r="F268" s="298" t="str">
        <f>IF($B268&gt;0,VLOOKUP($B268,'OT-ID'!$B$13:$M$3257,12,FALSE),"")</f>
        <v/>
      </c>
      <c r="G268" s="297" t="str">
        <f>IF($B268&gt;0,VLOOKUP($B268,'OT-ID'!$B$13:$M$3257,4,FALSE),"")</f>
        <v/>
      </c>
      <c r="H268" s="298" t="str">
        <f>IF($B268&gt;0,VLOOKUP($B268,'OT-ID'!$B$13:$M$3257,5,FALSE),"")</f>
        <v/>
      </c>
      <c r="I268" s="46"/>
      <c r="J268" s="38"/>
      <c r="K268" s="47"/>
      <c r="L268" s="48"/>
      <c r="M268" s="48"/>
      <c r="N268" s="48"/>
      <c r="O268" s="48"/>
      <c r="P268" s="48"/>
      <c r="Q268" s="48"/>
      <c r="R268" s="40"/>
      <c r="S268" s="40"/>
      <c r="T268" s="40"/>
      <c r="U268" s="40"/>
      <c r="V268" s="49"/>
      <c r="W268" s="49"/>
      <c r="X268" s="44" t="str">
        <f t="shared" si="7"/>
        <v/>
      </c>
    </row>
    <row r="269" spans="1:24" s="45" customFormat="1" ht="12" x14ac:dyDescent="0.2">
      <c r="A269" s="37"/>
      <c r="B269" s="38"/>
      <c r="C269" s="39"/>
      <c r="D269" s="297" t="str">
        <f>IF($B269&gt;0,VLOOKUP($B269,'OT-ID'!$B$13:$M$3257,6,FALSE),"")</f>
        <v/>
      </c>
      <c r="E269" s="298" t="str">
        <f>IF($B269&gt;0,VLOOKUP($B269,'OT-ID'!$B$13:$M$3257,10,FALSE),"")</f>
        <v/>
      </c>
      <c r="F269" s="298" t="str">
        <f>IF($B269&gt;0,VLOOKUP($B269,'OT-ID'!$B$13:$M$3257,12,FALSE),"")</f>
        <v/>
      </c>
      <c r="G269" s="297" t="str">
        <f>IF($B269&gt;0,VLOOKUP($B269,'OT-ID'!$B$13:$M$3257,4,FALSE),"")</f>
        <v/>
      </c>
      <c r="H269" s="298" t="str">
        <f>IF($B269&gt;0,VLOOKUP($B269,'OT-ID'!$B$13:$M$3257,5,FALSE),"")</f>
        <v/>
      </c>
      <c r="I269" s="46"/>
      <c r="J269" s="38"/>
      <c r="K269" s="47"/>
      <c r="L269" s="48"/>
      <c r="M269" s="48"/>
      <c r="N269" s="48"/>
      <c r="O269" s="48"/>
      <c r="P269" s="48"/>
      <c r="Q269" s="48"/>
      <c r="R269" s="40"/>
      <c r="S269" s="40"/>
      <c r="T269" s="40"/>
      <c r="U269" s="40"/>
      <c r="V269" s="49"/>
      <c r="W269" s="49"/>
      <c r="X269" s="44" t="str">
        <f t="shared" si="7"/>
        <v/>
      </c>
    </row>
    <row r="270" spans="1:24" s="45" customFormat="1" ht="12" x14ac:dyDescent="0.2">
      <c r="A270" s="37"/>
      <c r="B270" s="38"/>
      <c r="C270" s="39"/>
      <c r="D270" s="297" t="str">
        <f>IF($B270&gt;0,VLOOKUP($B270,'OT-ID'!$B$13:$M$3257,6,FALSE),"")</f>
        <v/>
      </c>
      <c r="E270" s="298" t="str">
        <f>IF($B270&gt;0,VLOOKUP($B270,'OT-ID'!$B$13:$M$3257,10,FALSE),"")</f>
        <v/>
      </c>
      <c r="F270" s="298" t="str">
        <f>IF($B270&gt;0,VLOOKUP($B270,'OT-ID'!$B$13:$M$3257,12,FALSE),"")</f>
        <v/>
      </c>
      <c r="G270" s="297" t="str">
        <f>IF($B270&gt;0,VLOOKUP($B270,'OT-ID'!$B$13:$M$3257,4,FALSE),"")</f>
        <v/>
      </c>
      <c r="H270" s="298" t="str">
        <f>IF($B270&gt;0,VLOOKUP($B270,'OT-ID'!$B$13:$M$3257,5,FALSE),"")</f>
        <v/>
      </c>
      <c r="I270" s="46"/>
      <c r="J270" s="38"/>
      <c r="K270" s="47"/>
      <c r="L270" s="48"/>
      <c r="M270" s="48"/>
      <c r="N270" s="48"/>
      <c r="O270" s="48"/>
      <c r="P270" s="48"/>
      <c r="Q270" s="48"/>
      <c r="R270" s="40"/>
      <c r="S270" s="40"/>
      <c r="T270" s="40"/>
      <c r="U270" s="40"/>
      <c r="V270" s="49"/>
      <c r="W270" s="49"/>
      <c r="X270" s="44" t="str">
        <f t="shared" si="7"/>
        <v/>
      </c>
    </row>
    <row r="271" spans="1:24" s="45" customFormat="1" ht="12" x14ac:dyDescent="0.2">
      <c r="A271" s="37"/>
      <c r="B271" s="38"/>
      <c r="C271" s="39"/>
      <c r="D271" s="297" t="str">
        <f>IF($B271&gt;0,VLOOKUP($B271,'OT-ID'!$B$13:$M$3257,6,FALSE),"")</f>
        <v/>
      </c>
      <c r="E271" s="298" t="str">
        <f>IF($B271&gt;0,VLOOKUP($B271,'OT-ID'!$B$13:$M$3257,10,FALSE),"")</f>
        <v/>
      </c>
      <c r="F271" s="298" t="str">
        <f>IF($B271&gt;0,VLOOKUP($B271,'OT-ID'!$B$13:$M$3257,12,FALSE),"")</f>
        <v/>
      </c>
      <c r="G271" s="297" t="str">
        <f>IF($B271&gt;0,VLOOKUP($B271,'OT-ID'!$B$13:$M$3257,4,FALSE),"")</f>
        <v/>
      </c>
      <c r="H271" s="298" t="str">
        <f>IF($B271&gt;0,VLOOKUP($B271,'OT-ID'!$B$13:$M$3257,5,FALSE),"")</f>
        <v/>
      </c>
      <c r="I271" s="46"/>
      <c r="J271" s="38"/>
      <c r="K271" s="47"/>
      <c r="L271" s="48"/>
      <c r="M271" s="48"/>
      <c r="N271" s="48"/>
      <c r="O271" s="48"/>
      <c r="P271" s="48"/>
      <c r="Q271" s="48"/>
      <c r="R271" s="40"/>
      <c r="S271" s="40"/>
      <c r="T271" s="40"/>
      <c r="U271" s="40"/>
      <c r="V271" s="49"/>
      <c r="W271" s="49"/>
      <c r="X271" s="44" t="str">
        <f t="shared" si="7"/>
        <v/>
      </c>
    </row>
    <row r="272" spans="1:24" s="45" customFormat="1" ht="12" x14ac:dyDescent="0.2">
      <c r="A272" s="37"/>
      <c r="B272" s="38"/>
      <c r="C272" s="39"/>
      <c r="D272" s="297" t="str">
        <f>IF($B272&gt;0,VLOOKUP($B272,'OT-ID'!$B$13:$M$3257,6,FALSE),"")</f>
        <v/>
      </c>
      <c r="E272" s="298" t="str">
        <f>IF($B272&gt;0,VLOOKUP($B272,'OT-ID'!$B$13:$M$3257,10,FALSE),"")</f>
        <v/>
      </c>
      <c r="F272" s="298" t="str">
        <f>IF($B272&gt;0,VLOOKUP($B272,'OT-ID'!$B$13:$M$3257,12,FALSE),"")</f>
        <v/>
      </c>
      <c r="G272" s="297" t="str">
        <f>IF($B272&gt;0,VLOOKUP($B272,'OT-ID'!$B$13:$M$3257,4,FALSE),"")</f>
        <v/>
      </c>
      <c r="H272" s="298" t="str">
        <f>IF($B272&gt;0,VLOOKUP($B272,'OT-ID'!$B$13:$M$3257,5,FALSE),"")</f>
        <v/>
      </c>
      <c r="I272" s="46"/>
      <c r="J272" s="38"/>
      <c r="K272" s="47"/>
      <c r="L272" s="48"/>
      <c r="M272" s="48"/>
      <c r="N272" s="48"/>
      <c r="O272" s="48"/>
      <c r="P272" s="48"/>
      <c r="Q272" s="48"/>
      <c r="R272" s="40"/>
      <c r="S272" s="40"/>
      <c r="T272" s="40"/>
      <c r="U272" s="40"/>
      <c r="V272" s="49"/>
      <c r="W272" s="49"/>
      <c r="X272" s="44" t="str">
        <f t="shared" si="7"/>
        <v/>
      </c>
    </row>
    <row r="273" spans="1:24" s="45" customFormat="1" ht="12" x14ac:dyDescent="0.2">
      <c r="A273" s="37"/>
      <c r="B273" s="38"/>
      <c r="C273" s="39"/>
      <c r="D273" s="297" t="str">
        <f>IF($B273&gt;0,VLOOKUP($B273,'OT-ID'!$B$13:$M$3257,6,FALSE),"")</f>
        <v/>
      </c>
      <c r="E273" s="298" t="str">
        <f>IF($B273&gt;0,VLOOKUP($B273,'OT-ID'!$B$13:$M$3257,10,FALSE),"")</f>
        <v/>
      </c>
      <c r="F273" s="298" t="str">
        <f>IF($B273&gt;0,VLOOKUP($B273,'OT-ID'!$B$13:$M$3257,12,FALSE),"")</f>
        <v/>
      </c>
      <c r="G273" s="297" t="str">
        <f>IF($B273&gt;0,VLOOKUP($B273,'OT-ID'!$B$13:$M$3257,4,FALSE),"")</f>
        <v/>
      </c>
      <c r="H273" s="298" t="str">
        <f>IF($B273&gt;0,VLOOKUP($B273,'OT-ID'!$B$13:$M$3257,5,FALSE),"")</f>
        <v/>
      </c>
      <c r="I273" s="46"/>
      <c r="J273" s="38"/>
      <c r="K273" s="47"/>
      <c r="L273" s="48"/>
      <c r="M273" s="48"/>
      <c r="N273" s="48"/>
      <c r="O273" s="48"/>
      <c r="P273" s="48"/>
      <c r="Q273" s="48"/>
      <c r="R273" s="40"/>
      <c r="S273" s="40"/>
      <c r="T273" s="40"/>
      <c r="U273" s="40"/>
      <c r="V273" s="49"/>
      <c r="W273" s="49"/>
      <c r="X273" s="44" t="str">
        <f t="shared" si="7"/>
        <v/>
      </c>
    </row>
    <row r="274" spans="1:24" s="45" customFormat="1" ht="12" x14ac:dyDescent="0.2">
      <c r="A274" s="37"/>
      <c r="B274" s="38"/>
      <c r="C274" s="39"/>
      <c r="D274" s="297" t="str">
        <f>IF($B274&gt;0,VLOOKUP($B274,'OT-ID'!$B$13:$M$3257,6,FALSE),"")</f>
        <v/>
      </c>
      <c r="E274" s="298" t="str">
        <f>IF($B274&gt;0,VLOOKUP($B274,'OT-ID'!$B$13:$M$3257,10,FALSE),"")</f>
        <v/>
      </c>
      <c r="F274" s="298" t="str">
        <f>IF($B274&gt;0,VLOOKUP($B274,'OT-ID'!$B$13:$M$3257,12,FALSE),"")</f>
        <v/>
      </c>
      <c r="G274" s="297" t="str">
        <f>IF($B274&gt;0,VLOOKUP($B274,'OT-ID'!$B$13:$M$3257,4,FALSE),"")</f>
        <v/>
      </c>
      <c r="H274" s="298" t="str">
        <f>IF($B274&gt;0,VLOOKUP($B274,'OT-ID'!$B$13:$M$3257,5,FALSE),"")</f>
        <v/>
      </c>
      <c r="I274" s="46"/>
      <c r="J274" s="38"/>
      <c r="K274" s="47"/>
      <c r="L274" s="48"/>
      <c r="M274" s="48"/>
      <c r="N274" s="48"/>
      <c r="O274" s="48"/>
      <c r="P274" s="48"/>
      <c r="Q274" s="48"/>
      <c r="R274" s="40"/>
      <c r="S274" s="40"/>
      <c r="T274" s="40"/>
      <c r="U274" s="40"/>
      <c r="V274" s="49"/>
      <c r="W274" s="49"/>
      <c r="X274" s="44" t="str">
        <f t="shared" si="7"/>
        <v/>
      </c>
    </row>
    <row r="275" spans="1:24" s="45" customFormat="1" ht="12" x14ac:dyDescent="0.2">
      <c r="A275" s="37"/>
      <c r="B275" s="38"/>
      <c r="C275" s="39"/>
      <c r="D275" s="297" t="str">
        <f>IF($B275&gt;0,VLOOKUP($B275,'OT-ID'!$B$13:$M$3257,6,FALSE),"")</f>
        <v/>
      </c>
      <c r="E275" s="298" t="str">
        <f>IF($B275&gt;0,VLOOKUP($B275,'OT-ID'!$B$13:$M$3257,10,FALSE),"")</f>
        <v/>
      </c>
      <c r="F275" s="298" t="str">
        <f>IF($B275&gt;0,VLOOKUP($B275,'OT-ID'!$B$13:$M$3257,12,FALSE),"")</f>
        <v/>
      </c>
      <c r="G275" s="297" t="str">
        <f>IF($B275&gt;0,VLOOKUP($B275,'OT-ID'!$B$13:$M$3257,4,FALSE),"")</f>
        <v/>
      </c>
      <c r="H275" s="298" t="str">
        <f>IF($B275&gt;0,VLOOKUP($B275,'OT-ID'!$B$13:$M$3257,5,FALSE),"")</f>
        <v/>
      </c>
      <c r="I275" s="46"/>
      <c r="J275" s="38"/>
      <c r="K275" s="47"/>
      <c r="L275" s="48"/>
      <c r="M275" s="48"/>
      <c r="N275" s="48"/>
      <c r="O275" s="48"/>
      <c r="P275" s="48"/>
      <c r="Q275" s="48"/>
      <c r="R275" s="40"/>
      <c r="S275" s="40"/>
      <c r="T275" s="40"/>
      <c r="U275" s="40"/>
      <c r="V275" s="49"/>
      <c r="W275" s="49"/>
      <c r="X275" s="44" t="str">
        <f t="shared" ref="X275:X338" si="8">IF(W275&gt;0,V275*1000/W275,"")</f>
        <v/>
      </c>
    </row>
    <row r="276" spans="1:24" s="45" customFormat="1" ht="12" x14ac:dyDescent="0.2">
      <c r="A276" s="37"/>
      <c r="B276" s="38"/>
      <c r="C276" s="39"/>
      <c r="D276" s="297" t="str">
        <f>IF($B276&gt;0,VLOOKUP($B276,'OT-ID'!$B$13:$M$3257,6,FALSE),"")</f>
        <v/>
      </c>
      <c r="E276" s="298" t="str">
        <f>IF($B276&gt;0,VLOOKUP($B276,'OT-ID'!$B$13:$M$3257,10,FALSE),"")</f>
        <v/>
      </c>
      <c r="F276" s="298" t="str">
        <f>IF($B276&gt;0,VLOOKUP($B276,'OT-ID'!$B$13:$M$3257,12,FALSE),"")</f>
        <v/>
      </c>
      <c r="G276" s="297" t="str">
        <f>IF($B276&gt;0,VLOOKUP($B276,'OT-ID'!$B$13:$M$3257,4,FALSE),"")</f>
        <v/>
      </c>
      <c r="H276" s="298" t="str">
        <f>IF($B276&gt;0,VLOOKUP($B276,'OT-ID'!$B$13:$M$3257,5,FALSE),"")</f>
        <v/>
      </c>
      <c r="I276" s="46"/>
      <c r="J276" s="38"/>
      <c r="K276" s="47"/>
      <c r="L276" s="48"/>
      <c r="M276" s="48"/>
      <c r="N276" s="48"/>
      <c r="O276" s="48"/>
      <c r="P276" s="48"/>
      <c r="Q276" s="48"/>
      <c r="R276" s="40"/>
      <c r="S276" s="40"/>
      <c r="T276" s="40"/>
      <c r="U276" s="40"/>
      <c r="V276" s="49"/>
      <c r="W276" s="49"/>
      <c r="X276" s="44" t="str">
        <f t="shared" si="8"/>
        <v/>
      </c>
    </row>
    <row r="277" spans="1:24" s="45" customFormat="1" ht="12" x14ac:dyDescent="0.2">
      <c r="A277" s="37"/>
      <c r="B277" s="38"/>
      <c r="C277" s="39"/>
      <c r="D277" s="297" t="str">
        <f>IF($B277&gt;0,VLOOKUP($B277,'OT-ID'!$B$13:$M$3257,6,FALSE),"")</f>
        <v/>
      </c>
      <c r="E277" s="298" t="str">
        <f>IF($B277&gt;0,VLOOKUP($B277,'OT-ID'!$B$13:$M$3257,10,FALSE),"")</f>
        <v/>
      </c>
      <c r="F277" s="298" t="str">
        <f>IF($B277&gt;0,VLOOKUP($B277,'OT-ID'!$B$13:$M$3257,12,FALSE),"")</f>
        <v/>
      </c>
      <c r="G277" s="297" t="str">
        <f>IF($B277&gt;0,VLOOKUP($B277,'OT-ID'!$B$13:$M$3257,4,FALSE),"")</f>
        <v/>
      </c>
      <c r="H277" s="298" t="str">
        <f>IF($B277&gt;0,VLOOKUP($B277,'OT-ID'!$B$13:$M$3257,5,FALSE),"")</f>
        <v/>
      </c>
      <c r="I277" s="46"/>
      <c r="J277" s="38"/>
      <c r="K277" s="47"/>
      <c r="L277" s="48"/>
      <c r="M277" s="48"/>
      <c r="N277" s="48"/>
      <c r="O277" s="48"/>
      <c r="P277" s="48"/>
      <c r="Q277" s="48"/>
      <c r="R277" s="40"/>
      <c r="S277" s="40"/>
      <c r="T277" s="40"/>
      <c r="U277" s="40"/>
      <c r="V277" s="49"/>
      <c r="W277" s="49"/>
      <c r="X277" s="44" t="str">
        <f t="shared" si="8"/>
        <v/>
      </c>
    </row>
    <row r="278" spans="1:24" s="45" customFormat="1" ht="12" x14ac:dyDescent="0.2">
      <c r="A278" s="37"/>
      <c r="B278" s="38"/>
      <c r="C278" s="39"/>
      <c r="D278" s="297" t="str">
        <f>IF($B278&gt;0,VLOOKUP($B278,'OT-ID'!$B$13:$M$3257,6,FALSE),"")</f>
        <v/>
      </c>
      <c r="E278" s="298" t="str">
        <f>IF($B278&gt;0,VLOOKUP($B278,'OT-ID'!$B$13:$M$3257,10,FALSE),"")</f>
        <v/>
      </c>
      <c r="F278" s="298" t="str">
        <f>IF($B278&gt;0,VLOOKUP($B278,'OT-ID'!$B$13:$M$3257,12,FALSE),"")</f>
        <v/>
      </c>
      <c r="G278" s="297" t="str">
        <f>IF($B278&gt;0,VLOOKUP($B278,'OT-ID'!$B$13:$M$3257,4,FALSE),"")</f>
        <v/>
      </c>
      <c r="H278" s="298" t="str">
        <f>IF($B278&gt;0,VLOOKUP($B278,'OT-ID'!$B$13:$M$3257,5,FALSE),"")</f>
        <v/>
      </c>
      <c r="I278" s="46"/>
      <c r="J278" s="38"/>
      <c r="K278" s="47"/>
      <c r="L278" s="48"/>
      <c r="M278" s="48"/>
      <c r="N278" s="48"/>
      <c r="O278" s="48"/>
      <c r="P278" s="48"/>
      <c r="Q278" s="48"/>
      <c r="R278" s="40"/>
      <c r="S278" s="40"/>
      <c r="T278" s="40"/>
      <c r="U278" s="40"/>
      <c r="V278" s="49"/>
      <c r="W278" s="49"/>
      <c r="X278" s="44" t="str">
        <f t="shared" si="8"/>
        <v/>
      </c>
    </row>
    <row r="279" spans="1:24" s="45" customFormat="1" ht="12" x14ac:dyDescent="0.2">
      <c r="A279" s="37"/>
      <c r="B279" s="38"/>
      <c r="C279" s="39"/>
      <c r="D279" s="297" t="str">
        <f>IF($B279&gt;0,VLOOKUP($B279,'OT-ID'!$B$13:$M$3257,6,FALSE),"")</f>
        <v/>
      </c>
      <c r="E279" s="298" t="str">
        <f>IF($B279&gt;0,VLOOKUP($B279,'OT-ID'!$B$13:$M$3257,10,FALSE),"")</f>
        <v/>
      </c>
      <c r="F279" s="298" t="str">
        <f>IF($B279&gt;0,VLOOKUP($B279,'OT-ID'!$B$13:$M$3257,12,FALSE),"")</f>
        <v/>
      </c>
      <c r="G279" s="297" t="str">
        <f>IF($B279&gt;0,VLOOKUP($B279,'OT-ID'!$B$13:$M$3257,4,FALSE),"")</f>
        <v/>
      </c>
      <c r="H279" s="298" t="str">
        <f>IF($B279&gt;0,VLOOKUP($B279,'OT-ID'!$B$13:$M$3257,5,FALSE),"")</f>
        <v/>
      </c>
      <c r="I279" s="46"/>
      <c r="J279" s="38"/>
      <c r="K279" s="47"/>
      <c r="L279" s="48"/>
      <c r="M279" s="48"/>
      <c r="N279" s="48"/>
      <c r="O279" s="48"/>
      <c r="P279" s="48"/>
      <c r="Q279" s="48"/>
      <c r="R279" s="40"/>
      <c r="S279" s="40"/>
      <c r="T279" s="40"/>
      <c r="U279" s="40"/>
      <c r="V279" s="49"/>
      <c r="W279" s="49"/>
      <c r="X279" s="44" t="str">
        <f t="shared" si="8"/>
        <v/>
      </c>
    </row>
    <row r="280" spans="1:24" s="45" customFormat="1" ht="12" x14ac:dyDescent="0.2">
      <c r="A280" s="37"/>
      <c r="B280" s="38"/>
      <c r="C280" s="39"/>
      <c r="D280" s="297" t="str">
        <f>IF($B280&gt;0,VLOOKUP($B280,'OT-ID'!$B$13:$M$3257,6,FALSE),"")</f>
        <v/>
      </c>
      <c r="E280" s="298" t="str">
        <f>IF($B280&gt;0,VLOOKUP($B280,'OT-ID'!$B$13:$M$3257,10,FALSE),"")</f>
        <v/>
      </c>
      <c r="F280" s="298" t="str">
        <f>IF($B280&gt;0,VLOOKUP($B280,'OT-ID'!$B$13:$M$3257,12,FALSE),"")</f>
        <v/>
      </c>
      <c r="G280" s="297" t="str">
        <f>IF($B280&gt;0,VLOOKUP($B280,'OT-ID'!$B$13:$M$3257,4,FALSE),"")</f>
        <v/>
      </c>
      <c r="H280" s="298" t="str">
        <f>IF($B280&gt;0,VLOOKUP($B280,'OT-ID'!$B$13:$M$3257,5,FALSE),"")</f>
        <v/>
      </c>
      <c r="I280" s="46"/>
      <c r="J280" s="38"/>
      <c r="K280" s="47"/>
      <c r="L280" s="48"/>
      <c r="M280" s="48"/>
      <c r="N280" s="48"/>
      <c r="O280" s="48"/>
      <c r="P280" s="48"/>
      <c r="Q280" s="48"/>
      <c r="R280" s="40"/>
      <c r="S280" s="40"/>
      <c r="T280" s="40"/>
      <c r="U280" s="40"/>
      <c r="V280" s="49"/>
      <c r="W280" s="49"/>
      <c r="X280" s="44" t="str">
        <f t="shared" si="8"/>
        <v/>
      </c>
    </row>
    <row r="281" spans="1:24" s="45" customFormat="1" ht="12" x14ac:dyDescent="0.2">
      <c r="A281" s="37"/>
      <c r="B281" s="38"/>
      <c r="C281" s="39"/>
      <c r="D281" s="297" t="str">
        <f>IF($B281&gt;0,VLOOKUP($B281,'OT-ID'!$B$13:$M$3257,6,FALSE),"")</f>
        <v/>
      </c>
      <c r="E281" s="298" t="str">
        <f>IF($B281&gt;0,VLOOKUP($B281,'OT-ID'!$B$13:$M$3257,10,FALSE),"")</f>
        <v/>
      </c>
      <c r="F281" s="298" t="str">
        <f>IF($B281&gt;0,VLOOKUP($B281,'OT-ID'!$B$13:$M$3257,12,FALSE),"")</f>
        <v/>
      </c>
      <c r="G281" s="297" t="str">
        <f>IF($B281&gt;0,VLOOKUP($B281,'OT-ID'!$B$13:$M$3257,4,FALSE),"")</f>
        <v/>
      </c>
      <c r="H281" s="298" t="str">
        <f>IF($B281&gt;0,VLOOKUP($B281,'OT-ID'!$B$13:$M$3257,5,FALSE),"")</f>
        <v/>
      </c>
      <c r="I281" s="46"/>
      <c r="J281" s="38"/>
      <c r="K281" s="47"/>
      <c r="L281" s="48"/>
      <c r="M281" s="48"/>
      <c r="N281" s="48"/>
      <c r="O281" s="48"/>
      <c r="P281" s="48"/>
      <c r="Q281" s="48"/>
      <c r="R281" s="40"/>
      <c r="S281" s="40"/>
      <c r="T281" s="40"/>
      <c r="U281" s="40"/>
      <c r="V281" s="49"/>
      <c r="W281" s="49"/>
      <c r="X281" s="44" t="str">
        <f t="shared" si="8"/>
        <v/>
      </c>
    </row>
    <row r="282" spans="1:24" s="45" customFormat="1" ht="12" x14ac:dyDescent="0.2">
      <c r="A282" s="37"/>
      <c r="B282" s="38"/>
      <c r="C282" s="39"/>
      <c r="D282" s="297" t="str">
        <f>IF($B282&gt;0,VLOOKUP($B282,'OT-ID'!$B$13:$M$3257,6,FALSE),"")</f>
        <v/>
      </c>
      <c r="E282" s="298" t="str">
        <f>IF($B282&gt;0,VLOOKUP($B282,'OT-ID'!$B$13:$M$3257,10,FALSE),"")</f>
        <v/>
      </c>
      <c r="F282" s="298" t="str">
        <f>IF($B282&gt;0,VLOOKUP($B282,'OT-ID'!$B$13:$M$3257,12,FALSE),"")</f>
        <v/>
      </c>
      <c r="G282" s="297" t="str">
        <f>IF($B282&gt;0,VLOOKUP($B282,'OT-ID'!$B$13:$M$3257,4,FALSE),"")</f>
        <v/>
      </c>
      <c r="H282" s="298" t="str">
        <f>IF($B282&gt;0,VLOOKUP($B282,'OT-ID'!$B$13:$M$3257,5,FALSE),"")</f>
        <v/>
      </c>
      <c r="I282" s="46"/>
      <c r="J282" s="38"/>
      <c r="K282" s="47"/>
      <c r="L282" s="48"/>
      <c r="M282" s="48"/>
      <c r="N282" s="48"/>
      <c r="O282" s="48"/>
      <c r="P282" s="48"/>
      <c r="Q282" s="48"/>
      <c r="R282" s="40"/>
      <c r="S282" s="40"/>
      <c r="T282" s="40"/>
      <c r="U282" s="40"/>
      <c r="V282" s="49"/>
      <c r="W282" s="49"/>
      <c r="X282" s="44" t="str">
        <f t="shared" si="8"/>
        <v/>
      </c>
    </row>
    <row r="283" spans="1:24" s="45" customFormat="1" ht="12" x14ac:dyDescent="0.2">
      <c r="A283" s="37"/>
      <c r="B283" s="38"/>
      <c r="C283" s="39"/>
      <c r="D283" s="297" t="str">
        <f>IF($B283&gt;0,VLOOKUP($B283,'OT-ID'!$B$13:$M$3257,6,FALSE),"")</f>
        <v/>
      </c>
      <c r="E283" s="298" t="str">
        <f>IF($B283&gt;0,VLOOKUP($B283,'OT-ID'!$B$13:$M$3257,10,FALSE),"")</f>
        <v/>
      </c>
      <c r="F283" s="298" t="str">
        <f>IF($B283&gt;0,VLOOKUP($B283,'OT-ID'!$B$13:$M$3257,12,FALSE),"")</f>
        <v/>
      </c>
      <c r="G283" s="297" t="str">
        <f>IF($B283&gt;0,VLOOKUP($B283,'OT-ID'!$B$13:$M$3257,4,FALSE),"")</f>
        <v/>
      </c>
      <c r="H283" s="298" t="str">
        <f>IF($B283&gt;0,VLOOKUP($B283,'OT-ID'!$B$13:$M$3257,5,FALSE),"")</f>
        <v/>
      </c>
      <c r="I283" s="46"/>
      <c r="J283" s="38"/>
      <c r="K283" s="47"/>
      <c r="L283" s="48"/>
      <c r="M283" s="48"/>
      <c r="N283" s="48"/>
      <c r="O283" s="48"/>
      <c r="P283" s="48"/>
      <c r="Q283" s="48"/>
      <c r="R283" s="40"/>
      <c r="S283" s="40"/>
      <c r="T283" s="40"/>
      <c r="U283" s="40"/>
      <c r="V283" s="49"/>
      <c r="W283" s="49"/>
      <c r="X283" s="44" t="str">
        <f t="shared" si="8"/>
        <v/>
      </c>
    </row>
    <row r="284" spans="1:24" s="45" customFormat="1" ht="12" x14ac:dyDescent="0.2">
      <c r="A284" s="37"/>
      <c r="B284" s="38"/>
      <c r="C284" s="39"/>
      <c r="D284" s="297" t="str">
        <f>IF($B284&gt;0,VLOOKUP($B284,'OT-ID'!$B$13:$M$3257,6,FALSE),"")</f>
        <v/>
      </c>
      <c r="E284" s="298" t="str">
        <f>IF($B284&gt;0,VLOOKUP($B284,'OT-ID'!$B$13:$M$3257,10,FALSE),"")</f>
        <v/>
      </c>
      <c r="F284" s="298" t="str">
        <f>IF($B284&gt;0,VLOOKUP($B284,'OT-ID'!$B$13:$M$3257,12,FALSE),"")</f>
        <v/>
      </c>
      <c r="G284" s="297" t="str">
        <f>IF($B284&gt;0,VLOOKUP($B284,'OT-ID'!$B$13:$M$3257,4,FALSE),"")</f>
        <v/>
      </c>
      <c r="H284" s="298" t="str">
        <f>IF($B284&gt;0,VLOOKUP($B284,'OT-ID'!$B$13:$M$3257,5,FALSE),"")</f>
        <v/>
      </c>
      <c r="I284" s="46"/>
      <c r="J284" s="38"/>
      <c r="K284" s="47"/>
      <c r="L284" s="48"/>
      <c r="M284" s="48"/>
      <c r="N284" s="48"/>
      <c r="O284" s="48"/>
      <c r="P284" s="48"/>
      <c r="Q284" s="48"/>
      <c r="R284" s="40"/>
      <c r="S284" s="40"/>
      <c r="T284" s="40"/>
      <c r="U284" s="40"/>
      <c r="V284" s="49"/>
      <c r="W284" s="49"/>
      <c r="X284" s="44" t="str">
        <f t="shared" si="8"/>
        <v/>
      </c>
    </row>
    <row r="285" spans="1:24" s="45" customFormat="1" ht="12" x14ac:dyDescent="0.2">
      <c r="A285" s="37"/>
      <c r="B285" s="38"/>
      <c r="C285" s="39"/>
      <c r="D285" s="297" t="str">
        <f>IF($B285&gt;0,VLOOKUP($B285,'OT-ID'!$B$13:$M$3257,6,FALSE),"")</f>
        <v/>
      </c>
      <c r="E285" s="298" t="str">
        <f>IF($B285&gt;0,VLOOKUP($B285,'OT-ID'!$B$13:$M$3257,10,FALSE),"")</f>
        <v/>
      </c>
      <c r="F285" s="298" t="str">
        <f>IF($B285&gt;0,VLOOKUP($B285,'OT-ID'!$B$13:$M$3257,12,FALSE),"")</f>
        <v/>
      </c>
      <c r="G285" s="297" t="str">
        <f>IF($B285&gt;0,VLOOKUP($B285,'OT-ID'!$B$13:$M$3257,4,FALSE),"")</f>
        <v/>
      </c>
      <c r="H285" s="298" t="str">
        <f>IF($B285&gt;0,VLOOKUP($B285,'OT-ID'!$B$13:$M$3257,5,FALSE),"")</f>
        <v/>
      </c>
      <c r="I285" s="46"/>
      <c r="J285" s="38"/>
      <c r="K285" s="47"/>
      <c r="L285" s="48"/>
      <c r="M285" s="48"/>
      <c r="N285" s="48"/>
      <c r="O285" s="48"/>
      <c r="P285" s="48"/>
      <c r="Q285" s="48"/>
      <c r="R285" s="40"/>
      <c r="S285" s="40"/>
      <c r="T285" s="40"/>
      <c r="U285" s="40"/>
      <c r="V285" s="49"/>
      <c r="W285" s="49"/>
      <c r="X285" s="44" t="str">
        <f t="shared" si="8"/>
        <v/>
      </c>
    </row>
    <row r="286" spans="1:24" s="45" customFormat="1" ht="12" x14ac:dyDescent="0.2">
      <c r="A286" s="37"/>
      <c r="B286" s="38"/>
      <c r="C286" s="39"/>
      <c r="D286" s="297" t="str">
        <f>IF($B286&gt;0,VLOOKUP($B286,'OT-ID'!$B$13:$M$3257,6,FALSE),"")</f>
        <v/>
      </c>
      <c r="E286" s="298" t="str">
        <f>IF($B286&gt;0,VLOOKUP($B286,'OT-ID'!$B$13:$M$3257,10,FALSE),"")</f>
        <v/>
      </c>
      <c r="F286" s="298" t="str">
        <f>IF($B286&gt;0,VLOOKUP($B286,'OT-ID'!$B$13:$M$3257,12,FALSE),"")</f>
        <v/>
      </c>
      <c r="G286" s="297" t="str">
        <f>IF($B286&gt;0,VLOOKUP($B286,'OT-ID'!$B$13:$M$3257,4,FALSE),"")</f>
        <v/>
      </c>
      <c r="H286" s="298" t="str">
        <f>IF($B286&gt;0,VLOOKUP($B286,'OT-ID'!$B$13:$M$3257,5,FALSE),"")</f>
        <v/>
      </c>
      <c r="I286" s="46"/>
      <c r="J286" s="38"/>
      <c r="K286" s="47"/>
      <c r="L286" s="48"/>
      <c r="M286" s="48"/>
      <c r="N286" s="48"/>
      <c r="O286" s="48"/>
      <c r="P286" s="48"/>
      <c r="Q286" s="48"/>
      <c r="R286" s="40"/>
      <c r="S286" s="40"/>
      <c r="T286" s="40"/>
      <c r="U286" s="40"/>
      <c r="V286" s="49"/>
      <c r="W286" s="49"/>
      <c r="X286" s="44" t="str">
        <f t="shared" si="8"/>
        <v/>
      </c>
    </row>
    <row r="287" spans="1:24" s="45" customFormat="1" ht="12" x14ac:dyDescent="0.2">
      <c r="A287" s="37"/>
      <c r="B287" s="38"/>
      <c r="C287" s="39"/>
      <c r="D287" s="297" t="str">
        <f>IF($B287&gt;0,VLOOKUP($B287,'OT-ID'!$B$13:$M$3257,6,FALSE),"")</f>
        <v/>
      </c>
      <c r="E287" s="298" t="str">
        <f>IF($B287&gt;0,VLOOKUP($B287,'OT-ID'!$B$13:$M$3257,10,FALSE),"")</f>
        <v/>
      </c>
      <c r="F287" s="298" t="str">
        <f>IF($B287&gt;0,VLOOKUP($B287,'OT-ID'!$B$13:$M$3257,12,FALSE),"")</f>
        <v/>
      </c>
      <c r="G287" s="297" t="str">
        <f>IF($B287&gt;0,VLOOKUP($B287,'OT-ID'!$B$13:$M$3257,4,FALSE),"")</f>
        <v/>
      </c>
      <c r="H287" s="298" t="str">
        <f>IF($B287&gt;0,VLOOKUP($B287,'OT-ID'!$B$13:$M$3257,5,FALSE),"")</f>
        <v/>
      </c>
      <c r="I287" s="46"/>
      <c r="J287" s="38"/>
      <c r="K287" s="47"/>
      <c r="L287" s="48"/>
      <c r="M287" s="48"/>
      <c r="N287" s="48"/>
      <c r="O287" s="48"/>
      <c r="P287" s="48"/>
      <c r="Q287" s="48"/>
      <c r="R287" s="40"/>
      <c r="S287" s="40"/>
      <c r="T287" s="40"/>
      <c r="U287" s="40"/>
      <c r="V287" s="49"/>
      <c r="W287" s="49"/>
      <c r="X287" s="44" t="str">
        <f t="shared" si="8"/>
        <v/>
      </c>
    </row>
    <row r="288" spans="1:24" s="45" customFormat="1" ht="12" x14ac:dyDescent="0.2">
      <c r="A288" s="37"/>
      <c r="B288" s="38"/>
      <c r="C288" s="39"/>
      <c r="D288" s="297" t="str">
        <f>IF($B288&gt;0,VLOOKUP($B288,'OT-ID'!$B$13:$M$3257,6,FALSE),"")</f>
        <v/>
      </c>
      <c r="E288" s="298" t="str">
        <f>IF($B288&gt;0,VLOOKUP($B288,'OT-ID'!$B$13:$M$3257,10,FALSE),"")</f>
        <v/>
      </c>
      <c r="F288" s="298" t="str">
        <f>IF($B288&gt;0,VLOOKUP($B288,'OT-ID'!$B$13:$M$3257,12,FALSE),"")</f>
        <v/>
      </c>
      <c r="G288" s="297" t="str">
        <f>IF($B288&gt;0,VLOOKUP($B288,'OT-ID'!$B$13:$M$3257,4,FALSE),"")</f>
        <v/>
      </c>
      <c r="H288" s="298" t="str">
        <f>IF($B288&gt;0,VLOOKUP($B288,'OT-ID'!$B$13:$M$3257,5,FALSE),"")</f>
        <v/>
      </c>
      <c r="I288" s="46"/>
      <c r="J288" s="38"/>
      <c r="K288" s="47"/>
      <c r="L288" s="48"/>
      <c r="M288" s="48"/>
      <c r="N288" s="48"/>
      <c r="O288" s="48"/>
      <c r="P288" s="48"/>
      <c r="Q288" s="48"/>
      <c r="R288" s="40"/>
      <c r="S288" s="40"/>
      <c r="T288" s="40"/>
      <c r="U288" s="40"/>
      <c r="V288" s="49"/>
      <c r="W288" s="49"/>
      <c r="X288" s="44" t="str">
        <f t="shared" si="8"/>
        <v/>
      </c>
    </row>
    <row r="289" spans="1:24" s="45" customFormat="1" ht="12" x14ac:dyDescent="0.2">
      <c r="A289" s="37"/>
      <c r="B289" s="38"/>
      <c r="C289" s="39"/>
      <c r="D289" s="297" t="str">
        <f>IF($B289&gt;0,VLOOKUP($B289,'OT-ID'!$B$13:$M$3257,6,FALSE),"")</f>
        <v/>
      </c>
      <c r="E289" s="298" t="str">
        <f>IF($B289&gt;0,VLOOKUP($B289,'OT-ID'!$B$13:$M$3257,10,FALSE),"")</f>
        <v/>
      </c>
      <c r="F289" s="298" t="str">
        <f>IF($B289&gt;0,VLOOKUP($B289,'OT-ID'!$B$13:$M$3257,12,FALSE),"")</f>
        <v/>
      </c>
      <c r="G289" s="297" t="str">
        <f>IF($B289&gt;0,VLOOKUP($B289,'OT-ID'!$B$13:$M$3257,4,FALSE),"")</f>
        <v/>
      </c>
      <c r="H289" s="298" t="str">
        <f>IF($B289&gt;0,VLOOKUP($B289,'OT-ID'!$B$13:$M$3257,5,FALSE),"")</f>
        <v/>
      </c>
      <c r="I289" s="46"/>
      <c r="J289" s="38"/>
      <c r="K289" s="47"/>
      <c r="L289" s="48"/>
      <c r="M289" s="48"/>
      <c r="N289" s="48"/>
      <c r="O289" s="48"/>
      <c r="P289" s="48"/>
      <c r="Q289" s="48"/>
      <c r="R289" s="40"/>
      <c r="S289" s="40"/>
      <c r="T289" s="40"/>
      <c r="U289" s="40"/>
      <c r="V289" s="49"/>
      <c r="W289" s="49"/>
      <c r="X289" s="44" t="str">
        <f t="shared" si="8"/>
        <v/>
      </c>
    </row>
    <row r="290" spans="1:24" s="45" customFormat="1" ht="12" x14ac:dyDescent="0.2">
      <c r="A290" s="37"/>
      <c r="B290" s="38"/>
      <c r="C290" s="39"/>
      <c r="D290" s="297" t="str">
        <f>IF($B290&gt;0,VLOOKUP($B290,'OT-ID'!$B$13:$M$3257,6,FALSE),"")</f>
        <v/>
      </c>
      <c r="E290" s="298" t="str">
        <f>IF($B290&gt;0,VLOOKUP($B290,'OT-ID'!$B$13:$M$3257,10,FALSE),"")</f>
        <v/>
      </c>
      <c r="F290" s="298" t="str">
        <f>IF($B290&gt;0,VLOOKUP($B290,'OT-ID'!$B$13:$M$3257,12,FALSE),"")</f>
        <v/>
      </c>
      <c r="G290" s="297" t="str">
        <f>IF($B290&gt;0,VLOOKUP($B290,'OT-ID'!$B$13:$M$3257,4,FALSE),"")</f>
        <v/>
      </c>
      <c r="H290" s="298" t="str">
        <f>IF($B290&gt;0,VLOOKUP($B290,'OT-ID'!$B$13:$M$3257,5,FALSE),"")</f>
        <v/>
      </c>
      <c r="I290" s="46"/>
      <c r="J290" s="38"/>
      <c r="K290" s="47"/>
      <c r="L290" s="48"/>
      <c r="M290" s="48"/>
      <c r="N290" s="48"/>
      <c r="O290" s="48"/>
      <c r="P290" s="48"/>
      <c r="Q290" s="48"/>
      <c r="R290" s="40"/>
      <c r="S290" s="40"/>
      <c r="T290" s="40"/>
      <c r="U290" s="40"/>
      <c r="V290" s="49"/>
      <c r="W290" s="49"/>
      <c r="X290" s="44" t="str">
        <f t="shared" si="8"/>
        <v/>
      </c>
    </row>
    <row r="291" spans="1:24" s="45" customFormat="1" ht="12" x14ac:dyDescent="0.2">
      <c r="A291" s="37"/>
      <c r="B291" s="38"/>
      <c r="C291" s="39"/>
      <c r="D291" s="297" t="str">
        <f>IF($B291&gt;0,VLOOKUP($B291,'OT-ID'!$B$13:$M$3257,6,FALSE),"")</f>
        <v/>
      </c>
      <c r="E291" s="298" t="str">
        <f>IF($B291&gt;0,VLOOKUP($B291,'OT-ID'!$B$13:$M$3257,10,FALSE),"")</f>
        <v/>
      </c>
      <c r="F291" s="298" t="str">
        <f>IF($B291&gt;0,VLOOKUP($B291,'OT-ID'!$B$13:$M$3257,12,FALSE),"")</f>
        <v/>
      </c>
      <c r="G291" s="297" t="str">
        <f>IF($B291&gt;0,VLOOKUP($B291,'OT-ID'!$B$13:$M$3257,4,FALSE),"")</f>
        <v/>
      </c>
      <c r="H291" s="298" t="str">
        <f>IF($B291&gt;0,VLOOKUP($B291,'OT-ID'!$B$13:$M$3257,5,FALSE),"")</f>
        <v/>
      </c>
      <c r="I291" s="46"/>
      <c r="J291" s="38"/>
      <c r="K291" s="47"/>
      <c r="L291" s="48"/>
      <c r="M291" s="48"/>
      <c r="N291" s="48"/>
      <c r="O291" s="48"/>
      <c r="P291" s="48"/>
      <c r="Q291" s="48"/>
      <c r="R291" s="40"/>
      <c r="S291" s="40"/>
      <c r="T291" s="40"/>
      <c r="U291" s="40"/>
      <c r="V291" s="49"/>
      <c r="W291" s="49"/>
      <c r="X291" s="44" t="str">
        <f t="shared" si="8"/>
        <v/>
      </c>
    </row>
    <row r="292" spans="1:24" s="45" customFormat="1" ht="12" x14ac:dyDescent="0.2">
      <c r="A292" s="37"/>
      <c r="B292" s="38"/>
      <c r="C292" s="39"/>
      <c r="D292" s="297" t="str">
        <f>IF($B292&gt;0,VLOOKUP($B292,'OT-ID'!$B$13:$M$3257,6,FALSE),"")</f>
        <v/>
      </c>
      <c r="E292" s="298" t="str">
        <f>IF($B292&gt;0,VLOOKUP($B292,'OT-ID'!$B$13:$M$3257,10,FALSE),"")</f>
        <v/>
      </c>
      <c r="F292" s="298" t="str">
        <f>IF($B292&gt;0,VLOOKUP($B292,'OT-ID'!$B$13:$M$3257,12,FALSE),"")</f>
        <v/>
      </c>
      <c r="G292" s="297" t="str">
        <f>IF($B292&gt;0,VLOOKUP($B292,'OT-ID'!$B$13:$M$3257,4,FALSE),"")</f>
        <v/>
      </c>
      <c r="H292" s="298" t="str">
        <f>IF($B292&gt;0,VLOOKUP($B292,'OT-ID'!$B$13:$M$3257,5,FALSE),"")</f>
        <v/>
      </c>
      <c r="I292" s="46"/>
      <c r="J292" s="38"/>
      <c r="K292" s="47"/>
      <c r="L292" s="48"/>
      <c r="M292" s="48"/>
      <c r="N292" s="48"/>
      <c r="O292" s="48"/>
      <c r="P292" s="48"/>
      <c r="Q292" s="48"/>
      <c r="R292" s="40"/>
      <c r="S292" s="40"/>
      <c r="T292" s="40"/>
      <c r="U292" s="40"/>
      <c r="V292" s="49"/>
      <c r="W292" s="49"/>
      <c r="X292" s="44" t="str">
        <f t="shared" si="8"/>
        <v/>
      </c>
    </row>
    <row r="293" spans="1:24" s="45" customFormat="1" ht="12" x14ac:dyDescent="0.2">
      <c r="A293" s="37"/>
      <c r="B293" s="38"/>
      <c r="C293" s="39"/>
      <c r="D293" s="297" t="str">
        <f>IF($B293&gt;0,VLOOKUP($B293,'OT-ID'!$B$13:$M$3257,6,FALSE),"")</f>
        <v/>
      </c>
      <c r="E293" s="298" t="str">
        <f>IF($B293&gt;0,VLOOKUP($B293,'OT-ID'!$B$13:$M$3257,10,FALSE),"")</f>
        <v/>
      </c>
      <c r="F293" s="298" t="str">
        <f>IF($B293&gt;0,VLOOKUP($B293,'OT-ID'!$B$13:$M$3257,12,FALSE),"")</f>
        <v/>
      </c>
      <c r="G293" s="297" t="str">
        <f>IF($B293&gt;0,VLOOKUP($B293,'OT-ID'!$B$13:$M$3257,4,FALSE),"")</f>
        <v/>
      </c>
      <c r="H293" s="298" t="str">
        <f>IF($B293&gt;0,VLOOKUP($B293,'OT-ID'!$B$13:$M$3257,5,FALSE),"")</f>
        <v/>
      </c>
      <c r="I293" s="46"/>
      <c r="J293" s="38"/>
      <c r="K293" s="47"/>
      <c r="L293" s="48"/>
      <c r="M293" s="48"/>
      <c r="N293" s="48"/>
      <c r="O293" s="48"/>
      <c r="P293" s="48"/>
      <c r="Q293" s="48"/>
      <c r="R293" s="40"/>
      <c r="S293" s="40"/>
      <c r="T293" s="40"/>
      <c r="U293" s="40"/>
      <c r="V293" s="49"/>
      <c r="W293" s="49"/>
      <c r="X293" s="44" t="str">
        <f t="shared" si="8"/>
        <v/>
      </c>
    </row>
    <row r="294" spans="1:24" s="45" customFormat="1" ht="12" x14ac:dyDescent="0.2">
      <c r="A294" s="37"/>
      <c r="B294" s="38"/>
      <c r="C294" s="39"/>
      <c r="D294" s="297" t="str">
        <f>IF($B294&gt;0,VLOOKUP($B294,'OT-ID'!$B$13:$M$3257,6,FALSE),"")</f>
        <v/>
      </c>
      <c r="E294" s="298" t="str">
        <f>IF($B294&gt;0,VLOOKUP($B294,'OT-ID'!$B$13:$M$3257,10,FALSE),"")</f>
        <v/>
      </c>
      <c r="F294" s="298" t="str">
        <f>IF($B294&gt;0,VLOOKUP($B294,'OT-ID'!$B$13:$M$3257,12,FALSE),"")</f>
        <v/>
      </c>
      <c r="G294" s="297" t="str">
        <f>IF($B294&gt;0,VLOOKUP($B294,'OT-ID'!$B$13:$M$3257,4,FALSE),"")</f>
        <v/>
      </c>
      <c r="H294" s="298" t="str">
        <f>IF($B294&gt;0,VLOOKUP($B294,'OT-ID'!$B$13:$M$3257,5,FALSE),"")</f>
        <v/>
      </c>
      <c r="I294" s="46"/>
      <c r="J294" s="38"/>
      <c r="K294" s="47"/>
      <c r="L294" s="48"/>
      <c r="M294" s="48"/>
      <c r="N294" s="48"/>
      <c r="O294" s="48"/>
      <c r="P294" s="48"/>
      <c r="Q294" s="48"/>
      <c r="R294" s="40"/>
      <c r="S294" s="40"/>
      <c r="T294" s="40"/>
      <c r="U294" s="40"/>
      <c r="V294" s="49"/>
      <c r="W294" s="49"/>
      <c r="X294" s="44" t="str">
        <f t="shared" si="8"/>
        <v/>
      </c>
    </row>
    <row r="295" spans="1:24" s="45" customFormat="1" ht="12" x14ac:dyDescent="0.2">
      <c r="A295" s="37"/>
      <c r="B295" s="38"/>
      <c r="C295" s="39"/>
      <c r="D295" s="297" t="str">
        <f>IF($B295&gt;0,VLOOKUP($B295,'OT-ID'!$B$13:$M$3257,6,FALSE),"")</f>
        <v/>
      </c>
      <c r="E295" s="298" t="str">
        <f>IF($B295&gt;0,VLOOKUP($B295,'OT-ID'!$B$13:$M$3257,10,FALSE),"")</f>
        <v/>
      </c>
      <c r="F295" s="298" t="str">
        <f>IF($B295&gt;0,VLOOKUP($B295,'OT-ID'!$B$13:$M$3257,12,FALSE),"")</f>
        <v/>
      </c>
      <c r="G295" s="297" t="str">
        <f>IF($B295&gt;0,VLOOKUP($B295,'OT-ID'!$B$13:$M$3257,4,FALSE),"")</f>
        <v/>
      </c>
      <c r="H295" s="298" t="str">
        <f>IF($B295&gt;0,VLOOKUP($B295,'OT-ID'!$B$13:$M$3257,5,FALSE),"")</f>
        <v/>
      </c>
      <c r="I295" s="46"/>
      <c r="J295" s="38"/>
      <c r="K295" s="47"/>
      <c r="L295" s="48"/>
      <c r="M295" s="48"/>
      <c r="N295" s="48"/>
      <c r="O295" s="48"/>
      <c r="P295" s="48"/>
      <c r="Q295" s="48"/>
      <c r="R295" s="40"/>
      <c r="S295" s="40"/>
      <c r="T295" s="40"/>
      <c r="U295" s="40"/>
      <c r="V295" s="49"/>
      <c r="W295" s="49"/>
      <c r="X295" s="44" t="str">
        <f t="shared" si="8"/>
        <v/>
      </c>
    </row>
    <row r="296" spans="1:24" s="45" customFormat="1" ht="12" x14ac:dyDescent="0.2">
      <c r="A296" s="37"/>
      <c r="B296" s="38"/>
      <c r="C296" s="39"/>
      <c r="D296" s="297" t="str">
        <f>IF($B296&gt;0,VLOOKUP($B296,'OT-ID'!$B$13:$M$3257,6,FALSE),"")</f>
        <v/>
      </c>
      <c r="E296" s="298" t="str">
        <f>IF($B296&gt;0,VLOOKUP($B296,'OT-ID'!$B$13:$M$3257,10,FALSE),"")</f>
        <v/>
      </c>
      <c r="F296" s="298" t="str">
        <f>IF($B296&gt;0,VLOOKUP($B296,'OT-ID'!$B$13:$M$3257,12,FALSE),"")</f>
        <v/>
      </c>
      <c r="G296" s="297" t="str">
        <f>IF($B296&gt;0,VLOOKUP($B296,'OT-ID'!$B$13:$M$3257,4,FALSE),"")</f>
        <v/>
      </c>
      <c r="H296" s="298" t="str">
        <f>IF($B296&gt;0,VLOOKUP($B296,'OT-ID'!$B$13:$M$3257,5,FALSE),"")</f>
        <v/>
      </c>
      <c r="I296" s="46"/>
      <c r="J296" s="38"/>
      <c r="K296" s="47"/>
      <c r="L296" s="48"/>
      <c r="M296" s="48"/>
      <c r="N296" s="48"/>
      <c r="O296" s="48"/>
      <c r="P296" s="48"/>
      <c r="Q296" s="48"/>
      <c r="R296" s="40"/>
      <c r="S296" s="40"/>
      <c r="T296" s="40"/>
      <c r="U296" s="40"/>
      <c r="V296" s="49"/>
      <c r="W296" s="49"/>
      <c r="X296" s="44" t="str">
        <f t="shared" si="8"/>
        <v/>
      </c>
    </row>
    <row r="297" spans="1:24" s="45" customFormat="1" ht="12" x14ac:dyDescent="0.2">
      <c r="A297" s="37"/>
      <c r="B297" s="38"/>
      <c r="C297" s="39"/>
      <c r="D297" s="297" t="str">
        <f>IF($B297&gt;0,VLOOKUP($B297,'OT-ID'!$B$13:$M$3257,6,FALSE),"")</f>
        <v/>
      </c>
      <c r="E297" s="298" t="str">
        <f>IF($B297&gt;0,VLOOKUP($B297,'OT-ID'!$B$13:$M$3257,10,FALSE),"")</f>
        <v/>
      </c>
      <c r="F297" s="298" t="str">
        <f>IF($B297&gt;0,VLOOKUP($B297,'OT-ID'!$B$13:$M$3257,12,FALSE),"")</f>
        <v/>
      </c>
      <c r="G297" s="297" t="str">
        <f>IF($B297&gt;0,VLOOKUP($B297,'OT-ID'!$B$13:$M$3257,4,FALSE),"")</f>
        <v/>
      </c>
      <c r="H297" s="298" t="str">
        <f>IF($B297&gt;0,VLOOKUP($B297,'OT-ID'!$B$13:$M$3257,5,FALSE),"")</f>
        <v/>
      </c>
      <c r="I297" s="46"/>
      <c r="J297" s="38"/>
      <c r="K297" s="47"/>
      <c r="L297" s="48"/>
      <c r="M297" s="48"/>
      <c r="N297" s="48"/>
      <c r="O297" s="48"/>
      <c r="P297" s="48"/>
      <c r="Q297" s="48"/>
      <c r="R297" s="40"/>
      <c r="S297" s="40"/>
      <c r="T297" s="40"/>
      <c r="U297" s="40"/>
      <c r="V297" s="49"/>
      <c r="W297" s="49"/>
      <c r="X297" s="44" t="str">
        <f t="shared" si="8"/>
        <v/>
      </c>
    </row>
    <row r="298" spans="1:24" s="45" customFormat="1" ht="12" x14ac:dyDescent="0.2">
      <c r="A298" s="37"/>
      <c r="B298" s="38"/>
      <c r="C298" s="39"/>
      <c r="D298" s="297" t="str">
        <f>IF($B298&gt;0,VLOOKUP($B298,'OT-ID'!$B$13:$M$3257,6,FALSE),"")</f>
        <v/>
      </c>
      <c r="E298" s="298" t="str">
        <f>IF($B298&gt;0,VLOOKUP($B298,'OT-ID'!$B$13:$M$3257,10,FALSE),"")</f>
        <v/>
      </c>
      <c r="F298" s="298" t="str">
        <f>IF($B298&gt;0,VLOOKUP($B298,'OT-ID'!$B$13:$M$3257,12,FALSE),"")</f>
        <v/>
      </c>
      <c r="G298" s="297" t="str">
        <f>IF($B298&gt;0,VLOOKUP($B298,'OT-ID'!$B$13:$M$3257,4,FALSE),"")</f>
        <v/>
      </c>
      <c r="H298" s="298" t="str">
        <f>IF($B298&gt;0,VLOOKUP($B298,'OT-ID'!$B$13:$M$3257,5,FALSE),"")</f>
        <v/>
      </c>
      <c r="I298" s="46"/>
      <c r="J298" s="38"/>
      <c r="K298" s="47"/>
      <c r="L298" s="48"/>
      <c r="M298" s="48"/>
      <c r="N298" s="48"/>
      <c r="O298" s="48"/>
      <c r="P298" s="48"/>
      <c r="Q298" s="48"/>
      <c r="R298" s="40"/>
      <c r="S298" s="40"/>
      <c r="T298" s="40"/>
      <c r="U298" s="40"/>
      <c r="V298" s="49"/>
      <c r="W298" s="49"/>
      <c r="X298" s="44" t="str">
        <f t="shared" si="8"/>
        <v/>
      </c>
    </row>
    <row r="299" spans="1:24" s="45" customFormat="1" ht="12" x14ac:dyDescent="0.2">
      <c r="A299" s="37"/>
      <c r="B299" s="38"/>
      <c r="C299" s="39"/>
      <c r="D299" s="297" t="str">
        <f>IF($B299&gt;0,VLOOKUP($B299,'OT-ID'!$B$13:$M$3257,6,FALSE),"")</f>
        <v/>
      </c>
      <c r="E299" s="298" t="str">
        <f>IF($B299&gt;0,VLOOKUP($B299,'OT-ID'!$B$13:$M$3257,10,FALSE),"")</f>
        <v/>
      </c>
      <c r="F299" s="298" t="str">
        <f>IF($B299&gt;0,VLOOKUP($B299,'OT-ID'!$B$13:$M$3257,12,FALSE),"")</f>
        <v/>
      </c>
      <c r="G299" s="297" t="str">
        <f>IF($B299&gt;0,VLOOKUP($B299,'OT-ID'!$B$13:$M$3257,4,FALSE),"")</f>
        <v/>
      </c>
      <c r="H299" s="298" t="str">
        <f>IF($B299&gt;0,VLOOKUP($B299,'OT-ID'!$B$13:$M$3257,5,FALSE),"")</f>
        <v/>
      </c>
      <c r="I299" s="46"/>
      <c r="J299" s="38"/>
      <c r="K299" s="47"/>
      <c r="L299" s="48"/>
      <c r="M299" s="48"/>
      <c r="N299" s="48"/>
      <c r="O299" s="48"/>
      <c r="P299" s="48"/>
      <c r="Q299" s="48"/>
      <c r="R299" s="40"/>
      <c r="S299" s="40"/>
      <c r="T299" s="40"/>
      <c r="U299" s="40"/>
      <c r="V299" s="49"/>
      <c r="W299" s="49"/>
      <c r="X299" s="44" t="str">
        <f t="shared" si="8"/>
        <v/>
      </c>
    </row>
    <row r="300" spans="1:24" s="45" customFormat="1" ht="12" x14ac:dyDescent="0.2">
      <c r="A300" s="37"/>
      <c r="B300" s="38"/>
      <c r="C300" s="39"/>
      <c r="D300" s="297" t="str">
        <f>IF($B300&gt;0,VLOOKUP($B300,'OT-ID'!$B$13:$M$3257,6,FALSE),"")</f>
        <v/>
      </c>
      <c r="E300" s="298" t="str">
        <f>IF($B300&gt;0,VLOOKUP($B300,'OT-ID'!$B$13:$M$3257,10,FALSE),"")</f>
        <v/>
      </c>
      <c r="F300" s="298" t="str">
        <f>IF($B300&gt;0,VLOOKUP($B300,'OT-ID'!$B$13:$M$3257,12,FALSE),"")</f>
        <v/>
      </c>
      <c r="G300" s="297" t="str">
        <f>IF($B300&gt;0,VLOOKUP($B300,'OT-ID'!$B$13:$M$3257,4,FALSE),"")</f>
        <v/>
      </c>
      <c r="H300" s="298" t="str">
        <f>IF($B300&gt;0,VLOOKUP($B300,'OT-ID'!$B$13:$M$3257,5,FALSE),"")</f>
        <v/>
      </c>
      <c r="I300" s="46"/>
      <c r="J300" s="38"/>
      <c r="K300" s="47"/>
      <c r="L300" s="48"/>
      <c r="M300" s="48"/>
      <c r="N300" s="48"/>
      <c r="O300" s="48"/>
      <c r="P300" s="48"/>
      <c r="Q300" s="48"/>
      <c r="R300" s="40"/>
      <c r="S300" s="40"/>
      <c r="T300" s="40"/>
      <c r="U300" s="40"/>
      <c r="V300" s="49"/>
      <c r="W300" s="49"/>
      <c r="X300" s="44" t="str">
        <f t="shared" si="8"/>
        <v/>
      </c>
    </row>
    <row r="301" spans="1:24" s="45" customFormat="1" ht="12" x14ac:dyDescent="0.2">
      <c r="A301" s="37"/>
      <c r="B301" s="38"/>
      <c r="C301" s="39"/>
      <c r="D301" s="297" t="str">
        <f>IF($B301&gt;0,VLOOKUP($B301,'OT-ID'!$B$13:$M$3257,6,FALSE),"")</f>
        <v/>
      </c>
      <c r="E301" s="298" t="str">
        <f>IF($B301&gt;0,VLOOKUP($B301,'OT-ID'!$B$13:$M$3257,10,FALSE),"")</f>
        <v/>
      </c>
      <c r="F301" s="298" t="str">
        <f>IF($B301&gt;0,VLOOKUP($B301,'OT-ID'!$B$13:$M$3257,12,FALSE),"")</f>
        <v/>
      </c>
      <c r="G301" s="297" t="str">
        <f>IF($B301&gt;0,VLOOKUP($B301,'OT-ID'!$B$13:$M$3257,4,FALSE),"")</f>
        <v/>
      </c>
      <c r="H301" s="298" t="str">
        <f>IF($B301&gt;0,VLOOKUP($B301,'OT-ID'!$B$13:$M$3257,5,FALSE),"")</f>
        <v/>
      </c>
      <c r="I301" s="46"/>
      <c r="J301" s="38"/>
      <c r="K301" s="47"/>
      <c r="L301" s="48"/>
      <c r="M301" s="48"/>
      <c r="N301" s="48"/>
      <c r="O301" s="48"/>
      <c r="P301" s="48"/>
      <c r="Q301" s="48"/>
      <c r="R301" s="40"/>
      <c r="S301" s="40"/>
      <c r="T301" s="40"/>
      <c r="U301" s="40"/>
      <c r="V301" s="49"/>
      <c r="W301" s="49"/>
      <c r="X301" s="44" t="str">
        <f t="shared" si="8"/>
        <v/>
      </c>
    </row>
    <row r="302" spans="1:24" s="45" customFormat="1" ht="12" x14ac:dyDescent="0.2">
      <c r="A302" s="37"/>
      <c r="B302" s="38"/>
      <c r="C302" s="39"/>
      <c r="D302" s="297" t="str">
        <f>IF($B302&gt;0,VLOOKUP($B302,'OT-ID'!$B$13:$M$3257,6,FALSE),"")</f>
        <v/>
      </c>
      <c r="E302" s="298" t="str">
        <f>IF($B302&gt;0,VLOOKUP($B302,'OT-ID'!$B$13:$M$3257,10,FALSE),"")</f>
        <v/>
      </c>
      <c r="F302" s="298" t="str">
        <f>IF($B302&gt;0,VLOOKUP($B302,'OT-ID'!$B$13:$M$3257,12,FALSE),"")</f>
        <v/>
      </c>
      <c r="G302" s="297" t="str">
        <f>IF($B302&gt;0,VLOOKUP($B302,'OT-ID'!$B$13:$M$3257,4,FALSE),"")</f>
        <v/>
      </c>
      <c r="H302" s="298" t="str">
        <f>IF($B302&gt;0,VLOOKUP($B302,'OT-ID'!$B$13:$M$3257,5,FALSE),"")</f>
        <v/>
      </c>
      <c r="I302" s="46"/>
      <c r="J302" s="38"/>
      <c r="K302" s="47"/>
      <c r="L302" s="48"/>
      <c r="M302" s="48"/>
      <c r="N302" s="48"/>
      <c r="O302" s="48"/>
      <c r="P302" s="48"/>
      <c r="Q302" s="48"/>
      <c r="R302" s="40"/>
      <c r="S302" s="40"/>
      <c r="T302" s="40"/>
      <c r="U302" s="40"/>
      <c r="V302" s="49"/>
      <c r="W302" s="49"/>
      <c r="X302" s="44" t="str">
        <f t="shared" si="8"/>
        <v/>
      </c>
    </row>
    <row r="303" spans="1:24" s="45" customFormat="1" ht="12" x14ac:dyDescent="0.2">
      <c r="A303" s="37"/>
      <c r="B303" s="38"/>
      <c r="C303" s="39"/>
      <c r="D303" s="297" t="str">
        <f>IF($B303&gt;0,VLOOKUP($B303,'OT-ID'!$B$13:$M$3257,6,FALSE),"")</f>
        <v/>
      </c>
      <c r="E303" s="298" t="str">
        <f>IF($B303&gt;0,VLOOKUP($B303,'OT-ID'!$B$13:$M$3257,10,FALSE),"")</f>
        <v/>
      </c>
      <c r="F303" s="298" t="str">
        <f>IF($B303&gt;0,VLOOKUP($B303,'OT-ID'!$B$13:$M$3257,12,FALSE),"")</f>
        <v/>
      </c>
      <c r="G303" s="297" t="str">
        <f>IF($B303&gt;0,VLOOKUP($B303,'OT-ID'!$B$13:$M$3257,4,FALSE),"")</f>
        <v/>
      </c>
      <c r="H303" s="298" t="str">
        <f>IF($B303&gt;0,VLOOKUP($B303,'OT-ID'!$B$13:$M$3257,5,FALSE),"")</f>
        <v/>
      </c>
      <c r="I303" s="46"/>
      <c r="J303" s="38"/>
      <c r="K303" s="47"/>
      <c r="L303" s="48"/>
      <c r="M303" s="48"/>
      <c r="N303" s="48"/>
      <c r="O303" s="48"/>
      <c r="P303" s="48"/>
      <c r="Q303" s="48"/>
      <c r="R303" s="40"/>
      <c r="S303" s="40"/>
      <c r="T303" s="40"/>
      <c r="U303" s="40"/>
      <c r="V303" s="49"/>
      <c r="W303" s="49"/>
      <c r="X303" s="44" t="str">
        <f t="shared" si="8"/>
        <v/>
      </c>
    </row>
    <row r="304" spans="1:24" s="45" customFormat="1" ht="12" x14ac:dyDescent="0.2">
      <c r="A304" s="37"/>
      <c r="B304" s="38"/>
      <c r="C304" s="39"/>
      <c r="D304" s="297" t="str">
        <f>IF($B304&gt;0,VLOOKUP($B304,'OT-ID'!$B$13:$M$3257,6,FALSE),"")</f>
        <v/>
      </c>
      <c r="E304" s="298" t="str">
        <f>IF($B304&gt;0,VLOOKUP($B304,'OT-ID'!$B$13:$M$3257,10,FALSE),"")</f>
        <v/>
      </c>
      <c r="F304" s="298" t="str">
        <f>IF($B304&gt;0,VLOOKUP($B304,'OT-ID'!$B$13:$M$3257,12,FALSE),"")</f>
        <v/>
      </c>
      <c r="G304" s="297" t="str">
        <f>IF($B304&gt;0,VLOOKUP($B304,'OT-ID'!$B$13:$M$3257,4,FALSE),"")</f>
        <v/>
      </c>
      <c r="H304" s="298" t="str">
        <f>IF($B304&gt;0,VLOOKUP($B304,'OT-ID'!$B$13:$M$3257,5,FALSE),"")</f>
        <v/>
      </c>
      <c r="I304" s="46"/>
      <c r="J304" s="38"/>
      <c r="K304" s="47"/>
      <c r="L304" s="48"/>
      <c r="M304" s="48"/>
      <c r="N304" s="48"/>
      <c r="O304" s="48"/>
      <c r="P304" s="48"/>
      <c r="Q304" s="48"/>
      <c r="R304" s="40"/>
      <c r="S304" s="40"/>
      <c r="T304" s="40"/>
      <c r="U304" s="40"/>
      <c r="V304" s="49"/>
      <c r="W304" s="49"/>
      <c r="X304" s="44" t="str">
        <f t="shared" si="8"/>
        <v/>
      </c>
    </row>
    <row r="305" spans="1:24" s="45" customFormat="1" ht="12" x14ac:dyDescent="0.2">
      <c r="A305" s="37"/>
      <c r="B305" s="38"/>
      <c r="C305" s="39"/>
      <c r="D305" s="297" t="str">
        <f>IF($B305&gt;0,VLOOKUP($B305,'OT-ID'!$B$13:$M$3257,6,FALSE),"")</f>
        <v/>
      </c>
      <c r="E305" s="298" t="str">
        <f>IF($B305&gt;0,VLOOKUP($B305,'OT-ID'!$B$13:$M$3257,10,FALSE),"")</f>
        <v/>
      </c>
      <c r="F305" s="298" t="str">
        <f>IF($B305&gt;0,VLOOKUP($B305,'OT-ID'!$B$13:$M$3257,12,FALSE),"")</f>
        <v/>
      </c>
      <c r="G305" s="297" t="str">
        <f>IF($B305&gt;0,VLOOKUP($B305,'OT-ID'!$B$13:$M$3257,4,FALSE),"")</f>
        <v/>
      </c>
      <c r="H305" s="298" t="str">
        <f>IF($B305&gt;0,VLOOKUP($B305,'OT-ID'!$B$13:$M$3257,5,FALSE),"")</f>
        <v/>
      </c>
      <c r="I305" s="46"/>
      <c r="J305" s="38"/>
      <c r="K305" s="47"/>
      <c r="L305" s="48"/>
      <c r="M305" s="48"/>
      <c r="N305" s="48"/>
      <c r="O305" s="48"/>
      <c r="P305" s="48"/>
      <c r="Q305" s="48"/>
      <c r="R305" s="40"/>
      <c r="S305" s="40"/>
      <c r="T305" s="40"/>
      <c r="U305" s="40"/>
      <c r="V305" s="49"/>
      <c r="W305" s="49"/>
      <c r="X305" s="44" t="str">
        <f t="shared" si="8"/>
        <v/>
      </c>
    </row>
    <row r="306" spans="1:24" s="45" customFormat="1" ht="12" x14ac:dyDescent="0.2">
      <c r="A306" s="37"/>
      <c r="B306" s="38"/>
      <c r="C306" s="39"/>
      <c r="D306" s="297" t="str">
        <f>IF($B306&gt;0,VLOOKUP($B306,'OT-ID'!$B$13:$M$3257,6,FALSE),"")</f>
        <v/>
      </c>
      <c r="E306" s="298" t="str">
        <f>IF($B306&gt;0,VLOOKUP($B306,'OT-ID'!$B$13:$M$3257,10,FALSE),"")</f>
        <v/>
      </c>
      <c r="F306" s="298" t="str">
        <f>IF($B306&gt;0,VLOOKUP($B306,'OT-ID'!$B$13:$M$3257,12,FALSE),"")</f>
        <v/>
      </c>
      <c r="G306" s="297" t="str">
        <f>IF($B306&gt;0,VLOOKUP($B306,'OT-ID'!$B$13:$M$3257,4,FALSE),"")</f>
        <v/>
      </c>
      <c r="H306" s="298" t="str">
        <f>IF($B306&gt;0,VLOOKUP($B306,'OT-ID'!$B$13:$M$3257,5,FALSE),"")</f>
        <v/>
      </c>
      <c r="I306" s="46"/>
      <c r="J306" s="38"/>
      <c r="K306" s="47"/>
      <c r="L306" s="48"/>
      <c r="M306" s="48"/>
      <c r="N306" s="48"/>
      <c r="O306" s="48"/>
      <c r="P306" s="48"/>
      <c r="Q306" s="48"/>
      <c r="R306" s="40"/>
      <c r="S306" s="40"/>
      <c r="T306" s="40"/>
      <c r="U306" s="40"/>
      <c r="V306" s="49"/>
      <c r="W306" s="49"/>
      <c r="X306" s="44" t="str">
        <f t="shared" si="8"/>
        <v/>
      </c>
    </row>
    <row r="307" spans="1:24" s="45" customFormat="1" ht="12" x14ac:dyDescent="0.2">
      <c r="A307" s="37"/>
      <c r="B307" s="38"/>
      <c r="C307" s="39"/>
      <c r="D307" s="297" t="str">
        <f>IF($B307&gt;0,VLOOKUP($B307,'OT-ID'!$B$13:$M$3257,6,FALSE),"")</f>
        <v/>
      </c>
      <c r="E307" s="298" t="str">
        <f>IF($B307&gt;0,VLOOKUP($B307,'OT-ID'!$B$13:$M$3257,10,FALSE),"")</f>
        <v/>
      </c>
      <c r="F307" s="298" t="str">
        <f>IF($B307&gt;0,VLOOKUP($B307,'OT-ID'!$B$13:$M$3257,12,FALSE),"")</f>
        <v/>
      </c>
      <c r="G307" s="297" t="str">
        <f>IF($B307&gt;0,VLOOKUP($B307,'OT-ID'!$B$13:$M$3257,4,FALSE),"")</f>
        <v/>
      </c>
      <c r="H307" s="298" t="str">
        <f>IF($B307&gt;0,VLOOKUP($B307,'OT-ID'!$B$13:$M$3257,5,FALSE),"")</f>
        <v/>
      </c>
      <c r="I307" s="46"/>
      <c r="J307" s="38"/>
      <c r="K307" s="47"/>
      <c r="L307" s="48"/>
      <c r="M307" s="48"/>
      <c r="N307" s="48"/>
      <c r="O307" s="48"/>
      <c r="P307" s="48"/>
      <c r="Q307" s="48"/>
      <c r="R307" s="40"/>
      <c r="S307" s="40"/>
      <c r="T307" s="40"/>
      <c r="U307" s="40"/>
      <c r="V307" s="49"/>
      <c r="W307" s="49"/>
      <c r="X307" s="44" t="str">
        <f t="shared" si="8"/>
        <v/>
      </c>
    </row>
    <row r="308" spans="1:24" s="45" customFormat="1" ht="12" x14ac:dyDescent="0.2">
      <c r="A308" s="37"/>
      <c r="B308" s="38"/>
      <c r="C308" s="39"/>
      <c r="D308" s="297" t="str">
        <f>IF($B308&gt;0,VLOOKUP($B308,'OT-ID'!$B$13:$M$3257,6,FALSE),"")</f>
        <v/>
      </c>
      <c r="E308" s="298" t="str">
        <f>IF($B308&gt;0,VLOOKUP($B308,'OT-ID'!$B$13:$M$3257,10,FALSE),"")</f>
        <v/>
      </c>
      <c r="F308" s="298" t="str">
        <f>IF($B308&gt;0,VLOOKUP($B308,'OT-ID'!$B$13:$M$3257,12,FALSE),"")</f>
        <v/>
      </c>
      <c r="G308" s="297" t="str">
        <f>IF($B308&gt;0,VLOOKUP($B308,'OT-ID'!$B$13:$M$3257,4,FALSE),"")</f>
        <v/>
      </c>
      <c r="H308" s="298" t="str">
        <f>IF($B308&gt;0,VLOOKUP($B308,'OT-ID'!$B$13:$M$3257,5,FALSE),"")</f>
        <v/>
      </c>
      <c r="I308" s="46"/>
      <c r="J308" s="38"/>
      <c r="K308" s="47"/>
      <c r="L308" s="48"/>
      <c r="M308" s="48"/>
      <c r="N308" s="48"/>
      <c r="O308" s="48"/>
      <c r="P308" s="48"/>
      <c r="Q308" s="48"/>
      <c r="R308" s="40"/>
      <c r="S308" s="40"/>
      <c r="T308" s="40"/>
      <c r="U308" s="40"/>
      <c r="V308" s="49"/>
      <c r="W308" s="49"/>
      <c r="X308" s="44" t="str">
        <f t="shared" si="8"/>
        <v/>
      </c>
    </row>
    <row r="309" spans="1:24" s="45" customFormat="1" ht="12" x14ac:dyDescent="0.2">
      <c r="A309" s="37"/>
      <c r="B309" s="38"/>
      <c r="C309" s="39"/>
      <c r="D309" s="297" t="str">
        <f>IF($B309&gt;0,VLOOKUP($B309,'OT-ID'!$B$13:$M$3257,6,FALSE),"")</f>
        <v/>
      </c>
      <c r="E309" s="298" t="str">
        <f>IF($B309&gt;0,VLOOKUP($B309,'OT-ID'!$B$13:$M$3257,10,FALSE),"")</f>
        <v/>
      </c>
      <c r="F309" s="298" t="str">
        <f>IF($B309&gt;0,VLOOKUP($B309,'OT-ID'!$B$13:$M$3257,12,FALSE),"")</f>
        <v/>
      </c>
      <c r="G309" s="297" t="str">
        <f>IF($B309&gt;0,VLOOKUP($B309,'OT-ID'!$B$13:$M$3257,4,FALSE),"")</f>
        <v/>
      </c>
      <c r="H309" s="298" t="str">
        <f>IF($B309&gt;0,VLOOKUP($B309,'OT-ID'!$B$13:$M$3257,5,FALSE),"")</f>
        <v/>
      </c>
      <c r="I309" s="46"/>
      <c r="J309" s="38"/>
      <c r="K309" s="47"/>
      <c r="L309" s="48"/>
      <c r="M309" s="48"/>
      <c r="N309" s="48"/>
      <c r="O309" s="48"/>
      <c r="P309" s="48"/>
      <c r="Q309" s="48"/>
      <c r="R309" s="40"/>
      <c r="S309" s="40"/>
      <c r="T309" s="40"/>
      <c r="U309" s="40"/>
      <c r="V309" s="49"/>
      <c r="W309" s="49"/>
      <c r="X309" s="44" t="str">
        <f t="shared" si="8"/>
        <v/>
      </c>
    </row>
    <row r="310" spans="1:24" s="45" customFormat="1" ht="12" x14ac:dyDescent="0.2">
      <c r="A310" s="37"/>
      <c r="B310" s="38"/>
      <c r="C310" s="39"/>
      <c r="D310" s="297" t="str">
        <f>IF($B310&gt;0,VLOOKUP($B310,'OT-ID'!$B$13:$M$3257,6,FALSE),"")</f>
        <v/>
      </c>
      <c r="E310" s="298" t="str">
        <f>IF($B310&gt;0,VLOOKUP($B310,'OT-ID'!$B$13:$M$3257,10,FALSE),"")</f>
        <v/>
      </c>
      <c r="F310" s="298" t="str">
        <f>IF($B310&gt;0,VLOOKUP($B310,'OT-ID'!$B$13:$M$3257,12,FALSE),"")</f>
        <v/>
      </c>
      <c r="G310" s="297" t="str">
        <f>IF($B310&gt;0,VLOOKUP($B310,'OT-ID'!$B$13:$M$3257,4,FALSE),"")</f>
        <v/>
      </c>
      <c r="H310" s="298" t="str">
        <f>IF($B310&gt;0,VLOOKUP($B310,'OT-ID'!$B$13:$M$3257,5,FALSE),"")</f>
        <v/>
      </c>
      <c r="I310" s="46"/>
      <c r="J310" s="38"/>
      <c r="K310" s="47"/>
      <c r="L310" s="48"/>
      <c r="M310" s="48"/>
      <c r="N310" s="48"/>
      <c r="O310" s="48"/>
      <c r="P310" s="48"/>
      <c r="Q310" s="48"/>
      <c r="R310" s="40"/>
      <c r="S310" s="40"/>
      <c r="T310" s="40"/>
      <c r="U310" s="40"/>
      <c r="V310" s="49"/>
      <c r="W310" s="49"/>
      <c r="X310" s="44" t="str">
        <f t="shared" si="8"/>
        <v/>
      </c>
    </row>
    <row r="311" spans="1:24" s="45" customFormat="1" ht="12" x14ac:dyDescent="0.2">
      <c r="A311" s="37"/>
      <c r="B311" s="38"/>
      <c r="C311" s="39"/>
      <c r="D311" s="297" t="str">
        <f>IF($B311&gt;0,VLOOKUP($B311,'OT-ID'!$B$13:$M$3257,6,FALSE),"")</f>
        <v/>
      </c>
      <c r="E311" s="298" t="str">
        <f>IF($B311&gt;0,VLOOKUP($B311,'OT-ID'!$B$13:$M$3257,10,FALSE),"")</f>
        <v/>
      </c>
      <c r="F311" s="298" t="str">
        <f>IF($B311&gt;0,VLOOKUP($B311,'OT-ID'!$B$13:$M$3257,12,FALSE),"")</f>
        <v/>
      </c>
      <c r="G311" s="297" t="str">
        <f>IF($B311&gt;0,VLOOKUP($B311,'OT-ID'!$B$13:$M$3257,4,FALSE),"")</f>
        <v/>
      </c>
      <c r="H311" s="298" t="str">
        <f>IF($B311&gt;0,VLOOKUP($B311,'OT-ID'!$B$13:$M$3257,5,FALSE),"")</f>
        <v/>
      </c>
      <c r="I311" s="46"/>
      <c r="J311" s="38"/>
      <c r="K311" s="47"/>
      <c r="L311" s="48"/>
      <c r="M311" s="48"/>
      <c r="N311" s="48"/>
      <c r="O311" s="48"/>
      <c r="P311" s="48"/>
      <c r="Q311" s="48"/>
      <c r="R311" s="40"/>
      <c r="S311" s="40"/>
      <c r="T311" s="40"/>
      <c r="U311" s="40"/>
      <c r="V311" s="49"/>
      <c r="W311" s="49"/>
      <c r="X311" s="44" t="str">
        <f t="shared" si="8"/>
        <v/>
      </c>
    </row>
    <row r="312" spans="1:24" s="45" customFormat="1" ht="12" x14ac:dyDescent="0.2">
      <c r="A312" s="37"/>
      <c r="B312" s="38"/>
      <c r="C312" s="39"/>
      <c r="D312" s="297" t="str">
        <f>IF($B312&gt;0,VLOOKUP($B312,'OT-ID'!$B$13:$M$3257,6,FALSE),"")</f>
        <v/>
      </c>
      <c r="E312" s="298" t="str">
        <f>IF($B312&gt;0,VLOOKUP($B312,'OT-ID'!$B$13:$M$3257,10,FALSE),"")</f>
        <v/>
      </c>
      <c r="F312" s="298" t="str">
        <f>IF($B312&gt;0,VLOOKUP($B312,'OT-ID'!$B$13:$M$3257,12,FALSE),"")</f>
        <v/>
      </c>
      <c r="G312" s="297" t="str">
        <f>IF($B312&gt;0,VLOOKUP($B312,'OT-ID'!$B$13:$M$3257,4,FALSE),"")</f>
        <v/>
      </c>
      <c r="H312" s="298" t="str">
        <f>IF($B312&gt;0,VLOOKUP($B312,'OT-ID'!$B$13:$M$3257,5,FALSE),"")</f>
        <v/>
      </c>
      <c r="I312" s="46"/>
      <c r="J312" s="38"/>
      <c r="K312" s="47"/>
      <c r="L312" s="48"/>
      <c r="M312" s="48"/>
      <c r="N312" s="48"/>
      <c r="O312" s="48"/>
      <c r="P312" s="48"/>
      <c r="Q312" s="48"/>
      <c r="R312" s="40"/>
      <c r="S312" s="40"/>
      <c r="T312" s="40"/>
      <c r="U312" s="40"/>
      <c r="V312" s="49"/>
      <c r="W312" s="49"/>
      <c r="X312" s="44" t="str">
        <f t="shared" si="8"/>
        <v/>
      </c>
    </row>
    <row r="313" spans="1:24" s="45" customFormat="1" ht="12" x14ac:dyDescent="0.2">
      <c r="A313" s="37"/>
      <c r="B313" s="38"/>
      <c r="C313" s="39"/>
      <c r="D313" s="297" t="str">
        <f>IF($B313&gt;0,VLOOKUP($B313,'OT-ID'!$B$13:$M$3257,6,FALSE),"")</f>
        <v/>
      </c>
      <c r="E313" s="298" t="str">
        <f>IF($B313&gt;0,VLOOKUP($B313,'OT-ID'!$B$13:$M$3257,10,FALSE),"")</f>
        <v/>
      </c>
      <c r="F313" s="298" t="str">
        <f>IF($B313&gt;0,VLOOKUP($B313,'OT-ID'!$B$13:$M$3257,12,FALSE),"")</f>
        <v/>
      </c>
      <c r="G313" s="297" t="str">
        <f>IF($B313&gt;0,VLOOKUP($B313,'OT-ID'!$B$13:$M$3257,4,FALSE),"")</f>
        <v/>
      </c>
      <c r="H313" s="298" t="str">
        <f>IF($B313&gt;0,VLOOKUP($B313,'OT-ID'!$B$13:$M$3257,5,FALSE),"")</f>
        <v/>
      </c>
      <c r="I313" s="46"/>
      <c r="J313" s="38"/>
      <c r="K313" s="47"/>
      <c r="L313" s="48"/>
      <c r="M313" s="48"/>
      <c r="N313" s="48"/>
      <c r="O313" s="48"/>
      <c r="P313" s="48"/>
      <c r="Q313" s="48"/>
      <c r="R313" s="40"/>
      <c r="S313" s="40"/>
      <c r="T313" s="40"/>
      <c r="U313" s="40"/>
      <c r="V313" s="49"/>
      <c r="W313" s="49"/>
      <c r="X313" s="44" t="str">
        <f t="shared" si="8"/>
        <v/>
      </c>
    </row>
    <row r="314" spans="1:24" s="45" customFormat="1" ht="12" x14ac:dyDescent="0.2">
      <c r="A314" s="37"/>
      <c r="B314" s="38"/>
      <c r="C314" s="39"/>
      <c r="D314" s="297" t="str">
        <f>IF($B314&gt;0,VLOOKUP($B314,'OT-ID'!$B$13:$M$3257,6,FALSE),"")</f>
        <v/>
      </c>
      <c r="E314" s="298" t="str">
        <f>IF($B314&gt;0,VLOOKUP($B314,'OT-ID'!$B$13:$M$3257,10,FALSE),"")</f>
        <v/>
      </c>
      <c r="F314" s="298" t="str">
        <f>IF($B314&gt;0,VLOOKUP($B314,'OT-ID'!$B$13:$M$3257,12,FALSE),"")</f>
        <v/>
      </c>
      <c r="G314" s="297" t="str">
        <f>IF($B314&gt;0,VLOOKUP($B314,'OT-ID'!$B$13:$M$3257,4,FALSE),"")</f>
        <v/>
      </c>
      <c r="H314" s="298" t="str">
        <f>IF($B314&gt;0,VLOOKUP($B314,'OT-ID'!$B$13:$M$3257,5,FALSE),"")</f>
        <v/>
      </c>
      <c r="I314" s="46"/>
      <c r="J314" s="38"/>
      <c r="K314" s="47"/>
      <c r="L314" s="48"/>
      <c r="M314" s="48"/>
      <c r="N314" s="48"/>
      <c r="O314" s="48"/>
      <c r="P314" s="48"/>
      <c r="Q314" s="48"/>
      <c r="R314" s="40"/>
      <c r="S314" s="40"/>
      <c r="T314" s="40"/>
      <c r="U314" s="40"/>
      <c r="V314" s="49"/>
      <c r="W314" s="49"/>
      <c r="X314" s="44" t="str">
        <f t="shared" si="8"/>
        <v/>
      </c>
    </row>
    <row r="315" spans="1:24" s="45" customFormat="1" ht="12" x14ac:dyDescent="0.2">
      <c r="A315" s="37"/>
      <c r="B315" s="38"/>
      <c r="C315" s="39"/>
      <c r="D315" s="297" t="str">
        <f>IF($B315&gt;0,VLOOKUP($B315,'OT-ID'!$B$13:$M$3257,6,FALSE),"")</f>
        <v/>
      </c>
      <c r="E315" s="298" t="str">
        <f>IF($B315&gt;0,VLOOKUP($B315,'OT-ID'!$B$13:$M$3257,10,FALSE),"")</f>
        <v/>
      </c>
      <c r="F315" s="298" t="str">
        <f>IF($B315&gt;0,VLOOKUP($B315,'OT-ID'!$B$13:$M$3257,12,FALSE),"")</f>
        <v/>
      </c>
      <c r="G315" s="297" t="str">
        <f>IF($B315&gt;0,VLOOKUP($B315,'OT-ID'!$B$13:$M$3257,4,FALSE),"")</f>
        <v/>
      </c>
      <c r="H315" s="298" t="str">
        <f>IF($B315&gt;0,VLOOKUP($B315,'OT-ID'!$B$13:$M$3257,5,FALSE),"")</f>
        <v/>
      </c>
      <c r="I315" s="46"/>
      <c r="J315" s="38"/>
      <c r="K315" s="47"/>
      <c r="L315" s="48"/>
      <c r="M315" s="48"/>
      <c r="N315" s="48"/>
      <c r="O315" s="48"/>
      <c r="P315" s="48"/>
      <c r="Q315" s="48"/>
      <c r="R315" s="40"/>
      <c r="S315" s="40"/>
      <c r="T315" s="40"/>
      <c r="U315" s="40"/>
      <c r="V315" s="49"/>
      <c r="W315" s="49"/>
      <c r="X315" s="44" t="str">
        <f t="shared" si="8"/>
        <v/>
      </c>
    </row>
    <row r="316" spans="1:24" s="45" customFormat="1" ht="12" x14ac:dyDescent="0.2">
      <c r="A316" s="37"/>
      <c r="B316" s="38"/>
      <c r="C316" s="39"/>
      <c r="D316" s="297" t="str">
        <f>IF($B316&gt;0,VLOOKUP($B316,'OT-ID'!$B$13:$M$3257,6,FALSE),"")</f>
        <v/>
      </c>
      <c r="E316" s="298" t="str">
        <f>IF($B316&gt;0,VLOOKUP($B316,'OT-ID'!$B$13:$M$3257,10,FALSE),"")</f>
        <v/>
      </c>
      <c r="F316" s="298" t="str">
        <f>IF($B316&gt;0,VLOOKUP($B316,'OT-ID'!$B$13:$M$3257,12,FALSE),"")</f>
        <v/>
      </c>
      <c r="G316" s="297" t="str">
        <f>IF($B316&gt;0,VLOOKUP($B316,'OT-ID'!$B$13:$M$3257,4,FALSE),"")</f>
        <v/>
      </c>
      <c r="H316" s="298" t="str">
        <f>IF($B316&gt;0,VLOOKUP($B316,'OT-ID'!$B$13:$M$3257,5,FALSE),"")</f>
        <v/>
      </c>
      <c r="I316" s="46"/>
      <c r="J316" s="38"/>
      <c r="K316" s="47"/>
      <c r="L316" s="48"/>
      <c r="M316" s="48"/>
      <c r="N316" s="48"/>
      <c r="O316" s="48"/>
      <c r="P316" s="48"/>
      <c r="Q316" s="48"/>
      <c r="R316" s="40"/>
      <c r="S316" s="40"/>
      <c r="T316" s="40"/>
      <c r="U316" s="40"/>
      <c r="V316" s="49"/>
      <c r="W316" s="49"/>
      <c r="X316" s="44" t="str">
        <f t="shared" si="8"/>
        <v/>
      </c>
    </row>
    <row r="317" spans="1:24" s="45" customFormat="1" ht="12" x14ac:dyDescent="0.2">
      <c r="A317" s="37"/>
      <c r="B317" s="38"/>
      <c r="C317" s="39"/>
      <c r="D317" s="297" t="str">
        <f>IF($B317&gt;0,VLOOKUP($B317,'OT-ID'!$B$13:$M$3257,6,FALSE),"")</f>
        <v/>
      </c>
      <c r="E317" s="298" t="str">
        <f>IF($B317&gt;0,VLOOKUP($B317,'OT-ID'!$B$13:$M$3257,10,FALSE),"")</f>
        <v/>
      </c>
      <c r="F317" s="298" t="str">
        <f>IF($B317&gt;0,VLOOKUP($B317,'OT-ID'!$B$13:$M$3257,12,FALSE),"")</f>
        <v/>
      </c>
      <c r="G317" s="297" t="str">
        <f>IF($B317&gt;0,VLOOKUP($B317,'OT-ID'!$B$13:$M$3257,4,FALSE),"")</f>
        <v/>
      </c>
      <c r="H317" s="298" t="str">
        <f>IF($B317&gt;0,VLOOKUP($B317,'OT-ID'!$B$13:$M$3257,5,FALSE),"")</f>
        <v/>
      </c>
      <c r="I317" s="46"/>
      <c r="J317" s="38"/>
      <c r="K317" s="47"/>
      <c r="L317" s="48"/>
      <c r="M317" s="48"/>
      <c r="N317" s="48"/>
      <c r="O317" s="48"/>
      <c r="P317" s="48"/>
      <c r="Q317" s="48"/>
      <c r="R317" s="40"/>
      <c r="S317" s="40"/>
      <c r="T317" s="40"/>
      <c r="U317" s="40"/>
      <c r="V317" s="49"/>
      <c r="W317" s="49"/>
      <c r="X317" s="44" t="str">
        <f t="shared" si="8"/>
        <v/>
      </c>
    </row>
    <row r="318" spans="1:24" s="45" customFormat="1" ht="12" x14ac:dyDescent="0.2">
      <c r="A318" s="37"/>
      <c r="B318" s="38"/>
      <c r="C318" s="39"/>
      <c r="D318" s="297" t="str">
        <f>IF($B318&gt;0,VLOOKUP($B318,'OT-ID'!$B$13:$M$3257,6,FALSE),"")</f>
        <v/>
      </c>
      <c r="E318" s="298" t="str">
        <f>IF($B318&gt;0,VLOOKUP($B318,'OT-ID'!$B$13:$M$3257,10,FALSE),"")</f>
        <v/>
      </c>
      <c r="F318" s="298" t="str">
        <f>IF($B318&gt;0,VLOOKUP($B318,'OT-ID'!$B$13:$M$3257,12,FALSE),"")</f>
        <v/>
      </c>
      <c r="G318" s="297" t="str">
        <f>IF($B318&gt;0,VLOOKUP($B318,'OT-ID'!$B$13:$M$3257,4,FALSE),"")</f>
        <v/>
      </c>
      <c r="H318" s="298" t="str">
        <f>IF($B318&gt;0,VLOOKUP($B318,'OT-ID'!$B$13:$M$3257,5,FALSE),"")</f>
        <v/>
      </c>
      <c r="I318" s="46"/>
      <c r="J318" s="38"/>
      <c r="K318" s="47"/>
      <c r="L318" s="48"/>
      <c r="M318" s="48"/>
      <c r="N318" s="48"/>
      <c r="O318" s="48"/>
      <c r="P318" s="48"/>
      <c r="Q318" s="48"/>
      <c r="R318" s="40"/>
      <c r="S318" s="40"/>
      <c r="T318" s="40"/>
      <c r="U318" s="40"/>
      <c r="V318" s="49"/>
      <c r="W318" s="49"/>
      <c r="X318" s="44" t="str">
        <f t="shared" si="8"/>
        <v/>
      </c>
    </row>
    <row r="319" spans="1:24" s="45" customFormat="1" ht="12" x14ac:dyDescent="0.2">
      <c r="A319" s="37"/>
      <c r="B319" s="38"/>
      <c r="C319" s="39"/>
      <c r="D319" s="297" t="str">
        <f>IF($B319&gt;0,VLOOKUP($B319,'OT-ID'!$B$13:$M$3257,6,FALSE),"")</f>
        <v/>
      </c>
      <c r="E319" s="298" t="str">
        <f>IF($B319&gt;0,VLOOKUP($B319,'OT-ID'!$B$13:$M$3257,10,FALSE),"")</f>
        <v/>
      </c>
      <c r="F319" s="298" t="str">
        <f>IF($B319&gt;0,VLOOKUP($B319,'OT-ID'!$B$13:$M$3257,12,FALSE),"")</f>
        <v/>
      </c>
      <c r="G319" s="297" t="str">
        <f>IF($B319&gt;0,VLOOKUP($B319,'OT-ID'!$B$13:$M$3257,4,FALSE),"")</f>
        <v/>
      </c>
      <c r="H319" s="298" t="str">
        <f>IF($B319&gt;0,VLOOKUP($B319,'OT-ID'!$B$13:$M$3257,5,FALSE),"")</f>
        <v/>
      </c>
      <c r="I319" s="46"/>
      <c r="J319" s="38"/>
      <c r="K319" s="47"/>
      <c r="L319" s="48"/>
      <c r="M319" s="48"/>
      <c r="N319" s="48"/>
      <c r="O319" s="48"/>
      <c r="P319" s="48"/>
      <c r="Q319" s="48"/>
      <c r="R319" s="40"/>
      <c r="S319" s="40"/>
      <c r="T319" s="40"/>
      <c r="U319" s="40"/>
      <c r="V319" s="49"/>
      <c r="W319" s="49"/>
      <c r="X319" s="44" t="str">
        <f t="shared" si="8"/>
        <v/>
      </c>
    </row>
    <row r="320" spans="1:24" s="45" customFormat="1" ht="12" x14ac:dyDescent="0.2">
      <c r="A320" s="37"/>
      <c r="B320" s="38"/>
      <c r="C320" s="39"/>
      <c r="D320" s="297" t="str">
        <f>IF($B320&gt;0,VLOOKUP($B320,'OT-ID'!$B$13:$M$3257,6,FALSE),"")</f>
        <v/>
      </c>
      <c r="E320" s="298" t="str">
        <f>IF($B320&gt;0,VLOOKUP($B320,'OT-ID'!$B$13:$M$3257,10,FALSE),"")</f>
        <v/>
      </c>
      <c r="F320" s="298" t="str">
        <f>IF($B320&gt;0,VLOOKUP($B320,'OT-ID'!$B$13:$M$3257,12,FALSE),"")</f>
        <v/>
      </c>
      <c r="G320" s="297" t="str">
        <f>IF($B320&gt;0,VLOOKUP($B320,'OT-ID'!$B$13:$M$3257,4,FALSE),"")</f>
        <v/>
      </c>
      <c r="H320" s="298" t="str">
        <f>IF($B320&gt;0,VLOOKUP($B320,'OT-ID'!$B$13:$M$3257,5,FALSE),"")</f>
        <v/>
      </c>
      <c r="I320" s="46"/>
      <c r="J320" s="38"/>
      <c r="K320" s="47"/>
      <c r="L320" s="48"/>
      <c r="M320" s="48"/>
      <c r="N320" s="48"/>
      <c r="O320" s="48"/>
      <c r="P320" s="48"/>
      <c r="Q320" s="48"/>
      <c r="R320" s="40"/>
      <c r="S320" s="40"/>
      <c r="T320" s="40"/>
      <c r="U320" s="40"/>
      <c r="V320" s="49"/>
      <c r="W320" s="49"/>
      <c r="X320" s="44" t="str">
        <f t="shared" si="8"/>
        <v/>
      </c>
    </row>
    <row r="321" spans="1:24" s="45" customFormat="1" ht="12" x14ac:dyDescent="0.2">
      <c r="A321" s="37"/>
      <c r="B321" s="38"/>
      <c r="C321" s="39"/>
      <c r="D321" s="297" t="str">
        <f>IF($B321&gt;0,VLOOKUP($B321,'OT-ID'!$B$13:$M$3257,6,FALSE),"")</f>
        <v/>
      </c>
      <c r="E321" s="298" t="str">
        <f>IF($B321&gt;0,VLOOKUP($B321,'OT-ID'!$B$13:$M$3257,10,FALSE),"")</f>
        <v/>
      </c>
      <c r="F321" s="298" t="str">
        <f>IF($B321&gt;0,VLOOKUP($B321,'OT-ID'!$B$13:$M$3257,12,FALSE),"")</f>
        <v/>
      </c>
      <c r="G321" s="297" t="str">
        <f>IF($B321&gt;0,VLOOKUP($B321,'OT-ID'!$B$13:$M$3257,4,FALSE),"")</f>
        <v/>
      </c>
      <c r="H321" s="298" t="str">
        <f>IF($B321&gt;0,VLOOKUP($B321,'OT-ID'!$B$13:$M$3257,5,FALSE),"")</f>
        <v/>
      </c>
      <c r="I321" s="46"/>
      <c r="J321" s="38"/>
      <c r="K321" s="47"/>
      <c r="L321" s="48"/>
      <c r="M321" s="48"/>
      <c r="N321" s="48"/>
      <c r="O321" s="48"/>
      <c r="P321" s="48"/>
      <c r="Q321" s="48"/>
      <c r="R321" s="40"/>
      <c r="S321" s="40"/>
      <c r="T321" s="40"/>
      <c r="U321" s="40"/>
      <c r="V321" s="49"/>
      <c r="W321" s="49"/>
      <c r="X321" s="44" t="str">
        <f t="shared" si="8"/>
        <v/>
      </c>
    </row>
    <row r="322" spans="1:24" s="45" customFormat="1" ht="12" x14ac:dyDescent="0.2">
      <c r="A322" s="37"/>
      <c r="B322" s="38"/>
      <c r="C322" s="39"/>
      <c r="D322" s="297" t="str">
        <f>IF($B322&gt;0,VLOOKUP($B322,'OT-ID'!$B$13:$M$3257,6,FALSE),"")</f>
        <v/>
      </c>
      <c r="E322" s="298" t="str">
        <f>IF($B322&gt;0,VLOOKUP($B322,'OT-ID'!$B$13:$M$3257,10,FALSE),"")</f>
        <v/>
      </c>
      <c r="F322" s="298" t="str">
        <f>IF($B322&gt;0,VLOOKUP($B322,'OT-ID'!$B$13:$M$3257,12,FALSE),"")</f>
        <v/>
      </c>
      <c r="G322" s="297" t="str">
        <f>IF($B322&gt;0,VLOOKUP($B322,'OT-ID'!$B$13:$M$3257,4,FALSE),"")</f>
        <v/>
      </c>
      <c r="H322" s="298" t="str">
        <f>IF($B322&gt;0,VLOOKUP($B322,'OT-ID'!$B$13:$M$3257,5,FALSE),"")</f>
        <v/>
      </c>
      <c r="I322" s="46"/>
      <c r="J322" s="38"/>
      <c r="K322" s="47"/>
      <c r="L322" s="48"/>
      <c r="M322" s="48"/>
      <c r="N322" s="48"/>
      <c r="O322" s="48"/>
      <c r="P322" s="48"/>
      <c r="Q322" s="48"/>
      <c r="R322" s="40"/>
      <c r="S322" s="40"/>
      <c r="T322" s="40"/>
      <c r="U322" s="40"/>
      <c r="V322" s="49"/>
      <c r="W322" s="49"/>
      <c r="X322" s="44" t="str">
        <f t="shared" si="8"/>
        <v/>
      </c>
    </row>
    <row r="323" spans="1:24" s="45" customFormat="1" ht="12" x14ac:dyDescent="0.2">
      <c r="A323" s="37"/>
      <c r="B323" s="38"/>
      <c r="C323" s="39"/>
      <c r="D323" s="297" t="str">
        <f>IF($B323&gt;0,VLOOKUP($B323,'OT-ID'!$B$13:$M$3257,6,FALSE),"")</f>
        <v/>
      </c>
      <c r="E323" s="298" t="str">
        <f>IF($B323&gt;0,VLOOKUP($B323,'OT-ID'!$B$13:$M$3257,10,FALSE),"")</f>
        <v/>
      </c>
      <c r="F323" s="298" t="str">
        <f>IF($B323&gt;0,VLOOKUP($B323,'OT-ID'!$B$13:$M$3257,12,FALSE),"")</f>
        <v/>
      </c>
      <c r="G323" s="297" t="str">
        <f>IF($B323&gt;0,VLOOKUP($B323,'OT-ID'!$B$13:$M$3257,4,FALSE),"")</f>
        <v/>
      </c>
      <c r="H323" s="298" t="str">
        <f>IF($B323&gt;0,VLOOKUP($B323,'OT-ID'!$B$13:$M$3257,5,FALSE),"")</f>
        <v/>
      </c>
      <c r="I323" s="46"/>
      <c r="J323" s="38"/>
      <c r="K323" s="47"/>
      <c r="L323" s="48"/>
      <c r="M323" s="48"/>
      <c r="N323" s="48"/>
      <c r="O323" s="48"/>
      <c r="P323" s="48"/>
      <c r="Q323" s="48"/>
      <c r="R323" s="40"/>
      <c r="S323" s="40"/>
      <c r="T323" s="40"/>
      <c r="U323" s="40"/>
      <c r="V323" s="49"/>
      <c r="W323" s="49"/>
      <c r="X323" s="44" t="str">
        <f t="shared" si="8"/>
        <v/>
      </c>
    </row>
    <row r="324" spans="1:24" s="45" customFormat="1" ht="12" x14ac:dyDescent="0.2">
      <c r="A324" s="37"/>
      <c r="B324" s="38"/>
      <c r="C324" s="39"/>
      <c r="D324" s="297" t="str">
        <f>IF($B324&gt;0,VLOOKUP($B324,'OT-ID'!$B$13:$M$3257,6,FALSE),"")</f>
        <v/>
      </c>
      <c r="E324" s="298" t="str">
        <f>IF($B324&gt;0,VLOOKUP($B324,'OT-ID'!$B$13:$M$3257,10,FALSE),"")</f>
        <v/>
      </c>
      <c r="F324" s="298" t="str">
        <f>IF($B324&gt;0,VLOOKUP($B324,'OT-ID'!$B$13:$M$3257,12,FALSE),"")</f>
        <v/>
      </c>
      <c r="G324" s="297" t="str">
        <f>IF($B324&gt;0,VLOOKUP($B324,'OT-ID'!$B$13:$M$3257,4,FALSE),"")</f>
        <v/>
      </c>
      <c r="H324" s="298" t="str">
        <f>IF($B324&gt;0,VLOOKUP($B324,'OT-ID'!$B$13:$M$3257,5,FALSE),"")</f>
        <v/>
      </c>
      <c r="I324" s="46"/>
      <c r="J324" s="38"/>
      <c r="K324" s="47"/>
      <c r="L324" s="48"/>
      <c r="M324" s="48"/>
      <c r="N324" s="48"/>
      <c r="O324" s="48"/>
      <c r="P324" s="48"/>
      <c r="Q324" s="48"/>
      <c r="R324" s="40"/>
      <c r="S324" s="40"/>
      <c r="T324" s="40"/>
      <c r="U324" s="40"/>
      <c r="V324" s="49"/>
      <c r="W324" s="49"/>
      <c r="X324" s="44" t="str">
        <f t="shared" si="8"/>
        <v/>
      </c>
    </row>
    <row r="325" spans="1:24" s="45" customFormat="1" ht="12" x14ac:dyDescent="0.2">
      <c r="A325" s="37"/>
      <c r="B325" s="38"/>
      <c r="C325" s="39"/>
      <c r="D325" s="297" t="str">
        <f>IF($B325&gt;0,VLOOKUP($B325,'OT-ID'!$B$13:$M$3257,6,FALSE),"")</f>
        <v/>
      </c>
      <c r="E325" s="298" t="str">
        <f>IF($B325&gt;0,VLOOKUP($B325,'OT-ID'!$B$13:$M$3257,10,FALSE),"")</f>
        <v/>
      </c>
      <c r="F325" s="298" t="str">
        <f>IF($B325&gt;0,VLOOKUP($B325,'OT-ID'!$B$13:$M$3257,12,FALSE),"")</f>
        <v/>
      </c>
      <c r="G325" s="297" t="str">
        <f>IF($B325&gt;0,VLOOKUP($B325,'OT-ID'!$B$13:$M$3257,4,FALSE),"")</f>
        <v/>
      </c>
      <c r="H325" s="298" t="str">
        <f>IF($B325&gt;0,VLOOKUP($B325,'OT-ID'!$B$13:$M$3257,5,FALSE),"")</f>
        <v/>
      </c>
      <c r="I325" s="46"/>
      <c r="J325" s="38"/>
      <c r="K325" s="47"/>
      <c r="L325" s="48"/>
      <c r="M325" s="48"/>
      <c r="N325" s="48"/>
      <c r="O325" s="48"/>
      <c r="P325" s="48"/>
      <c r="Q325" s="48"/>
      <c r="R325" s="40"/>
      <c r="S325" s="40"/>
      <c r="T325" s="40"/>
      <c r="U325" s="40"/>
      <c r="V325" s="49"/>
      <c r="W325" s="49"/>
      <c r="X325" s="44" t="str">
        <f t="shared" si="8"/>
        <v/>
      </c>
    </row>
    <row r="326" spans="1:24" s="45" customFormat="1" ht="12" x14ac:dyDescent="0.2">
      <c r="A326" s="37"/>
      <c r="B326" s="38"/>
      <c r="C326" s="39"/>
      <c r="D326" s="297" t="str">
        <f>IF($B326&gt;0,VLOOKUP($B326,'OT-ID'!$B$13:$M$3257,6,FALSE),"")</f>
        <v/>
      </c>
      <c r="E326" s="298" t="str">
        <f>IF($B326&gt;0,VLOOKUP($B326,'OT-ID'!$B$13:$M$3257,10,FALSE),"")</f>
        <v/>
      </c>
      <c r="F326" s="298" t="str">
        <f>IF($B326&gt;0,VLOOKUP($B326,'OT-ID'!$B$13:$M$3257,12,FALSE),"")</f>
        <v/>
      </c>
      <c r="G326" s="297" t="str">
        <f>IF($B326&gt;0,VLOOKUP($B326,'OT-ID'!$B$13:$M$3257,4,FALSE),"")</f>
        <v/>
      </c>
      <c r="H326" s="298" t="str">
        <f>IF($B326&gt;0,VLOOKUP($B326,'OT-ID'!$B$13:$M$3257,5,FALSE),"")</f>
        <v/>
      </c>
      <c r="I326" s="46"/>
      <c r="J326" s="38"/>
      <c r="K326" s="47"/>
      <c r="L326" s="48"/>
      <c r="M326" s="48"/>
      <c r="N326" s="48"/>
      <c r="O326" s="48"/>
      <c r="P326" s="48"/>
      <c r="Q326" s="48"/>
      <c r="R326" s="40"/>
      <c r="S326" s="40"/>
      <c r="T326" s="40"/>
      <c r="U326" s="40"/>
      <c r="V326" s="49"/>
      <c r="W326" s="49"/>
      <c r="X326" s="44" t="str">
        <f t="shared" si="8"/>
        <v/>
      </c>
    </row>
    <row r="327" spans="1:24" s="45" customFormat="1" ht="12" x14ac:dyDescent="0.2">
      <c r="A327" s="37"/>
      <c r="B327" s="38"/>
      <c r="C327" s="39"/>
      <c r="D327" s="297" t="str">
        <f>IF($B327&gt;0,VLOOKUP($B327,'OT-ID'!$B$13:$M$3257,6,FALSE),"")</f>
        <v/>
      </c>
      <c r="E327" s="298" t="str">
        <f>IF($B327&gt;0,VLOOKUP($B327,'OT-ID'!$B$13:$M$3257,10,FALSE),"")</f>
        <v/>
      </c>
      <c r="F327" s="298" t="str">
        <f>IF($B327&gt;0,VLOOKUP($B327,'OT-ID'!$B$13:$M$3257,12,FALSE),"")</f>
        <v/>
      </c>
      <c r="G327" s="297" t="str">
        <f>IF($B327&gt;0,VLOOKUP($B327,'OT-ID'!$B$13:$M$3257,4,FALSE),"")</f>
        <v/>
      </c>
      <c r="H327" s="298" t="str">
        <f>IF($B327&gt;0,VLOOKUP($B327,'OT-ID'!$B$13:$M$3257,5,FALSE),"")</f>
        <v/>
      </c>
      <c r="I327" s="46"/>
      <c r="J327" s="38"/>
      <c r="K327" s="47"/>
      <c r="L327" s="48"/>
      <c r="M327" s="48"/>
      <c r="N327" s="48"/>
      <c r="O327" s="48"/>
      <c r="P327" s="48"/>
      <c r="Q327" s="48"/>
      <c r="R327" s="40"/>
      <c r="S327" s="40"/>
      <c r="T327" s="40"/>
      <c r="U327" s="40"/>
      <c r="V327" s="49"/>
      <c r="W327" s="49"/>
      <c r="X327" s="44" t="str">
        <f t="shared" si="8"/>
        <v/>
      </c>
    </row>
    <row r="328" spans="1:24" s="45" customFormat="1" ht="12" x14ac:dyDescent="0.2">
      <c r="A328" s="37"/>
      <c r="B328" s="38"/>
      <c r="C328" s="39"/>
      <c r="D328" s="297" t="str">
        <f>IF($B328&gt;0,VLOOKUP($B328,'OT-ID'!$B$13:$M$3257,6,FALSE),"")</f>
        <v/>
      </c>
      <c r="E328" s="298" t="str">
        <f>IF($B328&gt;0,VLOOKUP($B328,'OT-ID'!$B$13:$M$3257,10,FALSE),"")</f>
        <v/>
      </c>
      <c r="F328" s="298" t="str">
        <f>IF($B328&gt;0,VLOOKUP($B328,'OT-ID'!$B$13:$M$3257,12,FALSE),"")</f>
        <v/>
      </c>
      <c r="G328" s="297" t="str">
        <f>IF($B328&gt;0,VLOOKUP($B328,'OT-ID'!$B$13:$M$3257,4,FALSE),"")</f>
        <v/>
      </c>
      <c r="H328" s="298" t="str">
        <f>IF($B328&gt;0,VLOOKUP($B328,'OT-ID'!$B$13:$M$3257,5,FALSE),"")</f>
        <v/>
      </c>
      <c r="I328" s="46"/>
      <c r="J328" s="38"/>
      <c r="K328" s="47"/>
      <c r="L328" s="48"/>
      <c r="M328" s="48"/>
      <c r="N328" s="48"/>
      <c r="O328" s="48"/>
      <c r="P328" s="48"/>
      <c r="Q328" s="48"/>
      <c r="R328" s="40"/>
      <c r="S328" s="40"/>
      <c r="T328" s="40"/>
      <c r="U328" s="40"/>
      <c r="V328" s="49"/>
      <c r="W328" s="49"/>
      <c r="X328" s="44" t="str">
        <f t="shared" si="8"/>
        <v/>
      </c>
    </row>
    <row r="329" spans="1:24" s="45" customFormat="1" ht="12" x14ac:dyDescent="0.2">
      <c r="A329" s="37"/>
      <c r="B329" s="38"/>
      <c r="C329" s="39"/>
      <c r="D329" s="297" t="str">
        <f>IF($B329&gt;0,VLOOKUP($B329,'OT-ID'!$B$13:$M$3257,6,FALSE),"")</f>
        <v/>
      </c>
      <c r="E329" s="298" t="str">
        <f>IF($B329&gt;0,VLOOKUP($B329,'OT-ID'!$B$13:$M$3257,10,FALSE),"")</f>
        <v/>
      </c>
      <c r="F329" s="298" t="str">
        <f>IF($B329&gt;0,VLOOKUP($B329,'OT-ID'!$B$13:$M$3257,12,FALSE),"")</f>
        <v/>
      </c>
      <c r="G329" s="297" t="str">
        <f>IF($B329&gt;0,VLOOKUP($B329,'OT-ID'!$B$13:$M$3257,4,FALSE),"")</f>
        <v/>
      </c>
      <c r="H329" s="298" t="str">
        <f>IF($B329&gt;0,VLOOKUP($B329,'OT-ID'!$B$13:$M$3257,5,FALSE),"")</f>
        <v/>
      </c>
      <c r="I329" s="46"/>
      <c r="J329" s="38"/>
      <c r="K329" s="47"/>
      <c r="L329" s="48"/>
      <c r="M329" s="48"/>
      <c r="N329" s="48"/>
      <c r="O329" s="48"/>
      <c r="P329" s="48"/>
      <c r="Q329" s="48"/>
      <c r="R329" s="40"/>
      <c r="S329" s="40"/>
      <c r="T329" s="40"/>
      <c r="U329" s="40"/>
      <c r="V329" s="49"/>
      <c r="W329" s="49"/>
      <c r="X329" s="44" t="str">
        <f t="shared" si="8"/>
        <v/>
      </c>
    </row>
    <row r="330" spans="1:24" s="45" customFormat="1" ht="12" x14ac:dyDescent="0.2">
      <c r="A330" s="37"/>
      <c r="B330" s="38"/>
      <c r="C330" s="39"/>
      <c r="D330" s="297" t="str">
        <f>IF($B330&gt;0,VLOOKUP($B330,'OT-ID'!$B$13:$M$3257,6,FALSE),"")</f>
        <v/>
      </c>
      <c r="E330" s="298" t="str">
        <f>IF($B330&gt;0,VLOOKUP($B330,'OT-ID'!$B$13:$M$3257,10,FALSE),"")</f>
        <v/>
      </c>
      <c r="F330" s="298" t="str">
        <f>IF($B330&gt;0,VLOOKUP($B330,'OT-ID'!$B$13:$M$3257,12,FALSE),"")</f>
        <v/>
      </c>
      <c r="G330" s="297" t="str">
        <f>IF($B330&gt;0,VLOOKUP($B330,'OT-ID'!$B$13:$M$3257,4,FALSE),"")</f>
        <v/>
      </c>
      <c r="H330" s="298" t="str">
        <f>IF($B330&gt;0,VLOOKUP($B330,'OT-ID'!$B$13:$M$3257,5,FALSE),"")</f>
        <v/>
      </c>
      <c r="I330" s="46"/>
      <c r="J330" s="38"/>
      <c r="K330" s="47"/>
      <c r="L330" s="48"/>
      <c r="M330" s="48"/>
      <c r="N330" s="48"/>
      <c r="O330" s="48"/>
      <c r="P330" s="48"/>
      <c r="Q330" s="48"/>
      <c r="R330" s="40"/>
      <c r="S330" s="40"/>
      <c r="T330" s="40"/>
      <c r="U330" s="40"/>
      <c r="V330" s="49"/>
      <c r="W330" s="49"/>
      <c r="X330" s="44" t="str">
        <f t="shared" si="8"/>
        <v/>
      </c>
    </row>
    <row r="331" spans="1:24" s="45" customFormat="1" ht="12" x14ac:dyDescent="0.2">
      <c r="A331" s="37"/>
      <c r="B331" s="38"/>
      <c r="C331" s="39"/>
      <c r="D331" s="297" t="str">
        <f>IF($B331&gt;0,VLOOKUP($B331,'OT-ID'!$B$13:$M$3257,6,FALSE),"")</f>
        <v/>
      </c>
      <c r="E331" s="298" t="str">
        <f>IF($B331&gt;0,VLOOKUP($B331,'OT-ID'!$B$13:$M$3257,10,FALSE),"")</f>
        <v/>
      </c>
      <c r="F331" s="298" t="str">
        <f>IF($B331&gt;0,VLOOKUP($B331,'OT-ID'!$B$13:$M$3257,12,FALSE),"")</f>
        <v/>
      </c>
      <c r="G331" s="297" t="str">
        <f>IF($B331&gt;0,VLOOKUP($B331,'OT-ID'!$B$13:$M$3257,4,FALSE),"")</f>
        <v/>
      </c>
      <c r="H331" s="298" t="str">
        <f>IF($B331&gt;0,VLOOKUP($B331,'OT-ID'!$B$13:$M$3257,5,FALSE),"")</f>
        <v/>
      </c>
      <c r="I331" s="46"/>
      <c r="J331" s="38"/>
      <c r="K331" s="47"/>
      <c r="L331" s="48"/>
      <c r="M331" s="48"/>
      <c r="N331" s="48"/>
      <c r="O331" s="48"/>
      <c r="P331" s="48"/>
      <c r="Q331" s="48"/>
      <c r="R331" s="40"/>
      <c r="S331" s="40"/>
      <c r="T331" s="40"/>
      <c r="U331" s="40"/>
      <c r="V331" s="49"/>
      <c r="W331" s="49"/>
      <c r="X331" s="44" t="str">
        <f t="shared" si="8"/>
        <v/>
      </c>
    </row>
    <row r="332" spans="1:24" s="45" customFormat="1" ht="12" x14ac:dyDescent="0.2">
      <c r="A332" s="37"/>
      <c r="B332" s="38"/>
      <c r="C332" s="39"/>
      <c r="D332" s="297" t="str">
        <f>IF($B332&gt;0,VLOOKUP($B332,'OT-ID'!$B$13:$M$3257,6,FALSE),"")</f>
        <v/>
      </c>
      <c r="E332" s="298" t="str">
        <f>IF($B332&gt;0,VLOOKUP($B332,'OT-ID'!$B$13:$M$3257,10,FALSE),"")</f>
        <v/>
      </c>
      <c r="F332" s="298" t="str">
        <f>IF($B332&gt;0,VLOOKUP($B332,'OT-ID'!$B$13:$M$3257,12,FALSE),"")</f>
        <v/>
      </c>
      <c r="G332" s="297" t="str">
        <f>IF($B332&gt;0,VLOOKUP($B332,'OT-ID'!$B$13:$M$3257,4,FALSE),"")</f>
        <v/>
      </c>
      <c r="H332" s="298" t="str">
        <f>IF($B332&gt;0,VLOOKUP($B332,'OT-ID'!$B$13:$M$3257,5,FALSE),"")</f>
        <v/>
      </c>
      <c r="I332" s="46"/>
      <c r="J332" s="38"/>
      <c r="K332" s="47"/>
      <c r="L332" s="48"/>
      <c r="M332" s="48"/>
      <c r="N332" s="48"/>
      <c r="O332" s="48"/>
      <c r="P332" s="48"/>
      <c r="Q332" s="48"/>
      <c r="R332" s="40"/>
      <c r="S332" s="40"/>
      <c r="T332" s="40"/>
      <c r="U332" s="40"/>
      <c r="V332" s="49"/>
      <c r="W332" s="49"/>
      <c r="X332" s="44" t="str">
        <f t="shared" si="8"/>
        <v/>
      </c>
    </row>
    <row r="333" spans="1:24" s="45" customFormat="1" ht="12" x14ac:dyDescent="0.2">
      <c r="A333" s="37"/>
      <c r="B333" s="38"/>
      <c r="C333" s="39"/>
      <c r="D333" s="297" t="str">
        <f>IF($B333&gt;0,VLOOKUP($B333,'OT-ID'!$B$13:$M$3257,6,FALSE),"")</f>
        <v/>
      </c>
      <c r="E333" s="298" t="str">
        <f>IF($B333&gt;0,VLOOKUP($B333,'OT-ID'!$B$13:$M$3257,10,FALSE),"")</f>
        <v/>
      </c>
      <c r="F333" s="298" t="str">
        <f>IF($B333&gt;0,VLOOKUP($B333,'OT-ID'!$B$13:$M$3257,12,FALSE),"")</f>
        <v/>
      </c>
      <c r="G333" s="297" t="str">
        <f>IF($B333&gt;0,VLOOKUP($B333,'OT-ID'!$B$13:$M$3257,4,FALSE),"")</f>
        <v/>
      </c>
      <c r="H333" s="298" t="str">
        <f>IF($B333&gt;0,VLOOKUP($B333,'OT-ID'!$B$13:$M$3257,5,FALSE),"")</f>
        <v/>
      </c>
      <c r="I333" s="46"/>
      <c r="J333" s="38"/>
      <c r="K333" s="47"/>
      <c r="L333" s="48"/>
      <c r="M333" s="48"/>
      <c r="N333" s="48"/>
      <c r="O333" s="48"/>
      <c r="P333" s="48"/>
      <c r="Q333" s="48"/>
      <c r="R333" s="40"/>
      <c r="S333" s="40"/>
      <c r="T333" s="40"/>
      <c r="U333" s="40"/>
      <c r="V333" s="49"/>
      <c r="W333" s="49"/>
      <c r="X333" s="44" t="str">
        <f t="shared" si="8"/>
        <v/>
      </c>
    </row>
    <row r="334" spans="1:24" s="45" customFormat="1" ht="12" x14ac:dyDescent="0.2">
      <c r="A334" s="37"/>
      <c r="B334" s="38"/>
      <c r="C334" s="39"/>
      <c r="D334" s="297" t="str">
        <f>IF($B334&gt;0,VLOOKUP($B334,'OT-ID'!$B$13:$M$3257,6,FALSE),"")</f>
        <v/>
      </c>
      <c r="E334" s="298" t="str">
        <f>IF($B334&gt;0,VLOOKUP($B334,'OT-ID'!$B$13:$M$3257,10,FALSE),"")</f>
        <v/>
      </c>
      <c r="F334" s="298" t="str">
        <f>IF($B334&gt;0,VLOOKUP($B334,'OT-ID'!$B$13:$M$3257,12,FALSE),"")</f>
        <v/>
      </c>
      <c r="G334" s="297" t="str">
        <f>IF($B334&gt;0,VLOOKUP($B334,'OT-ID'!$B$13:$M$3257,4,FALSE),"")</f>
        <v/>
      </c>
      <c r="H334" s="298" t="str">
        <f>IF($B334&gt;0,VLOOKUP($B334,'OT-ID'!$B$13:$M$3257,5,FALSE),"")</f>
        <v/>
      </c>
      <c r="I334" s="46"/>
      <c r="J334" s="38"/>
      <c r="K334" s="47"/>
      <c r="L334" s="48"/>
      <c r="M334" s="48"/>
      <c r="N334" s="48"/>
      <c r="O334" s="48"/>
      <c r="P334" s="48"/>
      <c r="Q334" s="48"/>
      <c r="R334" s="40"/>
      <c r="S334" s="40"/>
      <c r="T334" s="40"/>
      <c r="U334" s="40"/>
      <c r="V334" s="49"/>
      <c r="W334" s="49"/>
      <c r="X334" s="44" t="str">
        <f t="shared" si="8"/>
        <v/>
      </c>
    </row>
    <row r="335" spans="1:24" s="45" customFormat="1" ht="12" x14ac:dyDescent="0.2">
      <c r="A335" s="37"/>
      <c r="B335" s="38"/>
      <c r="C335" s="39"/>
      <c r="D335" s="297" t="str">
        <f>IF($B335&gt;0,VLOOKUP($B335,'OT-ID'!$B$13:$M$3257,6,FALSE),"")</f>
        <v/>
      </c>
      <c r="E335" s="298" t="str">
        <f>IF($B335&gt;0,VLOOKUP($B335,'OT-ID'!$B$13:$M$3257,10,FALSE),"")</f>
        <v/>
      </c>
      <c r="F335" s="298" t="str">
        <f>IF($B335&gt;0,VLOOKUP($B335,'OT-ID'!$B$13:$M$3257,12,FALSE),"")</f>
        <v/>
      </c>
      <c r="G335" s="297" t="str">
        <f>IF($B335&gt;0,VLOOKUP($B335,'OT-ID'!$B$13:$M$3257,4,FALSE),"")</f>
        <v/>
      </c>
      <c r="H335" s="298" t="str">
        <f>IF($B335&gt;0,VLOOKUP($B335,'OT-ID'!$B$13:$M$3257,5,FALSE),"")</f>
        <v/>
      </c>
      <c r="I335" s="46"/>
      <c r="J335" s="38"/>
      <c r="K335" s="47"/>
      <c r="L335" s="48"/>
      <c r="M335" s="48"/>
      <c r="N335" s="48"/>
      <c r="O335" s="48"/>
      <c r="P335" s="48"/>
      <c r="Q335" s="48"/>
      <c r="R335" s="40"/>
      <c r="S335" s="40"/>
      <c r="T335" s="40"/>
      <c r="U335" s="40"/>
      <c r="V335" s="49"/>
      <c r="W335" s="49"/>
      <c r="X335" s="44" t="str">
        <f t="shared" si="8"/>
        <v/>
      </c>
    </row>
    <row r="336" spans="1:24" s="45" customFormat="1" ht="12" x14ac:dyDescent="0.2">
      <c r="A336" s="37"/>
      <c r="B336" s="38"/>
      <c r="C336" s="39"/>
      <c r="D336" s="297" t="str">
        <f>IF($B336&gt;0,VLOOKUP($B336,'OT-ID'!$B$13:$M$3257,6,FALSE),"")</f>
        <v/>
      </c>
      <c r="E336" s="298" t="str">
        <f>IF($B336&gt;0,VLOOKUP($B336,'OT-ID'!$B$13:$M$3257,10,FALSE),"")</f>
        <v/>
      </c>
      <c r="F336" s="298" t="str">
        <f>IF($B336&gt;0,VLOOKUP($B336,'OT-ID'!$B$13:$M$3257,12,FALSE),"")</f>
        <v/>
      </c>
      <c r="G336" s="297" t="str">
        <f>IF($B336&gt;0,VLOOKUP($B336,'OT-ID'!$B$13:$M$3257,4,FALSE),"")</f>
        <v/>
      </c>
      <c r="H336" s="298" t="str">
        <f>IF($B336&gt;0,VLOOKUP($B336,'OT-ID'!$B$13:$M$3257,5,FALSE),"")</f>
        <v/>
      </c>
      <c r="I336" s="46"/>
      <c r="J336" s="38"/>
      <c r="K336" s="47"/>
      <c r="L336" s="48"/>
      <c r="M336" s="48"/>
      <c r="N336" s="48"/>
      <c r="O336" s="48"/>
      <c r="P336" s="48"/>
      <c r="Q336" s="48"/>
      <c r="R336" s="40"/>
      <c r="S336" s="40"/>
      <c r="T336" s="40"/>
      <c r="U336" s="40"/>
      <c r="V336" s="49"/>
      <c r="W336" s="49"/>
      <c r="X336" s="44" t="str">
        <f t="shared" si="8"/>
        <v/>
      </c>
    </row>
    <row r="337" spans="1:24" s="45" customFormat="1" ht="12" x14ac:dyDescent="0.2">
      <c r="A337" s="37"/>
      <c r="B337" s="38"/>
      <c r="C337" s="39"/>
      <c r="D337" s="297" t="str">
        <f>IF($B337&gt;0,VLOOKUP($B337,'OT-ID'!$B$13:$M$3257,6,FALSE),"")</f>
        <v/>
      </c>
      <c r="E337" s="298" t="str">
        <f>IF($B337&gt;0,VLOOKUP($B337,'OT-ID'!$B$13:$M$3257,10,FALSE),"")</f>
        <v/>
      </c>
      <c r="F337" s="298" t="str">
        <f>IF($B337&gt;0,VLOOKUP($B337,'OT-ID'!$B$13:$M$3257,12,FALSE),"")</f>
        <v/>
      </c>
      <c r="G337" s="297" t="str">
        <f>IF($B337&gt;0,VLOOKUP($B337,'OT-ID'!$B$13:$M$3257,4,FALSE),"")</f>
        <v/>
      </c>
      <c r="H337" s="298" t="str">
        <f>IF($B337&gt;0,VLOOKUP($B337,'OT-ID'!$B$13:$M$3257,5,FALSE),"")</f>
        <v/>
      </c>
      <c r="I337" s="46"/>
      <c r="J337" s="38"/>
      <c r="K337" s="47"/>
      <c r="L337" s="48"/>
      <c r="M337" s="48"/>
      <c r="N337" s="48"/>
      <c r="O337" s="48"/>
      <c r="P337" s="48"/>
      <c r="Q337" s="48"/>
      <c r="R337" s="40"/>
      <c r="S337" s="40"/>
      <c r="T337" s="40"/>
      <c r="U337" s="40"/>
      <c r="V337" s="49"/>
      <c r="W337" s="49"/>
      <c r="X337" s="44" t="str">
        <f t="shared" si="8"/>
        <v/>
      </c>
    </row>
    <row r="338" spans="1:24" s="45" customFormat="1" ht="12" x14ac:dyDescent="0.2">
      <c r="A338" s="37"/>
      <c r="B338" s="38"/>
      <c r="C338" s="39"/>
      <c r="D338" s="297" t="str">
        <f>IF($B338&gt;0,VLOOKUP($B338,'OT-ID'!$B$13:$M$3257,6,FALSE),"")</f>
        <v/>
      </c>
      <c r="E338" s="298" t="str">
        <f>IF($B338&gt;0,VLOOKUP($B338,'OT-ID'!$B$13:$M$3257,10,FALSE),"")</f>
        <v/>
      </c>
      <c r="F338" s="298" t="str">
        <f>IF($B338&gt;0,VLOOKUP($B338,'OT-ID'!$B$13:$M$3257,12,FALSE),"")</f>
        <v/>
      </c>
      <c r="G338" s="297" t="str">
        <f>IF($B338&gt;0,VLOOKUP($B338,'OT-ID'!$B$13:$M$3257,4,FALSE),"")</f>
        <v/>
      </c>
      <c r="H338" s="298" t="str">
        <f>IF($B338&gt;0,VLOOKUP($B338,'OT-ID'!$B$13:$M$3257,5,FALSE),"")</f>
        <v/>
      </c>
      <c r="I338" s="46"/>
      <c r="J338" s="38"/>
      <c r="K338" s="47"/>
      <c r="L338" s="48"/>
      <c r="M338" s="48"/>
      <c r="N338" s="48"/>
      <c r="O338" s="48"/>
      <c r="P338" s="48"/>
      <c r="Q338" s="48"/>
      <c r="R338" s="40"/>
      <c r="S338" s="40"/>
      <c r="T338" s="40"/>
      <c r="U338" s="40"/>
      <c r="V338" s="49"/>
      <c r="W338" s="49"/>
      <c r="X338" s="44" t="str">
        <f t="shared" si="8"/>
        <v/>
      </c>
    </row>
    <row r="339" spans="1:24" s="45" customFormat="1" ht="12" x14ac:dyDescent="0.2">
      <c r="A339" s="37"/>
      <c r="B339" s="38"/>
      <c r="C339" s="39"/>
      <c r="D339" s="297" t="str">
        <f>IF($B339&gt;0,VLOOKUP($B339,'OT-ID'!$B$13:$M$3257,6,FALSE),"")</f>
        <v/>
      </c>
      <c r="E339" s="298" t="str">
        <f>IF($B339&gt;0,VLOOKUP($B339,'OT-ID'!$B$13:$M$3257,10,FALSE),"")</f>
        <v/>
      </c>
      <c r="F339" s="298" t="str">
        <f>IF($B339&gt;0,VLOOKUP($B339,'OT-ID'!$B$13:$M$3257,12,FALSE),"")</f>
        <v/>
      </c>
      <c r="G339" s="297" t="str">
        <f>IF($B339&gt;0,VLOOKUP($B339,'OT-ID'!$B$13:$M$3257,4,FALSE),"")</f>
        <v/>
      </c>
      <c r="H339" s="298" t="str">
        <f>IF($B339&gt;0,VLOOKUP($B339,'OT-ID'!$B$13:$M$3257,5,FALSE),"")</f>
        <v/>
      </c>
      <c r="I339" s="46"/>
      <c r="J339" s="38"/>
      <c r="K339" s="47"/>
      <c r="L339" s="48"/>
      <c r="M339" s="48"/>
      <c r="N339" s="48"/>
      <c r="O339" s="48"/>
      <c r="P339" s="48"/>
      <c r="Q339" s="48"/>
      <c r="R339" s="40"/>
      <c r="S339" s="40"/>
      <c r="T339" s="40"/>
      <c r="U339" s="40"/>
      <c r="V339" s="49"/>
      <c r="W339" s="49"/>
      <c r="X339" s="44" t="str">
        <f t="shared" ref="X339:X402" si="9">IF(W339&gt;0,V339*1000/W339,"")</f>
        <v/>
      </c>
    </row>
    <row r="340" spans="1:24" s="45" customFormat="1" ht="12" x14ac:dyDescent="0.2">
      <c r="A340" s="37"/>
      <c r="B340" s="38"/>
      <c r="C340" s="39"/>
      <c r="D340" s="297" t="str">
        <f>IF($B340&gt;0,VLOOKUP($B340,'OT-ID'!$B$13:$M$3257,6,FALSE),"")</f>
        <v/>
      </c>
      <c r="E340" s="298" t="str">
        <f>IF($B340&gt;0,VLOOKUP($B340,'OT-ID'!$B$13:$M$3257,10,FALSE),"")</f>
        <v/>
      </c>
      <c r="F340" s="298" t="str">
        <f>IF($B340&gt;0,VLOOKUP($B340,'OT-ID'!$B$13:$M$3257,12,FALSE),"")</f>
        <v/>
      </c>
      <c r="G340" s="297" t="str">
        <f>IF($B340&gt;0,VLOOKUP($B340,'OT-ID'!$B$13:$M$3257,4,FALSE),"")</f>
        <v/>
      </c>
      <c r="H340" s="298" t="str">
        <f>IF($B340&gt;0,VLOOKUP($B340,'OT-ID'!$B$13:$M$3257,5,FALSE),"")</f>
        <v/>
      </c>
      <c r="I340" s="46"/>
      <c r="J340" s="38"/>
      <c r="K340" s="47"/>
      <c r="L340" s="48"/>
      <c r="M340" s="48"/>
      <c r="N340" s="48"/>
      <c r="O340" s="48"/>
      <c r="P340" s="48"/>
      <c r="Q340" s="48"/>
      <c r="R340" s="40"/>
      <c r="S340" s="40"/>
      <c r="T340" s="40"/>
      <c r="U340" s="40"/>
      <c r="V340" s="49"/>
      <c r="W340" s="49"/>
      <c r="X340" s="44" t="str">
        <f t="shared" si="9"/>
        <v/>
      </c>
    </row>
    <row r="341" spans="1:24" s="45" customFormat="1" ht="12" x14ac:dyDescent="0.2">
      <c r="A341" s="37"/>
      <c r="B341" s="38"/>
      <c r="C341" s="39"/>
      <c r="D341" s="297" t="str">
        <f>IF($B341&gt;0,VLOOKUP($B341,'OT-ID'!$B$13:$M$3257,6,FALSE),"")</f>
        <v/>
      </c>
      <c r="E341" s="298" t="str">
        <f>IF($B341&gt;0,VLOOKUP($B341,'OT-ID'!$B$13:$M$3257,10,FALSE),"")</f>
        <v/>
      </c>
      <c r="F341" s="298" t="str">
        <f>IF($B341&gt;0,VLOOKUP($B341,'OT-ID'!$B$13:$M$3257,12,FALSE),"")</f>
        <v/>
      </c>
      <c r="G341" s="297" t="str">
        <f>IF($B341&gt;0,VLOOKUP($B341,'OT-ID'!$B$13:$M$3257,4,FALSE),"")</f>
        <v/>
      </c>
      <c r="H341" s="298" t="str">
        <f>IF($B341&gt;0,VLOOKUP($B341,'OT-ID'!$B$13:$M$3257,5,FALSE),"")</f>
        <v/>
      </c>
      <c r="I341" s="46"/>
      <c r="J341" s="38"/>
      <c r="K341" s="47"/>
      <c r="L341" s="48"/>
      <c r="M341" s="48"/>
      <c r="N341" s="48"/>
      <c r="O341" s="48"/>
      <c r="P341" s="48"/>
      <c r="Q341" s="48"/>
      <c r="R341" s="40"/>
      <c r="S341" s="40"/>
      <c r="T341" s="40"/>
      <c r="U341" s="40"/>
      <c r="V341" s="49"/>
      <c r="W341" s="49"/>
      <c r="X341" s="44" t="str">
        <f t="shared" si="9"/>
        <v/>
      </c>
    </row>
    <row r="342" spans="1:24" s="45" customFormat="1" ht="12" x14ac:dyDescent="0.2">
      <c r="A342" s="37"/>
      <c r="B342" s="38"/>
      <c r="C342" s="39"/>
      <c r="D342" s="297" t="str">
        <f>IF($B342&gt;0,VLOOKUP($B342,'OT-ID'!$B$13:$M$3257,6,FALSE),"")</f>
        <v/>
      </c>
      <c r="E342" s="298" t="str">
        <f>IF($B342&gt;0,VLOOKUP($B342,'OT-ID'!$B$13:$M$3257,10,FALSE),"")</f>
        <v/>
      </c>
      <c r="F342" s="298" t="str">
        <f>IF($B342&gt;0,VLOOKUP($B342,'OT-ID'!$B$13:$M$3257,12,FALSE),"")</f>
        <v/>
      </c>
      <c r="G342" s="297" t="str">
        <f>IF($B342&gt;0,VLOOKUP($B342,'OT-ID'!$B$13:$M$3257,4,FALSE),"")</f>
        <v/>
      </c>
      <c r="H342" s="298" t="str">
        <f>IF($B342&gt;0,VLOOKUP($B342,'OT-ID'!$B$13:$M$3257,5,FALSE),"")</f>
        <v/>
      </c>
      <c r="I342" s="46"/>
      <c r="J342" s="38"/>
      <c r="K342" s="47"/>
      <c r="L342" s="48"/>
      <c r="M342" s="48"/>
      <c r="N342" s="48"/>
      <c r="O342" s="48"/>
      <c r="P342" s="48"/>
      <c r="Q342" s="48"/>
      <c r="R342" s="40"/>
      <c r="S342" s="40"/>
      <c r="T342" s="40"/>
      <c r="U342" s="40"/>
      <c r="V342" s="49"/>
      <c r="W342" s="49"/>
      <c r="X342" s="44" t="str">
        <f t="shared" si="9"/>
        <v/>
      </c>
    </row>
    <row r="343" spans="1:24" s="45" customFormat="1" ht="12" x14ac:dyDescent="0.2">
      <c r="A343" s="37"/>
      <c r="B343" s="38"/>
      <c r="C343" s="39"/>
      <c r="D343" s="297" t="str">
        <f>IF($B343&gt;0,VLOOKUP($B343,'OT-ID'!$B$13:$M$3257,6,FALSE),"")</f>
        <v/>
      </c>
      <c r="E343" s="298" t="str">
        <f>IF($B343&gt;0,VLOOKUP($B343,'OT-ID'!$B$13:$M$3257,10,FALSE),"")</f>
        <v/>
      </c>
      <c r="F343" s="298" t="str">
        <f>IF($B343&gt;0,VLOOKUP($B343,'OT-ID'!$B$13:$M$3257,12,FALSE),"")</f>
        <v/>
      </c>
      <c r="G343" s="297" t="str">
        <f>IF($B343&gt;0,VLOOKUP($B343,'OT-ID'!$B$13:$M$3257,4,FALSE),"")</f>
        <v/>
      </c>
      <c r="H343" s="298" t="str">
        <f>IF($B343&gt;0,VLOOKUP($B343,'OT-ID'!$B$13:$M$3257,5,FALSE),"")</f>
        <v/>
      </c>
      <c r="I343" s="46"/>
      <c r="J343" s="38"/>
      <c r="K343" s="47"/>
      <c r="L343" s="48"/>
      <c r="M343" s="48"/>
      <c r="N343" s="48"/>
      <c r="O343" s="48"/>
      <c r="P343" s="48"/>
      <c r="Q343" s="48"/>
      <c r="R343" s="40"/>
      <c r="S343" s="40"/>
      <c r="T343" s="40"/>
      <c r="U343" s="40"/>
      <c r="V343" s="49"/>
      <c r="W343" s="49"/>
      <c r="X343" s="44" t="str">
        <f t="shared" si="9"/>
        <v/>
      </c>
    </row>
    <row r="344" spans="1:24" s="45" customFormat="1" ht="12" x14ac:dyDescent="0.2">
      <c r="A344" s="37"/>
      <c r="B344" s="38"/>
      <c r="C344" s="39"/>
      <c r="D344" s="297" t="str">
        <f>IF($B344&gt;0,VLOOKUP($B344,'OT-ID'!$B$13:$M$3257,6,FALSE),"")</f>
        <v/>
      </c>
      <c r="E344" s="298" t="str">
        <f>IF($B344&gt;0,VLOOKUP($B344,'OT-ID'!$B$13:$M$3257,10,FALSE),"")</f>
        <v/>
      </c>
      <c r="F344" s="298" t="str">
        <f>IF($B344&gt;0,VLOOKUP($B344,'OT-ID'!$B$13:$M$3257,12,FALSE),"")</f>
        <v/>
      </c>
      <c r="G344" s="297" t="str">
        <f>IF($B344&gt;0,VLOOKUP($B344,'OT-ID'!$B$13:$M$3257,4,FALSE),"")</f>
        <v/>
      </c>
      <c r="H344" s="298" t="str">
        <f>IF($B344&gt;0,VLOOKUP($B344,'OT-ID'!$B$13:$M$3257,5,FALSE),"")</f>
        <v/>
      </c>
      <c r="I344" s="46"/>
      <c r="J344" s="38"/>
      <c r="K344" s="47"/>
      <c r="L344" s="48"/>
      <c r="M344" s="48"/>
      <c r="N344" s="48"/>
      <c r="O344" s="48"/>
      <c r="P344" s="48"/>
      <c r="Q344" s="48"/>
      <c r="R344" s="40"/>
      <c r="S344" s="40"/>
      <c r="T344" s="40"/>
      <c r="U344" s="40"/>
      <c r="V344" s="49"/>
      <c r="W344" s="49"/>
      <c r="X344" s="44" t="str">
        <f t="shared" si="9"/>
        <v/>
      </c>
    </row>
    <row r="345" spans="1:24" s="45" customFormat="1" ht="12" x14ac:dyDescent="0.2">
      <c r="A345" s="37"/>
      <c r="B345" s="38"/>
      <c r="C345" s="39"/>
      <c r="D345" s="297" t="str">
        <f>IF($B345&gt;0,VLOOKUP($B345,'OT-ID'!$B$13:$M$3257,6,FALSE),"")</f>
        <v/>
      </c>
      <c r="E345" s="298" t="str">
        <f>IF($B345&gt;0,VLOOKUP($B345,'OT-ID'!$B$13:$M$3257,10,FALSE),"")</f>
        <v/>
      </c>
      <c r="F345" s="298" t="str">
        <f>IF($B345&gt;0,VLOOKUP($B345,'OT-ID'!$B$13:$M$3257,12,FALSE),"")</f>
        <v/>
      </c>
      <c r="G345" s="297" t="str">
        <f>IF($B345&gt;0,VLOOKUP($B345,'OT-ID'!$B$13:$M$3257,4,FALSE),"")</f>
        <v/>
      </c>
      <c r="H345" s="298" t="str">
        <f>IF($B345&gt;0,VLOOKUP($B345,'OT-ID'!$B$13:$M$3257,5,FALSE),"")</f>
        <v/>
      </c>
      <c r="I345" s="46"/>
      <c r="J345" s="38"/>
      <c r="K345" s="47"/>
      <c r="L345" s="48"/>
      <c r="M345" s="48"/>
      <c r="N345" s="48"/>
      <c r="O345" s="48"/>
      <c r="P345" s="48"/>
      <c r="Q345" s="48"/>
      <c r="R345" s="40"/>
      <c r="S345" s="40"/>
      <c r="T345" s="40"/>
      <c r="U345" s="40"/>
      <c r="V345" s="49"/>
      <c r="W345" s="49"/>
      <c r="X345" s="44" t="str">
        <f t="shared" si="9"/>
        <v/>
      </c>
    </row>
    <row r="346" spans="1:24" s="45" customFormat="1" ht="12" x14ac:dyDescent="0.2">
      <c r="A346" s="37"/>
      <c r="B346" s="38"/>
      <c r="C346" s="39"/>
      <c r="D346" s="297" t="str">
        <f>IF($B346&gt;0,VLOOKUP($B346,'OT-ID'!$B$13:$M$3257,6,FALSE),"")</f>
        <v/>
      </c>
      <c r="E346" s="298" t="str">
        <f>IF($B346&gt;0,VLOOKUP($B346,'OT-ID'!$B$13:$M$3257,10,FALSE),"")</f>
        <v/>
      </c>
      <c r="F346" s="298" t="str">
        <f>IF($B346&gt;0,VLOOKUP($B346,'OT-ID'!$B$13:$M$3257,12,FALSE),"")</f>
        <v/>
      </c>
      <c r="G346" s="297" t="str">
        <f>IF($B346&gt;0,VLOOKUP($B346,'OT-ID'!$B$13:$M$3257,4,FALSE),"")</f>
        <v/>
      </c>
      <c r="H346" s="298" t="str">
        <f>IF($B346&gt;0,VLOOKUP($B346,'OT-ID'!$B$13:$M$3257,5,FALSE),"")</f>
        <v/>
      </c>
      <c r="I346" s="46"/>
      <c r="J346" s="38"/>
      <c r="K346" s="47"/>
      <c r="L346" s="48"/>
      <c r="M346" s="48"/>
      <c r="N346" s="48"/>
      <c r="O346" s="48"/>
      <c r="P346" s="48"/>
      <c r="Q346" s="48"/>
      <c r="R346" s="40"/>
      <c r="S346" s="40"/>
      <c r="T346" s="40"/>
      <c r="U346" s="40"/>
      <c r="V346" s="49"/>
      <c r="W346" s="49"/>
      <c r="X346" s="44" t="str">
        <f t="shared" si="9"/>
        <v/>
      </c>
    </row>
    <row r="347" spans="1:24" s="45" customFormat="1" ht="12" x14ac:dyDescent="0.2">
      <c r="A347" s="37"/>
      <c r="B347" s="38"/>
      <c r="C347" s="39"/>
      <c r="D347" s="297" t="str">
        <f>IF($B347&gt;0,VLOOKUP($B347,'OT-ID'!$B$13:$M$3257,6,FALSE),"")</f>
        <v/>
      </c>
      <c r="E347" s="298" t="str">
        <f>IF($B347&gt;0,VLOOKUP($B347,'OT-ID'!$B$13:$M$3257,10,FALSE),"")</f>
        <v/>
      </c>
      <c r="F347" s="298" t="str">
        <f>IF($B347&gt;0,VLOOKUP($B347,'OT-ID'!$B$13:$M$3257,12,FALSE),"")</f>
        <v/>
      </c>
      <c r="G347" s="297" t="str">
        <f>IF($B347&gt;0,VLOOKUP($B347,'OT-ID'!$B$13:$M$3257,4,FALSE),"")</f>
        <v/>
      </c>
      <c r="H347" s="298" t="str">
        <f>IF($B347&gt;0,VLOOKUP($B347,'OT-ID'!$B$13:$M$3257,5,FALSE),"")</f>
        <v/>
      </c>
      <c r="I347" s="46"/>
      <c r="J347" s="38"/>
      <c r="K347" s="47"/>
      <c r="L347" s="48"/>
      <c r="M347" s="48"/>
      <c r="N347" s="48"/>
      <c r="O347" s="48"/>
      <c r="P347" s="48"/>
      <c r="Q347" s="48"/>
      <c r="R347" s="40"/>
      <c r="S347" s="40"/>
      <c r="T347" s="40"/>
      <c r="U347" s="40"/>
      <c r="V347" s="49"/>
      <c r="W347" s="49"/>
      <c r="X347" s="44" t="str">
        <f t="shared" si="9"/>
        <v/>
      </c>
    </row>
    <row r="348" spans="1:24" s="45" customFormat="1" ht="12" x14ac:dyDescent="0.2">
      <c r="A348" s="37"/>
      <c r="B348" s="38"/>
      <c r="C348" s="39"/>
      <c r="D348" s="297" t="str">
        <f>IF($B348&gt;0,VLOOKUP($B348,'OT-ID'!$B$13:$M$3257,6,FALSE),"")</f>
        <v/>
      </c>
      <c r="E348" s="298" t="str">
        <f>IF($B348&gt;0,VLOOKUP($B348,'OT-ID'!$B$13:$M$3257,10,FALSE),"")</f>
        <v/>
      </c>
      <c r="F348" s="298" t="str">
        <f>IF($B348&gt;0,VLOOKUP($B348,'OT-ID'!$B$13:$M$3257,12,FALSE),"")</f>
        <v/>
      </c>
      <c r="G348" s="297" t="str">
        <f>IF($B348&gt;0,VLOOKUP($B348,'OT-ID'!$B$13:$M$3257,4,FALSE),"")</f>
        <v/>
      </c>
      <c r="H348" s="298" t="str">
        <f>IF($B348&gt;0,VLOOKUP($B348,'OT-ID'!$B$13:$M$3257,5,FALSE),"")</f>
        <v/>
      </c>
      <c r="I348" s="46"/>
      <c r="J348" s="38"/>
      <c r="K348" s="47"/>
      <c r="L348" s="48"/>
      <c r="M348" s="48"/>
      <c r="N348" s="48"/>
      <c r="O348" s="48"/>
      <c r="P348" s="48"/>
      <c r="Q348" s="48"/>
      <c r="R348" s="40"/>
      <c r="S348" s="40"/>
      <c r="T348" s="40"/>
      <c r="U348" s="40"/>
      <c r="V348" s="49"/>
      <c r="W348" s="49"/>
      <c r="X348" s="44" t="str">
        <f t="shared" si="9"/>
        <v/>
      </c>
    </row>
    <row r="349" spans="1:24" s="45" customFormat="1" ht="12" x14ac:dyDescent="0.2">
      <c r="A349" s="37"/>
      <c r="B349" s="38"/>
      <c r="C349" s="39"/>
      <c r="D349" s="297" t="str">
        <f>IF($B349&gt;0,VLOOKUP($B349,'OT-ID'!$B$13:$M$3257,6,FALSE),"")</f>
        <v/>
      </c>
      <c r="E349" s="298" t="str">
        <f>IF($B349&gt;0,VLOOKUP($B349,'OT-ID'!$B$13:$M$3257,10,FALSE),"")</f>
        <v/>
      </c>
      <c r="F349" s="298" t="str">
        <f>IF($B349&gt;0,VLOOKUP($B349,'OT-ID'!$B$13:$M$3257,12,FALSE),"")</f>
        <v/>
      </c>
      <c r="G349" s="297" t="str">
        <f>IF($B349&gt;0,VLOOKUP($B349,'OT-ID'!$B$13:$M$3257,4,FALSE),"")</f>
        <v/>
      </c>
      <c r="H349" s="298" t="str">
        <f>IF($B349&gt;0,VLOOKUP($B349,'OT-ID'!$B$13:$M$3257,5,FALSE),"")</f>
        <v/>
      </c>
      <c r="I349" s="46"/>
      <c r="J349" s="38"/>
      <c r="K349" s="47"/>
      <c r="L349" s="48"/>
      <c r="M349" s="48"/>
      <c r="N349" s="48"/>
      <c r="O349" s="48"/>
      <c r="P349" s="48"/>
      <c r="Q349" s="48"/>
      <c r="R349" s="40"/>
      <c r="S349" s="40"/>
      <c r="T349" s="40"/>
      <c r="U349" s="40"/>
      <c r="V349" s="49"/>
      <c r="W349" s="49"/>
      <c r="X349" s="44" t="str">
        <f t="shared" si="9"/>
        <v/>
      </c>
    </row>
    <row r="350" spans="1:24" s="45" customFormat="1" ht="12" x14ac:dyDescent="0.2">
      <c r="A350" s="37"/>
      <c r="B350" s="38"/>
      <c r="C350" s="39"/>
      <c r="D350" s="297" t="str">
        <f>IF($B350&gt;0,VLOOKUP($B350,'OT-ID'!$B$13:$M$3257,6,FALSE),"")</f>
        <v/>
      </c>
      <c r="E350" s="298" t="str">
        <f>IF($B350&gt;0,VLOOKUP($B350,'OT-ID'!$B$13:$M$3257,10,FALSE),"")</f>
        <v/>
      </c>
      <c r="F350" s="298" t="str">
        <f>IF($B350&gt;0,VLOOKUP($B350,'OT-ID'!$B$13:$M$3257,12,FALSE),"")</f>
        <v/>
      </c>
      <c r="G350" s="297" t="str">
        <f>IF($B350&gt;0,VLOOKUP($B350,'OT-ID'!$B$13:$M$3257,4,FALSE),"")</f>
        <v/>
      </c>
      <c r="H350" s="298" t="str">
        <f>IF($B350&gt;0,VLOOKUP($B350,'OT-ID'!$B$13:$M$3257,5,FALSE),"")</f>
        <v/>
      </c>
      <c r="I350" s="46"/>
      <c r="J350" s="38"/>
      <c r="K350" s="47"/>
      <c r="L350" s="48"/>
      <c r="M350" s="48"/>
      <c r="N350" s="48"/>
      <c r="O350" s="48"/>
      <c r="P350" s="48"/>
      <c r="Q350" s="48"/>
      <c r="R350" s="40"/>
      <c r="S350" s="40"/>
      <c r="T350" s="40"/>
      <c r="U350" s="40"/>
      <c r="V350" s="49"/>
      <c r="W350" s="49"/>
      <c r="X350" s="44" t="str">
        <f t="shared" si="9"/>
        <v/>
      </c>
    </row>
    <row r="351" spans="1:24" s="45" customFormat="1" ht="12" x14ac:dyDescent="0.2">
      <c r="A351" s="37"/>
      <c r="B351" s="38"/>
      <c r="C351" s="39"/>
      <c r="D351" s="297" t="str">
        <f>IF($B351&gt;0,VLOOKUP($B351,'OT-ID'!$B$13:$M$3257,6,FALSE),"")</f>
        <v/>
      </c>
      <c r="E351" s="298" t="str">
        <f>IF($B351&gt;0,VLOOKUP($B351,'OT-ID'!$B$13:$M$3257,10,FALSE),"")</f>
        <v/>
      </c>
      <c r="F351" s="298" t="str">
        <f>IF($B351&gt;0,VLOOKUP($B351,'OT-ID'!$B$13:$M$3257,12,FALSE),"")</f>
        <v/>
      </c>
      <c r="G351" s="297" t="str">
        <f>IF($B351&gt;0,VLOOKUP($B351,'OT-ID'!$B$13:$M$3257,4,FALSE),"")</f>
        <v/>
      </c>
      <c r="H351" s="298" t="str">
        <f>IF($B351&gt;0,VLOOKUP($B351,'OT-ID'!$B$13:$M$3257,5,FALSE),"")</f>
        <v/>
      </c>
      <c r="I351" s="46"/>
      <c r="J351" s="38"/>
      <c r="K351" s="47"/>
      <c r="L351" s="48"/>
      <c r="M351" s="48"/>
      <c r="N351" s="48"/>
      <c r="O351" s="48"/>
      <c r="P351" s="48"/>
      <c r="Q351" s="48"/>
      <c r="R351" s="40"/>
      <c r="S351" s="40"/>
      <c r="T351" s="40"/>
      <c r="U351" s="40"/>
      <c r="V351" s="49"/>
      <c r="W351" s="49"/>
      <c r="X351" s="44" t="str">
        <f t="shared" si="9"/>
        <v/>
      </c>
    </row>
    <row r="352" spans="1:24" s="45" customFormat="1" ht="12" x14ac:dyDescent="0.2">
      <c r="A352" s="37"/>
      <c r="B352" s="38"/>
      <c r="C352" s="39"/>
      <c r="D352" s="297" t="str">
        <f>IF($B352&gt;0,VLOOKUP($B352,'OT-ID'!$B$13:$M$3257,6,FALSE),"")</f>
        <v/>
      </c>
      <c r="E352" s="298" t="str">
        <f>IF($B352&gt;0,VLOOKUP($B352,'OT-ID'!$B$13:$M$3257,10,FALSE),"")</f>
        <v/>
      </c>
      <c r="F352" s="298" t="str">
        <f>IF($B352&gt;0,VLOOKUP($B352,'OT-ID'!$B$13:$M$3257,12,FALSE),"")</f>
        <v/>
      </c>
      <c r="G352" s="297" t="str">
        <f>IF($B352&gt;0,VLOOKUP($B352,'OT-ID'!$B$13:$M$3257,4,FALSE),"")</f>
        <v/>
      </c>
      <c r="H352" s="298" t="str">
        <f>IF($B352&gt;0,VLOOKUP($B352,'OT-ID'!$B$13:$M$3257,5,FALSE),"")</f>
        <v/>
      </c>
      <c r="I352" s="46"/>
      <c r="J352" s="38"/>
      <c r="K352" s="47"/>
      <c r="L352" s="48"/>
      <c r="M352" s="48"/>
      <c r="N352" s="48"/>
      <c r="O352" s="48"/>
      <c r="P352" s="48"/>
      <c r="Q352" s="48"/>
      <c r="R352" s="40"/>
      <c r="S352" s="40"/>
      <c r="T352" s="40"/>
      <c r="U352" s="40"/>
      <c r="V352" s="49"/>
      <c r="W352" s="49"/>
      <c r="X352" s="44" t="str">
        <f t="shared" si="9"/>
        <v/>
      </c>
    </row>
    <row r="353" spans="1:24" s="45" customFormat="1" ht="12" x14ac:dyDescent="0.2">
      <c r="A353" s="37"/>
      <c r="B353" s="38"/>
      <c r="C353" s="39"/>
      <c r="D353" s="297" t="str">
        <f>IF($B353&gt;0,VLOOKUP($B353,'OT-ID'!$B$13:$M$3257,6,FALSE),"")</f>
        <v/>
      </c>
      <c r="E353" s="298" t="str">
        <f>IF($B353&gt;0,VLOOKUP($B353,'OT-ID'!$B$13:$M$3257,10,FALSE),"")</f>
        <v/>
      </c>
      <c r="F353" s="298" t="str">
        <f>IF($B353&gt;0,VLOOKUP($B353,'OT-ID'!$B$13:$M$3257,12,FALSE),"")</f>
        <v/>
      </c>
      <c r="G353" s="297" t="str">
        <f>IF($B353&gt;0,VLOOKUP($B353,'OT-ID'!$B$13:$M$3257,4,FALSE),"")</f>
        <v/>
      </c>
      <c r="H353" s="298" t="str">
        <f>IF($B353&gt;0,VLOOKUP($B353,'OT-ID'!$B$13:$M$3257,5,FALSE),"")</f>
        <v/>
      </c>
      <c r="I353" s="46"/>
      <c r="J353" s="38"/>
      <c r="K353" s="47"/>
      <c r="L353" s="48"/>
      <c r="M353" s="48"/>
      <c r="N353" s="48"/>
      <c r="O353" s="48"/>
      <c r="P353" s="48"/>
      <c r="Q353" s="48"/>
      <c r="R353" s="40"/>
      <c r="S353" s="40"/>
      <c r="T353" s="40"/>
      <c r="U353" s="40"/>
      <c r="V353" s="49"/>
      <c r="W353" s="49"/>
      <c r="X353" s="44" t="str">
        <f t="shared" si="9"/>
        <v/>
      </c>
    </row>
    <row r="354" spans="1:24" s="45" customFormat="1" ht="12" x14ac:dyDescent="0.2">
      <c r="A354" s="37"/>
      <c r="B354" s="38"/>
      <c r="C354" s="39"/>
      <c r="D354" s="297" t="str">
        <f>IF($B354&gt;0,VLOOKUP($B354,'OT-ID'!$B$13:$M$3257,6,FALSE),"")</f>
        <v/>
      </c>
      <c r="E354" s="298" t="str">
        <f>IF($B354&gt;0,VLOOKUP($B354,'OT-ID'!$B$13:$M$3257,10,FALSE),"")</f>
        <v/>
      </c>
      <c r="F354" s="298" t="str">
        <f>IF($B354&gt;0,VLOOKUP($B354,'OT-ID'!$B$13:$M$3257,12,FALSE),"")</f>
        <v/>
      </c>
      <c r="G354" s="297" t="str">
        <f>IF($B354&gt;0,VLOOKUP($B354,'OT-ID'!$B$13:$M$3257,4,FALSE),"")</f>
        <v/>
      </c>
      <c r="H354" s="298" t="str">
        <f>IF($B354&gt;0,VLOOKUP($B354,'OT-ID'!$B$13:$M$3257,5,FALSE),"")</f>
        <v/>
      </c>
      <c r="I354" s="46"/>
      <c r="J354" s="38"/>
      <c r="K354" s="47"/>
      <c r="L354" s="48"/>
      <c r="M354" s="48"/>
      <c r="N354" s="48"/>
      <c r="O354" s="48"/>
      <c r="P354" s="48"/>
      <c r="Q354" s="48"/>
      <c r="R354" s="40"/>
      <c r="S354" s="40"/>
      <c r="T354" s="40"/>
      <c r="U354" s="40"/>
      <c r="V354" s="49"/>
      <c r="W354" s="49"/>
      <c r="X354" s="44" t="str">
        <f t="shared" si="9"/>
        <v/>
      </c>
    </row>
    <row r="355" spans="1:24" s="45" customFormat="1" ht="12" x14ac:dyDescent="0.2">
      <c r="A355" s="37"/>
      <c r="B355" s="38"/>
      <c r="C355" s="39"/>
      <c r="D355" s="297" t="str">
        <f>IF($B355&gt;0,VLOOKUP($B355,'OT-ID'!$B$13:$M$3257,6,FALSE),"")</f>
        <v/>
      </c>
      <c r="E355" s="298" t="str">
        <f>IF($B355&gt;0,VLOOKUP($B355,'OT-ID'!$B$13:$M$3257,10,FALSE),"")</f>
        <v/>
      </c>
      <c r="F355" s="298" t="str">
        <f>IF($B355&gt;0,VLOOKUP($B355,'OT-ID'!$B$13:$M$3257,12,FALSE),"")</f>
        <v/>
      </c>
      <c r="G355" s="297" t="str">
        <f>IF($B355&gt;0,VLOOKUP($B355,'OT-ID'!$B$13:$M$3257,4,FALSE),"")</f>
        <v/>
      </c>
      <c r="H355" s="298" t="str">
        <f>IF($B355&gt;0,VLOOKUP($B355,'OT-ID'!$B$13:$M$3257,5,FALSE),"")</f>
        <v/>
      </c>
      <c r="I355" s="46"/>
      <c r="J355" s="38"/>
      <c r="K355" s="47"/>
      <c r="L355" s="48"/>
      <c r="M355" s="48"/>
      <c r="N355" s="48"/>
      <c r="O355" s="48"/>
      <c r="P355" s="48"/>
      <c r="Q355" s="48"/>
      <c r="R355" s="40"/>
      <c r="S355" s="40"/>
      <c r="T355" s="40"/>
      <c r="U355" s="40"/>
      <c r="V355" s="49"/>
      <c r="W355" s="49"/>
      <c r="X355" s="44" t="str">
        <f t="shared" si="9"/>
        <v/>
      </c>
    </row>
    <row r="356" spans="1:24" s="45" customFormat="1" ht="12" x14ac:dyDescent="0.2">
      <c r="A356" s="37"/>
      <c r="B356" s="38"/>
      <c r="C356" s="39"/>
      <c r="D356" s="297" t="str">
        <f>IF($B356&gt;0,VLOOKUP($B356,'OT-ID'!$B$13:$M$3257,6,FALSE),"")</f>
        <v/>
      </c>
      <c r="E356" s="298" t="str">
        <f>IF($B356&gt;0,VLOOKUP($B356,'OT-ID'!$B$13:$M$3257,10,FALSE),"")</f>
        <v/>
      </c>
      <c r="F356" s="298" t="str">
        <f>IF($B356&gt;0,VLOOKUP($B356,'OT-ID'!$B$13:$M$3257,12,FALSE),"")</f>
        <v/>
      </c>
      <c r="G356" s="297" t="str">
        <f>IF($B356&gt;0,VLOOKUP($B356,'OT-ID'!$B$13:$M$3257,4,FALSE),"")</f>
        <v/>
      </c>
      <c r="H356" s="298" t="str">
        <f>IF($B356&gt;0,VLOOKUP($B356,'OT-ID'!$B$13:$M$3257,5,FALSE),"")</f>
        <v/>
      </c>
      <c r="I356" s="46"/>
      <c r="J356" s="38"/>
      <c r="K356" s="47"/>
      <c r="L356" s="48"/>
      <c r="M356" s="48"/>
      <c r="N356" s="48"/>
      <c r="O356" s="48"/>
      <c r="P356" s="48"/>
      <c r="Q356" s="48"/>
      <c r="R356" s="40"/>
      <c r="S356" s="40"/>
      <c r="T356" s="40"/>
      <c r="U356" s="40"/>
      <c r="V356" s="49"/>
      <c r="W356" s="49"/>
      <c r="X356" s="44" t="str">
        <f t="shared" si="9"/>
        <v/>
      </c>
    </row>
    <row r="357" spans="1:24" s="45" customFormat="1" ht="12" x14ac:dyDescent="0.2">
      <c r="A357" s="37"/>
      <c r="B357" s="38"/>
      <c r="C357" s="39"/>
      <c r="D357" s="297" t="str">
        <f>IF($B357&gt;0,VLOOKUP($B357,'OT-ID'!$B$13:$M$3257,6,FALSE),"")</f>
        <v/>
      </c>
      <c r="E357" s="298" t="str">
        <f>IF($B357&gt;0,VLOOKUP($B357,'OT-ID'!$B$13:$M$3257,10,FALSE),"")</f>
        <v/>
      </c>
      <c r="F357" s="298" t="str">
        <f>IF($B357&gt;0,VLOOKUP($B357,'OT-ID'!$B$13:$M$3257,12,FALSE),"")</f>
        <v/>
      </c>
      <c r="G357" s="297" t="str">
        <f>IF($B357&gt;0,VLOOKUP($B357,'OT-ID'!$B$13:$M$3257,4,FALSE),"")</f>
        <v/>
      </c>
      <c r="H357" s="298" t="str">
        <f>IF($B357&gt;0,VLOOKUP($B357,'OT-ID'!$B$13:$M$3257,5,FALSE),"")</f>
        <v/>
      </c>
      <c r="I357" s="46"/>
      <c r="J357" s="38"/>
      <c r="K357" s="47"/>
      <c r="L357" s="48"/>
      <c r="M357" s="48"/>
      <c r="N357" s="48"/>
      <c r="O357" s="48"/>
      <c r="P357" s="48"/>
      <c r="Q357" s="48"/>
      <c r="R357" s="40"/>
      <c r="S357" s="40"/>
      <c r="T357" s="40"/>
      <c r="U357" s="40"/>
      <c r="V357" s="49"/>
      <c r="W357" s="49"/>
      <c r="X357" s="44" t="str">
        <f t="shared" si="9"/>
        <v/>
      </c>
    </row>
    <row r="358" spans="1:24" s="45" customFormat="1" ht="12" x14ac:dyDescent="0.2">
      <c r="A358" s="37"/>
      <c r="B358" s="38"/>
      <c r="C358" s="39"/>
      <c r="D358" s="297" t="str">
        <f>IF($B358&gt;0,VLOOKUP($B358,'OT-ID'!$B$13:$M$3257,6,FALSE),"")</f>
        <v/>
      </c>
      <c r="E358" s="298" t="str">
        <f>IF($B358&gt;0,VLOOKUP($B358,'OT-ID'!$B$13:$M$3257,10,FALSE),"")</f>
        <v/>
      </c>
      <c r="F358" s="298" t="str">
        <f>IF($B358&gt;0,VLOOKUP($B358,'OT-ID'!$B$13:$M$3257,12,FALSE),"")</f>
        <v/>
      </c>
      <c r="G358" s="297" t="str">
        <f>IF($B358&gt;0,VLOOKUP($B358,'OT-ID'!$B$13:$M$3257,4,FALSE),"")</f>
        <v/>
      </c>
      <c r="H358" s="298" t="str">
        <f>IF($B358&gt;0,VLOOKUP($B358,'OT-ID'!$B$13:$M$3257,5,FALSE),"")</f>
        <v/>
      </c>
      <c r="I358" s="46"/>
      <c r="J358" s="38"/>
      <c r="K358" s="47"/>
      <c r="L358" s="48"/>
      <c r="M358" s="48"/>
      <c r="N358" s="48"/>
      <c r="O358" s="48"/>
      <c r="P358" s="48"/>
      <c r="Q358" s="48"/>
      <c r="R358" s="40"/>
      <c r="S358" s="40"/>
      <c r="T358" s="40"/>
      <c r="U358" s="40"/>
      <c r="V358" s="49"/>
      <c r="W358" s="49"/>
      <c r="X358" s="44" t="str">
        <f t="shared" si="9"/>
        <v/>
      </c>
    </row>
    <row r="359" spans="1:24" s="45" customFormat="1" ht="12" x14ac:dyDescent="0.2">
      <c r="A359" s="37"/>
      <c r="B359" s="38"/>
      <c r="C359" s="39"/>
      <c r="D359" s="297" t="str">
        <f>IF($B359&gt;0,VLOOKUP($B359,'OT-ID'!$B$13:$M$3257,6,FALSE),"")</f>
        <v/>
      </c>
      <c r="E359" s="298" t="str">
        <f>IF($B359&gt;0,VLOOKUP($B359,'OT-ID'!$B$13:$M$3257,10,FALSE),"")</f>
        <v/>
      </c>
      <c r="F359" s="298" t="str">
        <f>IF($B359&gt;0,VLOOKUP($B359,'OT-ID'!$B$13:$M$3257,12,FALSE),"")</f>
        <v/>
      </c>
      <c r="G359" s="297" t="str">
        <f>IF($B359&gt;0,VLOOKUP($B359,'OT-ID'!$B$13:$M$3257,4,FALSE),"")</f>
        <v/>
      </c>
      <c r="H359" s="298" t="str">
        <f>IF($B359&gt;0,VLOOKUP($B359,'OT-ID'!$B$13:$M$3257,5,FALSE),"")</f>
        <v/>
      </c>
      <c r="I359" s="46"/>
      <c r="J359" s="38"/>
      <c r="K359" s="47"/>
      <c r="L359" s="48"/>
      <c r="M359" s="48"/>
      <c r="N359" s="48"/>
      <c r="O359" s="48"/>
      <c r="P359" s="48"/>
      <c r="Q359" s="48"/>
      <c r="R359" s="40"/>
      <c r="S359" s="40"/>
      <c r="T359" s="40"/>
      <c r="U359" s="40"/>
      <c r="V359" s="49"/>
      <c r="W359" s="49"/>
      <c r="X359" s="44" t="str">
        <f t="shared" si="9"/>
        <v/>
      </c>
    </row>
    <row r="360" spans="1:24" s="45" customFormat="1" ht="12" x14ac:dyDescent="0.2">
      <c r="A360" s="37"/>
      <c r="B360" s="38"/>
      <c r="C360" s="39"/>
      <c r="D360" s="297" t="str">
        <f>IF($B360&gt;0,VLOOKUP($B360,'OT-ID'!$B$13:$M$3257,6,FALSE),"")</f>
        <v/>
      </c>
      <c r="E360" s="298" t="str">
        <f>IF($B360&gt;0,VLOOKUP($B360,'OT-ID'!$B$13:$M$3257,10,FALSE),"")</f>
        <v/>
      </c>
      <c r="F360" s="298" t="str">
        <f>IF($B360&gt;0,VLOOKUP($B360,'OT-ID'!$B$13:$M$3257,12,FALSE),"")</f>
        <v/>
      </c>
      <c r="G360" s="297" t="str">
        <f>IF($B360&gt;0,VLOOKUP($B360,'OT-ID'!$B$13:$M$3257,4,FALSE),"")</f>
        <v/>
      </c>
      <c r="H360" s="298" t="str">
        <f>IF($B360&gt;0,VLOOKUP($B360,'OT-ID'!$B$13:$M$3257,5,FALSE),"")</f>
        <v/>
      </c>
      <c r="I360" s="46"/>
      <c r="J360" s="38"/>
      <c r="K360" s="47"/>
      <c r="L360" s="48"/>
      <c r="M360" s="48"/>
      <c r="N360" s="48"/>
      <c r="O360" s="48"/>
      <c r="P360" s="48"/>
      <c r="Q360" s="48"/>
      <c r="R360" s="40"/>
      <c r="S360" s="40"/>
      <c r="T360" s="40"/>
      <c r="U360" s="40"/>
      <c r="V360" s="49"/>
      <c r="W360" s="49"/>
      <c r="X360" s="44" t="str">
        <f t="shared" si="9"/>
        <v/>
      </c>
    </row>
    <row r="361" spans="1:24" s="45" customFormat="1" ht="12" x14ac:dyDescent="0.2">
      <c r="A361" s="37"/>
      <c r="B361" s="38"/>
      <c r="C361" s="39"/>
      <c r="D361" s="297" t="str">
        <f>IF($B361&gt;0,VLOOKUP($B361,'OT-ID'!$B$13:$M$3257,6,FALSE),"")</f>
        <v/>
      </c>
      <c r="E361" s="298" t="str">
        <f>IF($B361&gt;0,VLOOKUP($B361,'OT-ID'!$B$13:$M$3257,10,FALSE),"")</f>
        <v/>
      </c>
      <c r="F361" s="298" t="str">
        <f>IF($B361&gt;0,VLOOKUP($B361,'OT-ID'!$B$13:$M$3257,12,FALSE),"")</f>
        <v/>
      </c>
      <c r="G361" s="297" t="str">
        <f>IF($B361&gt;0,VLOOKUP($B361,'OT-ID'!$B$13:$M$3257,4,FALSE),"")</f>
        <v/>
      </c>
      <c r="H361" s="298" t="str">
        <f>IF($B361&gt;0,VLOOKUP($B361,'OT-ID'!$B$13:$M$3257,5,FALSE),"")</f>
        <v/>
      </c>
      <c r="I361" s="46"/>
      <c r="J361" s="38"/>
      <c r="K361" s="47"/>
      <c r="L361" s="48"/>
      <c r="M361" s="48"/>
      <c r="N361" s="48"/>
      <c r="O361" s="48"/>
      <c r="P361" s="48"/>
      <c r="Q361" s="48"/>
      <c r="R361" s="40"/>
      <c r="S361" s="40"/>
      <c r="T361" s="40"/>
      <c r="U361" s="40"/>
      <c r="V361" s="49"/>
      <c r="W361" s="49"/>
      <c r="X361" s="44" t="str">
        <f t="shared" si="9"/>
        <v/>
      </c>
    </row>
    <row r="362" spans="1:24" s="45" customFormat="1" ht="12" x14ac:dyDescent="0.2">
      <c r="A362" s="37"/>
      <c r="B362" s="38"/>
      <c r="C362" s="39"/>
      <c r="D362" s="297" t="str">
        <f>IF($B362&gt;0,VLOOKUP($B362,'OT-ID'!$B$13:$M$3257,6,FALSE),"")</f>
        <v/>
      </c>
      <c r="E362" s="298" t="str">
        <f>IF($B362&gt;0,VLOOKUP($B362,'OT-ID'!$B$13:$M$3257,10,FALSE),"")</f>
        <v/>
      </c>
      <c r="F362" s="298" t="str">
        <f>IF($B362&gt;0,VLOOKUP($B362,'OT-ID'!$B$13:$M$3257,12,FALSE),"")</f>
        <v/>
      </c>
      <c r="G362" s="297" t="str">
        <f>IF($B362&gt;0,VLOOKUP($B362,'OT-ID'!$B$13:$M$3257,4,FALSE),"")</f>
        <v/>
      </c>
      <c r="H362" s="298" t="str">
        <f>IF($B362&gt;0,VLOOKUP($B362,'OT-ID'!$B$13:$M$3257,5,FALSE),"")</f>
        <v/>
      </c>
      <c r="I362" s="46"/>
      <c r="J362" s="38"/>
      <c r="K362" s="47"/>
      <c r="L362" s="48"/>
      <c r="M362" s="48"/>
      <c r="N362" s="48"/>
      <c r="O362" s="48"/>
      <c r="P362" s="48"/>
      <c r="Q362" s="48"/>
      <c r="R362" s="40"/>
      <c r="S362" s="40"/>
      <c r="T362" s="40"/>
      <c r="U362" s="40"/>
      <c r="V362" s="49"/>
      <c r="W362" s="49"/>
      <c r="X362" s="44" t="str">
        <f t="shared" si="9"/>
        <v/>
      </c>
    </row>
    <row r="363" spans="1:24" s="45" customFormat="1" ht="12" x14ac:dyDescent="0.2">
      <c r="A363" s="37"/>
      <c r="B363" s="38"/>
      <c r="C363" s="39"/>
      <c r="D363" s="297" t="str">
        <f>IF($B363&gt;0,VLOOKUP($B363,'OT-ID'!$B$13:$M$3257,6,FALSE),"")</f>
        <v/>
      </c>
      <c r="E363" s="298" t="str">
        <f>IF($B363&gt;0,VLOOKUP($B363,'OT-ID'!$B$13:$M$3257,10,FALSE),"")</f>
        <v/>
      </c>
      <c r="F363" s="298" t="str">
        <f>IF($B363&gt;0,VLOOKUP($B363,'OT-ID'!$B$13:$M$3257,12,FALSE),"")</f>
        <v/>
      </c>
      <c r="G363" s="297" t="str">
        <f>IF($B363&gt;0,VLOOKUP($B363,'OT-ID'!$B$13:$M$3257,4,FALSE),"")</f>
        <v/>
      </c>
      <c r="H363" s="298" t="str">
        <f>IF($B363&gt;0,VLOOKUP($B363,'OT-ID'!$B$13:$M$3257,5,FALSE),"")</f>
        <v/>
      </c>
      <c r="I363" s="46"/>
      <c r="J363" s="38"/>
      <c r="K363" s="47"/>
      <c r="L363" s="48"/>
      <c r="M363" s="48"/>
      <c r="N363" s="48"/>
      <c r="O363" s="48"/>
      <c r="P363" s="48"/>
      <c r="Q363" s="48"/>
      <c r="R363" s="40"/>
      <c r="S363" s="40"/>
      <c r="T363" s="40"/>
      <c r="U363" s="40"/>
      <c r="V363" s="49"/>
      <c r="W363" s="49"/>
      <c r="X363" s="44" t="str">
        <f t="shared" si="9"/>
        <v/>
      </c>
    </row>
    <row r="364" spans="1:24" s="45" customFormat="1" ht="12" x14ac:dyDescent="0.2">
      <c r="A364" s="37"/>
      <c r="B364" s="38"/>
      <c r="C364" s="39"/>
      <c r="D364" s="297" t="str">
        <f>IF($B364&gt;0,VLOOKUP($B364,'OT-ID'!$B$13:$M$3257,6,FALSE),"")</f>
        <v/>
      </c>
      <c r="E364" s="298" t="str">
        <f>IF($B364&gt;0,VLOOKUP($B364,'OT-ID'!$B$13:$M$3257,10,FALSE),"")</f>
        <v/>
      </c>
      <c r="F364" s="298" t="str">
        <f>IF($B364&gt;0,VLOOKUP($B364,'OT-ID'!$B$13:$M$3257,12,FALSE),"")</f>
        <v/>
      </c>
      <c r="G364" s="297" t="str">
        <f>IF($B364&gt;0,VLOOKUP($B364,'OT-ID'!$B$13:$M$3257,4,FALSE),"")</f>
        <v/>
      </c>
      <c r="H364" s="298" t="str">
        <f>IF($B364&gt;0,VLOOKUP($B364,'OT-ID'!$B$13:$M$3257,5,FALSE),"")</f>
        <v/>
      </c>
      <c r="I364" s="46"/>
      <c r="J364" s="38"/>
      <c r="K364" s="47"/>
      <c r="L364" s="48"/>
      <c r="M364" s="48"/>
      <c r="N364" s="48"/>
      <c r="O364" s="48"/>
      <c r="P364" s="48"/>
      <c r="Q364" s="48"/>
      <c r="R364" s="40"/>
      <c r="S364" s="40"/>
      <c r="T364" s="40"/>
      <c r="U364" s="40"/>
      <c r="V364" s="49"/>
      <c r="W364" s="49"/>
      <c r="X364" s="44" t="str">
        <f t="shared" si="9"/>
        <v/>
      </c>
    </row>
    <row r="365" spans="1:24" s="45" customFormat="1" ht="12" x14ac:dyDescent="0.2">
      <c r="A365" s="37"/>
      <c r="B365" s="38"/>
      <c r="C365" s="39"/>
      <c r="D365" s="297" t="str">
        <f>IF($B365&gt;0,VLOOKUP($B365,'OT-ID'!$B$13:$M$3257,6,FALSE),"")</f>
        <v/>
      </c>
      <c r="E365" s="298" t="str">
        <f>IF($B365&gt;0,VLOOKUP($B365,'OT-ID'!$B$13:$M$3257,10,FALSE),"")</f>
        <v/>
      </c>
      <c r="F365" s="298" t="str">
        <f>IF($B365&gt;0,VLOOKUP($B365,'OT-ID'!$B$13:$M$3257,12,FALSE),"")</f>
        <v/>
      </c>
      <c r="G365" s="297" t="str">
        <f>IF($B365&gt;0,VLOOKUP($B365,'OT-ID'!$B$13:$M$3257,4,FALSE),"")</f>
        <v/>
      </c>
      <c r="H365" s="298" t="str">
        <f>IF($B365&gt;0,VLOOKUP($B365,'OT-ID'!$B$13:$M$3257,5,FALSE),"")</f>
        <v/>
      </c>
      <c r="I365" s="46"/>
      <c r="J365" s="38"/>
      <c r="K365" s="47"/>
      <c r="L365" s="48"/>
      <c r="M365" s="48"/>
      <c r="N365" s="48"/>
      <c r="O365" s="48"/>
      <c r="P365" s="48"/>
      <c r="Q365" s="48"/>
      <c r="R365" s="40"/>
      <c r="S365" s="40"/>
      <c r="T365" s="40"/>
      <c r="U365" s="40"/>
      <c r="V365" s="49"/>
      <c r="W365" s="49"/>
      <c r="X365" s="44" t="str">
        <f t="shared" si="9"/>
        <v/>
      </c>
    </row>
    <row r="366" spans="1:24" s="45" customFormat="1" ht="12" x14ac:dyDescent="0.2">
      <c r="A366" s="37"/>
      <c r="B366" s="38"/>
      <c r="C366" s="39"/>
      <c r="D366" s="297" t="str">
        <f>IF($B366&gt;0,VLOOKUP($B366,'OT-ID'!$B$13:$M$3257,6,FALSE),"")</f>
        <v/>
      </c>
      <c r="E366" s="298" t="str">
        <f>IF($B366&gt;0,VLOOKUP($B366,'OT-ID'!$B$13:$M$3257,10,FALSE),"")</f>
        <v/>
      </c>
      <c r="F366" s="298" t="str">
        <f>IF($B366&gt;0,VLOOKUP($B366,'OT-ID'!$B$13:$M$3257,12,FALSE),"")</f>
        <v/>
      </c>
      <c r="G366" s="297" t="str">
        <f>IF($B366&gt;0,VLOOKUP($B366,'OT-ID'!$B$13:$M$3257,4,FALSE),"")</f>
        <v/>
      </c>
      <c r="H366" s="298" t="str">
        <f>IF($B366&gt;0,VLOOKUP($B366,'OT-ID'!$B$13:$M$3257,5,FALSE),"")</f>
        <v/>
      </c>
      <c r="I366" s="46"/>
      <c r="J366" s="38"/>
      <c r="K366" s="47"/>
      <c r="L366" s="48"/>
      <c r="M366" s="48"/>
      <c r="N366" s="48"/>
      <c r="O366" s="48"/>
      <c r="P366" s="48"/>
      <c r="Q366" s="48"/>
      <c r="R366" s="40"/>
      <c r="S366" s="40"/>
      <c r="T366" s="40"/>
      <c r="U366" s="40"/>
      <c r="V366" s="49"/>
      <c r="W366" s="49"/>
      <c r="X366" s="44" t="str">
        <f t="shared" si="9"/>
        <v/>
      </c>
    </row>
    <row r="367" spans="1:24" s="45" customFormat="1" ht="12" x14ac:dyDescent="0.2">
      <c r="A367" s="37"/>
      <c r="B367" s="38"/>
      <c r="C367" s="39"/>
      <c r="D367" s="297" t="str">
        <f>IF($B367&gt;0,VLOOKUP($B367,'OT-ID'!$B$13:$M$3257,6,FALSE),"")</f>
        <v/>
      </c>
      <c r="E367" s="298" t="str">
        <f>IF($B367&gt;0,VLOOKUP($B367,'OT-ID'!$B$13:$M$3257,10,FALSE),"")</f>
        <v/>
      </c>
      <c r="F367" s="298" t="str">
        <f>IF($B367&gt;0,VLOOKUP($B367,'OT-ID'!$B$13:$M$3257,12,FALSE),"")</f>
        <v/>
      </c>
      <c r="G367" s="297" t="str">
        <f>IF($B367&gt;0,VLOOKUP($B367,'OT-ID'!$B$13:$M$3257,4,FALSE),"")</f>
        <v/>
      </c>
      <c r="H367" s="298" t="str">
        <f>IF($B367&gt;0,VLOOKUP($B367,'OT-ID'!$B$13:$M$3257,5,FALSE),"")</f>
        <v/>
      </c>
      <c r="I367" s="46"/>
      <c r="J367" s="38"/>
      <c r="K367" s="47"/>
      <c r="L367" s="48"/>
      <c r="M367" s="48"/>
      <c r="N367" s="48"/>
      <c r="O367" s="48"/>
      <c r="P367" s="48"/>
      <c r="Q367" s="48"/>
      <c r="R367" s="40"/>
      <c r="S367" s="40"/>
      <c r="T367" s="40"/>
      <c r="U367" s="40"/>
      <c r="V367" s="49"/>
      <c r="W367" s="49"/>
      <c r="X367" s="44" t="str">
        <f t="shared" si="9"/>
        <v/>
      </c>
    </row>
    <row r="368" spans="1:24" s="45" customFormat="1" ht="12" x14ac:dyDescent="0.2">
      <c r="A368" s="37"/>
      <c r="B368" s="38"/>
      <c r="C368" s="39"/>
      <c r="D368" s="297" t="str">
        <f>IF($B368&gt;0,VLOOKUP($B368,'OT-ID'!$B$13:$M$3257,6,FALSE),"")</f>
        <v/>
      </c>
      <c r="E368" s="298" t="str">
        <f>IF($B368&gt;0,VLOOKUP($B368,'OT-ID'!$B$13:$M$3257,10,FALSE),"")</f>
        <v/>
      </c>
      <c r="F368" s="298" t="str">
        <f>IF($B368&gt;0,VLOOKUP($B368,'OT-ID'!$B$13:$M$3257,12,FALSE),"")</f>
        <v/>
      </c>
      <c r="G368" s="297" t="str">
        <f>IF($B368&gt;0,VLOOKUP($B368,'OT-ID'!$B$13:$M$3257,4,FALSE),"")</f>
        <v/>
      </c>
      <c r="H368" s="298" t="str">
        <f>IF($B368&gt;0,VLOOKUP($B368,'OT-ID'!$B$13:$M$3257,5,FALSE),"")</f>
        <v/>
      </c>
      <c r="I368" s="46"/>
      <c r="J368" s="38"/>
      <c r="K368" s="47"/>
      <c r="L368" s="48"/>
      <c r="M368" s="48"/>
      <c r="N368" s="48"/>
      <c r="O368" s="48"/>
      <c r="P368" s="48"/>
      <c r="Q368" s="48"/>
      <c r="R368" s="40"/>
      <c r="S368" s="40"/>
      <c r="T368" s="40"/>
      <c r="U368" s="40"/>
      <c r="V368" s="49"/>
      <c r="W368" s="49"/>
      <c r="X368" s="44" t="str">
        <f t="shared" si="9"/>
        <v/>
      </c>
    </row>
    <row r="369" spans="1:24" s="45" customFormat="1" ht="12" x14ac:dyDescent="0.2">
      <c r="A369" s="37"/>
      <c r="B369" s="38"/>
      <c r="C369" s="39"/>
      <c r="D369" s="297" t="str">
        <f>IF($B369&gt;0,VLOOKUP($B369,'OT-ID'!$B$13:$M$3257,6,FALSE),"")</f>
        <v/>
      </c>
      <c r="E369" s="298" t="str">
        <f>IF($B369&gt;0,VLOOKUP($B369,'OT-ID'!$B$13:$M$3257,10,FALSE),"")</f>
        <v/>
      </c>
      <c r="F369" s="298" t="str">
        <f>IF($B369&gt;0,VLOOKUP($B369,'OT-ID'!$B$13:$M$3257,12,FALSE),"")</f>
        <v/>
      </c>
      <c r="G369" s="297" t="str">
        <f>IF($B369&gt;0,VLOOKUP($B369,'OT-ID'!$B$13:$M$3257,4,FALSE),"")</f>
        <v/>
      </c>
      <c r="H369" s="298" t="str">
        <f>IF($B369&gt;0,VLOOKUP($B369,'OT-ID'!$B$13:$M$3257,5,FALSE),"")</f>
        <v/>
      </c>
      <c r="I369" s="46"/>
      <c r="J369" s="38"/>
      <c r="K369" s="47"/>
      <c r="L369" s="48"/>
      <c r="M369" s="48"/>
      <c r="N369" s="48"/>
      <c r="O369" s="48"/>
      <c r="P369" s="48"/>
      <c r="Q369" s="48"/>
      <c r="R369" s="40"/>
      <c r="S369" s="40"/>
      <c r="T369" s="40"/>
      <c r="U369" s="40"/>
      <c r="V369" s="49"/>
      <c r="W369" s="49"/>
      <c r="X369" s="44" t="str">
        <f t="shared" si="9"/>
        <v/>
      </c>
    </row>
    <row r="370" spans="1:24" s="45" customFormat="1" ht="12" x14ac:dyDescent="0.2">
      <c r="A370" s="37"/>
      <c r="B370" s="38"/>
      <c r="C370" s="39"/>
      <c r="D370" s="297" t="str">
        <f>IF($B370&gt;0,VLOOKUP($B370,'OT-ID'!$B$13:$M$3257,6,FALSE),"")</f>
        <v/>
      </c>
      <c r="E370" s="298" t="str">
        <f>IF($B370&gt;0,VLOOKUP($B370,'OT-ID'!$B$13:$M$3257,10,FALSE),"")</f>
        <v/>
      </c>
      <c r="F370" s="298" t="str">
        <f>IF($B370&gt;0,VLOOKUP($B370,'OT-ID'!$B$13:$M$3257,12,FALSE),"")</f>
        <v/>
      </c>
      <c r="G370" s="297" t="str">
        <f>IF($B370&gt;0,VLOOKUP($B370,'OT-ID'!$B$13:$M$3257,4,FALSE),"")</f>
        <v/>
      </c>
      <c r="H370" s="298" t="str">
        <f>IF($B370&gt;0,VLOOKUP($B370,'OT-ID'!$B$13:$M$3257,5,FALSE),"")</f>
        <v/>
      </c>
      <c r="I370" s="46"/>
      <c r="J370" s="38"/>
      <c r="K370" s="47"/>
      <c r="L370" s="48"/>
      <c r="M370" s="48"/>
      <c r="N370" s="48"/>
      <c r="O370" s="48"/>
      <c r="P370" s="48"/>
      <c r="Q370" s="48"/>
      <c r="R370" s="40"/>
      <c r="S370" s="40"/>
      <c r="T370" s="40"/>
      <c r="U370" s="40"/>
      <c r="V370" s="49"/>
      <c r="W370" s="49"/>
      <c r="X370" s="44" t="str">
        <f t="shared" si="9"/>
        <v/>
      </c>
    </row>
    <row r="371" spans="1:24" s="45" customFormat="1" ht="12" x14ac:dyDescent="0.2">
      <c r="A371" s="37"/>
      <c r="B371" s="38"/>
      <c r="C371" s="39"/>
      <c r="D371" s="297" t="str">
        <f>IF($B371&gt;0,VLOOKUP($B371,'OT-ID'!$B$13:$M$3257,6,FALSE),"")</f>
        <v/>
      </c>
      <c r="E371" s="298" t="str">
        <f>IF($B371&gt;0,VLOOKUP($B371,'OT-ID'!$B$13:$M$3257,10,FALSE),"")</f>
        <v/>
      </c>
      <c r="F371" s="298" t="str">
        <f>IF($B371&gt;0,VLOOKUP($B371,'OT-ID'!$B$13:$M$3257,12,FALSE),"")</f>
        <v/>
      </c>
      <c r="G371" s="297" t="str">
        <f>IF($B371&gt;0,VLOOKUP($B371,'OT-ID'!$B$13:$M$3257,4,FALSE),"")</f>
        <v/>
      </c>
      <c r="H371" s="298" t="str">
        <f>IF($B371&gt;0,VLOOKUP($B371,'OT-ID'!$B$13:$M$3257,5,FALSE),"")</f>
        <v/>
      </c>
      <c r="I371" s="46"/>
      <c r="J371" s="38"/>
      <c r="K371" s="47"/>
      <c r="L371" s="48"/>
      <c r="M371" s="48"/>
      <c r="N371" s="48"/>
      <c r="O371" s="48"/>
      <c r="P371" s="48"/>
      <c r="Q371" s="48"/>
      <c r="R371" s="40"/>
      <c r="S371" s="40"/>
      <c r="T371" s="40"/>
      <c r="U371" s="40"/>
      <c r="V371" s="49"/>
      <c r="W371" s="49"/>
      <c r="X371" s="44" t="str">
        <f t="shared" si="9"/>
        <v/>
      </c>
    </row>
    <row r="372" spans="1:24" s="45" customFormat="1" ht="12" x14ac:dyDescent="0.2">
      <c r="A372" s="37"/>
      <c r="B372" s="38"/>
      <c r="C372" s="39"/>
      <c r="D372" s="297" t="str">
        <f>IF($B372&gt;0,VLOOKUP($B372,'OT-ID'!$B$13:$M$3257,6,FALSE),"")</f>
        <v/>
      </c>
      <c r="E372" s="298" t="str">
        <f>IF($B372&gt;0,VLOOKUP($B372,'OT-ID'!$B$13:$M$3257,10,FALSE),"")</f>
        <v/>
      </c>
      <c r="F372" s="298" t="str">
        <f>IF($B372&gt;0,VLOOKUP($B372,'OT-ID'!$B$13:$M$3257,12,FALSE),"")</f>
        <v/>
      </c>
      <c r="G372" s="297" t="str">
        <f>IF($B372&gt;0,VLOOKUP($B372,'OT-ID'!$B$13:$M$3257,4,FALSE),"")</f>
        <v/>
      </c>
      <c r="H372" s="298" t="str">
        <f>IF($B372&gt;0,VLOOKUP($B372,'OT-ID'!$B$13:$M$3257,5,FALSE),"")</f>
        <v/>
      </c>
      <c r="I372" s="46"/>
      <c r="J372" s="38"/>
      <c r="K372" s="47"/>
      <c r="L372" s="48"/>
      <c r="M372" s="48"/>
      <c r="N372" s="48"/>
      <c r="O372" s="48"/>
      <c r="P372" s="48"/>
      <c r="Q372" s="48"/>
      <c r="R372" s="40"/>
      <c r="S372" s="40"/>
      <c r="T372" s="40"/>
      <c r="U372" s="40"/>
      <c r="V372" s="49"/>
      <c r="W372" s="49"/>
      <c r="X372" s="44" t="str">
        <f t="shared" si="9"/>
        <v/>
      </c>
    </row>
    <row r="373" spans="1:24" s="45" customFormat="1" ht="12" x14ac:dyDescent="0.2">
      <c r="A373" s="37"/>
      <c r="B373" s="38"/>
      <c r="C373" s="39"/>
      <c r="D373" s="297" t="str">
        <f>IF($B373&gt;0,VLOOKUP($B373,'OT-ID'!$B$13:$M$3257,6,FALSE),"")</f>
        <v/>
      </c>
      <c r="E373" s="298" t="str">
        <f>IF($B373&gt;0,VLOOKUP($B373,'OT-ID'!$B$13:$M$3257,10,FALSE),"")</f>
        <v/>
      </c>
      <c r="F373" s="298" t="str">
        <f>IF($B373&gt;0,VLOOKUP($B373,'OT-ID'!$B$13:$M$3257,12,FALSE),"")</f>
        <v/>
      </c>
      <c r="G373" s="297" t="str">
        <f>IF($B373&gt;0,VLOOKUP($B373,'OT-ID'!$B$13:$M$3257,4,FALSE),"")</f>
        <v/>
      </c>
      <c r="H373" s="298" t="str">
        <f>IF($B373&gt;0,VLOOKUP($B373,'OT-ID'!$B$13:$M$3257,5,FALSE),"")</f>
        <v/>
      </c>
      <c r="I373" s="46"/>
      <c r="J373" s="38"/>
      <c r="K373" s="47"/>
      <c r="L373" s="48"/>
      <c r="M373" s="48"/>
      <c r="N373" s="48"/>
      <c r="O373" s="48"/>
      <c r="P373" s="48"/>
      <c r="Q373" s="48"/>
      <c r="R373" s="40"/>
      <c r="S373" s="40"/>
      <c r="T373" s="40"/>
      <c r="U373" s="40"/>
      <c r="V373" s="49"/>
      <c r="W373" s="49"/>
      <c r="X373" s="44" t="str">
        <f t="shared" si="9"/>
        <v/>
      </c>
    </row>
    <row r="374" spans="1:24" s="45" customFormat="1" ht="12" x14ac:dyDescent="0.2">
      <c r="A374" s="37"/>
      <c r="B374" s="38"/>
      <c r="C374" s="39"/>
      <c r="D374" s="297" t="str">
        <f>IF($B374&gt;0,VLOOKUP($B374,'OT-ID'!$B$13:$M$3257,6,FALSE),"")</f>
        <v/>
      </c>
      <c r="E374" s="298" t="str">
        <f>IF($B374&gt;0,VLOOKUP($B374,'OT-ID'!$B$13:$M$3257,10,FALSE),"")</f>
        <v/>
      </c>
      <c r="F374" s="298" t="str">
        <f>IF($B374&gt;0,VLOOKUP($B374,'OT-ID'!$B$13:$M$3257,12,FALSE),"")</f>
        <v/>
      </c>
      <c r="G374" s="297" t="str">
        <f>IF($B374&gt;0,VLOOKUP($B374,'OT-ID'!$B$13:$M$3257,4,FALSE),"")</f>
        <v/>
      </c>
      <c r="H374" s="298" t="str">
        <f>IF($B374&gt;0,VLOOKUP($B374,'OT-ID'!$B$13:$M$3257,5,FALSE),"")</f>
        <v/>
      </c>
      <c r="I374" s="46"/>
      <c r="J374" s="38"/>
      <c r="K374" s="47"/>
      <c r="L374" s="48"/>
      <c r="M374" s="48"/>
      <c r="N374" s="48"/>
      <c r="O374" s="48"/>
      <c r="P374" s="48"/>
      <c r="Q374" s="48"/>
      <c r="R374" s="40"/>
      <c r="S374" s="40"/>
      <c r="T374" s="40"/>
      <c r="U374" s="40"/>
      <c r="V374" s="49"/>
      <c r="W374" s="49"/>
      <c r="X374" s="44" t="str">
        <f t="shared" si="9"/>
        <v/>
      </c>
    </row>
    <row r="375" spans="1:24" s="45" customFormat="1" ht="12" x14ac:dyDescent="0.2">
      <c r="A375" s="37"/>
      <c r="B375" s="38"/>
      <c r="C375" s="39"/>
      <c r="D375" s="297" t="str">
        <f>IF($B375&gt;0,VLOOKUP($B375,'OT-ID'!$B$13:$M$3257,6,FALSE),"")</f>
        <v/>
      </c>
      <c r="E375" s="298" t="str">
        <f>IF($B375&gt;0,VLOOKUP($B375,'OT-ID'!$B$13:$M$3257,10,FALSE),"")</f>
        <v/>
      </c>
      <c r="F375" s="298" t="str">
        <f>IF($B375&gt;0,VLOOKUP($B375,'OT-ID'!$B$13:$M$3257,12,FALSE),"")</f>
        <v/>
      </c>
      <c r="G375" s="297" t="str">
        <f>IF($B375&gt;0,VLOOKUP($B375,'OT-ID'!$B$13:$M$3257,4,FALSE),"")</f>
        <v/>
      </c>
      <c r="H375" s="298" t="str">
        <f>IF($B375&gt;0,VLOOKUP($B375,'OT-ID'!$B$13:$M$3257,5,FALSE),"")</f>
        <v/>
      </c>
      <c r="I375" s="46"/>
      <c r="J375" s="38"/>
      <c r="K375" s="47"/>
      <c r="L375" s="48"/>
      <c r="M375" s="48"/>
      <c r="N375" s="48"/>
      <c r="O375" s="48"/>
      <c r="P375" s="48"/>
      <c r="Q375" s="48"/>
      <c r="R375" s="40"/>
      <c r="S375" s="40"/>
      <c r="T375" s="40"/>
      <c r="U375" s="40"/>
      <c r="V375" s="49"/>
      <c r="W375" s="49"/>
      <c r="X375" s="44" t="str">
        <f t="shared" si="9"/>
        <v/>
      </c>
    </row>
    <row r="376" spans="1:24" s="45" customFormat="1" ht="12" x14ac:dyDescent="0.2">
      <c r="A376" s="37"/>
      <c r="B376" s="38"/>
      <c r="C376" s="39"/>
      <c r="D376" s="297" t="str">
        <f>IF($B376&gt;0,VLOOKUP($B376,'OT-ID'!$B$13:$M$3257,6,FALSE),"")</f>
        <v/>
      </c>
      <c r="E376" s="298" t="str">
        <f>IF($B376&gt;0,VLOOKUP($B376,'OT-ID'!$B$13:$M$3257,10,FALSE),"")</f>
        <v/>
      </c>
      <c r="F376" s="298" t="str">
        <f>IF($B376&gt;0,VLOOKUP($B376,'OT-ID'!$B$13:$M$3257,12,FALSE),"")</f>
        <v/>
      </c>
      <c r="G376" s="297" t="str">
        <f>IF($B376&gt;0,VLOOKUP($B376,'OT-ID'!$B$13:$M$3257,4,FALSE),"")</f>
        <v/>
      </c>
      <c r="H376" s="298" t="str">
        <f>IF($B376&gt;0,VLOOKUP($B376,'OT-ID'!$B$13:$M$3257,5,FALSE),"")</f>
        <v/>
      </c>
      <c r="I376" s="46"/>
      <c r="J376" s="38"/>
      <c r="K376" s="47"/>
      <c r="L376" s="48"/>
      <c r="M376" s="48"/>
      <c r="N376" s="48"/>
      <c r="O376" s="48"/>
      <c r="P376" s="48"/>
      <c r="Q376" s="48"/>
      <c r="R376" s="40"/>
      <c r="S376" s="40"/>
      <c r="T376" s="40"/>
      <c r="U376" s="40"/>
      <c r="V376" s="49"/>
      <c r="W376" s="49"/>
      <c r="X376" s="44" t="str">
        <f t="shared" si="9"/>
        <v/>
      </c>
    </row>
    <row r="377" spans="1:24" s="45" customFormat="1" ht="12" x14ac:dyDescent="0.2">
      <c r="A377" s="37"/>
      <c r="B377" s="38"/>
      <c r="C377" s="39"/>
      <c r="D377" s="297" t="str">
        <f>IF($B377&gt;0,VLOOKUP($B377,'OT-ID'!$B$13:$M$3257,6,FALSE),"")</f>
        <v/>
      </c>
      <c r="E377" s="298" t="str">
        <f>IF($B377&gt;0,VLOOKUP($B377,'OT-ID'!$B$13:$M$3257,10,FALSE),"")</f>
        <v/>
      </c>
      <c r="F377" s="298" t="str">
        <f>IF($B377&gt;0,VLOOKUP($B377,'OT-ID'!$B$13:$M$3257,12,FALSE),"")</f>
        <v/>
      </c>
      <c r="G377" s="297" t="str">
        <f>IF($B377&gt;0,VLOOKUP($B377,'OT-ID'!$B$13:$M$3257,4,FALSE),"")</f>
        <v/>
      </c>
      <c r="H377" s="298" t="str">
        <f>IF($B377&gt;0,VLOOKUP($B377,'OT-ID'!$B$13:$M$3257,5,FALSE),"")</f>
        <v/>
      </c>
      <c r="I377" s="46"/>
      <c r="J377" s="38"/>
      <c r="K377" s="47"/>
      <c r="L377" s="48"/>
      <c r="M377" s="48"/>
      <c r="N377" s="48"/>
      <c r="O377" s="48"/>
      <c r="P377" s="48"/>
      <c r="Q377" s="48"/>
      <c r="R377" s="40"/>
      <c r="S377" s="40"/>
      <c r="T377" s="40"/>
      <c r="U377" s="40"/>
      <c r="V377" s="49"/>
      <c r="W377" s="49"/>
      <c r="X377" s="44" t="str">
        <f t="shared" si="9"/>
        <v/>
      </c>
    </row>
    <row r="378" spans="1:24" s="45" customFormat="1" ht="12" x14ac:dyDescent="0.2">
      <c r="A378" s="37"/>
      <c r="B378" s="38"/>
      <c r="C378" s="39"/>
      <c r="D378" s="297" t="str">
        <f>IF($B378&gt;0,VLOOKUP($B378,'OT-ID'!$B$13:$M$3257,6,FALSE),"")</f>
        <v/>
      </c>
      <c r="E378" s="298" t="str">
        <f>IF($B378&gt;0,VLOOKUP($B378,'OT-ID'!$B$13:$M$3257,10,FALSE),"")</f>
        <v/>
      </c>
      <c r="F378" s="298" t="str">
        <f>IF($B378&gt;0,VLOOKUP($B378,'OT-ID'!$B$13:$M$3257,12,FALSE),"")</f>
        <v/>
      </c>
      <c r="G378" s="297" t="str">
        <f>IF($B378&gt;0,VLOOKUP($B378,'OT-ID'!$B$13:$M$3257,4,FALSE),"")</f>
        <v/>
      </c>
      <c r="H378" s="298" t="str">
        <f>IF($B378&gt;0,VLOOKUP($B378,'OT-ID'!$B$13:$M$3257,5,FALSE),"")</f>
        <v/>
      </c>
      <c r="I378" s="46"/>
      <c r="J378" s="38"/>
      <c r="K378" s="47"/>
      <c r="L378" s="48"/>
      <c r="M378" s="48"/>
      <c r="N378" s="48"/>
      <c r="O378" s="48"/>
      <c r="P378" s="48"/>
      <c r="Q378" s="48"/>
      <c r="R378" s="40"/>
      <c r="S378" s="40"/>
      <c r="T378" s="40"/>
      <c r="U378" s="40"/>
      <c r="V378" s="49"/>
      <c r="W378" s="49"/>
      <c r="X378" s="44" t="str">
        <f t="shared" si="9"/>
        <v/>
      </c>
    </row>
    <row r="379" spans="1:24" s="45" customFormat="1" ht="12" x14ac:dyDescent="0.2">
      <c r="A379" s="37"/>
      <c r="B379" s="38"/>
      <c r="C379" s="39"/>
      <c r="D379" s="297" t="str">
        <f>IF($B379&gt;0,VLOOKUP($B379,'OT-ID'!$B$13:$M$3257,6,FALSE),"")</f>
        <v/>
      </c>
      <c r="E379" s="298" t="str">
        <f>IF($B379&gt;0,VLOOKUP($B379,'OT-ID'!$B$13:$M$3257,10,FALSE),"")</f>
        <v/>
      </c>
      <c r="F379" s="298" t="str">
        <f>IF($B379&gt;0,VLOOKUP($B379,'OT-ID'!$B$13:$M$3257,12,FALSE),"")</f>
        <v/>
      </c>
      <c r="G379" s="297" t="str">
        <f>IF($B379&gt;0,VLOOKUP($B379,'OT-ID'!$B$13:$M$3257,4,FALSE),"")</f>
        <v/>
      </c>
      <c r="H379" s="298" t="str">
        <f>IF($B379&gt;0,VLOOKUP($B379,'OT-ID'!$B$13:$M$3257,5,FALSE),"")</f>
        <v/>
      </c>
      <c r="I379" s="46"/>
      <c r="J379" s="38"/>
      <c r="K379" s="47"/>
      <c r="L379" s="48"/>
      <c r="M379" s="48"/>
      <c r="N379" s="48"/>
      <c r="O379" s="48"/>
      <c r="P379" s="48"/>
      <c r="Q379" s="48"/>
      <c r="R379" s="40"/>
      <c r="S379" s="40"/>
      <c r="T379" s="40"/>
      <c r="U379" s="40"/>
      <c r="V379" s="49"/>
      <c r="W379" s="49"/>
      <c r="X379" s="44" t="str">
        <f t="shared" si="9"/>
        <v/>
      </c>
    </row>
    <row r="380" spans="1:24" s="45" customFormat="1" ht="12" x14ac:dyDescent="0.2">
      <c r="A380" s="37"/>
      <c r="B380" s="38"/>
      <c r="C380" s="39"/>
      <c r="D380" s="297" t="str">
        <f>IF($B380&gt;0,VLOOKUP($B380,'OT-ID'!$B$13:$M$3257,6,FALSE),"")</f>
        <v/>
      </c>
      <c r="E380" s="298" t="str">
        <f>IF($B380&gt;0,VLOOKUP($B380,'OT-ID'!$B$13:$M$3257,10,FALSE),"")</f>
        <v/>
      </c>
      <c r="F380" s="298" t="str">
        <f>IF($B380&gt;0,VLOOKUP($B380,'OT-ID'!$B$13:$M$3257,12,FALSE),"")</f>
        <v/>
      </c>
      <c r="G380" s="297" t="str">
        <f>IF($B380&gt;0,VLOOKUP($B380,'OT-ID'!$B$13:$M$3257,4,FALSE),"")</f>
        <v/>
      </c>
      <c r="H380" s="298" t="str">
        <f>IF($B380&gt;0,VLOOKUP($B380,'OT-ID'!$B$13:$M$3257,5,FALSE),"")</f>
        <v/>
      </c>
      <c r="I380" s="46"/>
      <c r="J380" s="38"/>
      <c r="K380" s="47"/>
      <c r="L380" s="48"/>
      <c r="M380" s="48"/>
      <c r="N380" s="48"/>
      <c r="O380" s="48"/>
      <c r="P380" s="48"/>
      <c r="Q380" s="48"/>
      <c r="R380" s="40"/>
      <c r="S380" s="40"/>
      <c r="T380" s="40"/>
      <c r="U380" s="40"/>
      <c r="V380" s="49"/>
      <c r="W380" s="49"/>
      <c r="X380" s="44" t="str">
        <f t="shared" si="9"/>
        <v/>
      </c>
    </row>
    <row r="381" spans="1:24" s="45" customFormat="1" ht="12" x14ac:dyDescent="0.2">
      <c r="A381" s="37"/>
      <c r="B381" s="38"/>
      <c r="C381" s="39"/>
      <c r="D381" s="297" t="str">
        <f>IF($B381&gt;0,VLOOKUP($B381,'OT-ID'!$B$13:$M$3257,6,FALSE),"")</f>
        <v/>
      </c>
      <c r="E381" s="298" t="str">
        <f>IF($B381&gt;0,VLOOKUP($B381,'OT-ID'!$B$13:$M$3257,10,FALSE),"")</f>
        <v/>
      </c>
      <c r="F381" s="298" t="str">
        <f>IF($B381&gt;0,VLOOKUP($B381,'OT-ID'!$B$13:$M$3257,12,FALSE),"")</f>
        <v/>
      </c>
      <c r="G381" s="297" t="str">
        <f>IF($B381&gt;0,VLOOKUP($B381,'OT-ID'!$B$13:$M$3257,4,FALSE),"")</f>
        <v/>
      </c>
      <c r="H381" s="298" t="str">
        <f>IF($B381&gt;0,VLOOKUP($B381,'OT-ID'!$B$13:$M$3257,5,FALSE),"")</f>
        <v/>
      </c>
      <c r="I381" s="46"/>
      <c r="J381" s="38"/>
      <c r="K381" s="47"/>
      <c r="L381" s="48"/>
      <c r="M381" s="48"/>
      <c r="N381" s="48"/>
      <c r="O381" s="48"/>
      <c r="P381" s="48"/>
      <c r="Q381" s="48"/>
      <c r="R381" s="40"/>
      <c r="S381" s="40"/>
      <c r="T381" s="40"/>
      <c r="U381" s="40"/>
      <c r="V381" s="49"/>
      <c r="W381" s="49"/>
      <c r="X381" s="44" t="str">
        <f t="shared" si="9"/>
        <v/>
      </c>
    </row>
    <row r="382" spans="1:24" s="45" customFormat="1" ht="12" x14ac:dyDescent="0.2">
      <c r="A382" s="37"/>
      <c r="B382" s="38"/>
      <c r="C382" s="39"/>
      <c r="D382" s="297" t="str">
        <f>IF($B382&gt;0,VLOOKUP($B382,'OT-ID'!$B$13:$M$3257,6,FALSE),"")</f>
        <v/>
      </c>
      <c r="E382" s="298" t="str">
        <f>IF($B382&gt;0,VLOOKUP($B382,'OT-ID'!$B$13:$M$3257,10,FALSE),"")</f>
        <v/>
      </c>
      <c r="F382" s="298" t="str">
        <f>IF($B382&gt;0,VLOOKUP($B382,'OT-ID'!$B$13:$M$3257,12,FALSE),"")</f>
        <v/>
      </c>
      <c r="G382" s="297" t="str">
        <f>IF($B382&gt;0,VLOOKUP($B382,'OT-ID'!$B$13:$M$3257,4,FALSE),"")</f>
        <v/>
      </c>
      <c r="H382" s="298" t="str">
        <f>IF($B382&gt;0,VLOOKUP($B382,'OT-ID'!$B$13:$M$3257,5,FALSE),"")</f>
        <v/>
      </c>
      <c r="I382" s="46"/>
      <c r="J382" s="38"/>
      <c r="K382" s="47"/>
      <c r="L382" s="48"/>
      <c r="M382" s="48"/>
      <c r="N382" s="48"/>
      <c r="O382" s="48"/>
      <c r="P382" s="48"/>
      <c r="Q382" s="48"/>
      <c r="R382" s="40"/>
      <c r="S382" s="40"/>
      <c r="T382" s="40"/>
      <c r="U382" s="40"/>
      <c r="V382" s="49"/>
      <c r="W382" s="49"/>
      <c r="X382" s="44" t="str">
        <f t="shared" si="9"/>
        <v/>
      </c>
    </row>
    <row r="383" spans="1:24" s="45" customFormat="1" ht="12" x14ac:dyDescent="0.2">
      <c r="A383" s="37"/>
      <c r="B383" s="38"/>
      <c r="C383" s="39"/>
      <c r="D383" s="297" t="str">
        <f>IF($B383&gt;0,VLOOKUP($B383,'OT-ID'!$B$13:$M$3257,6,FALSE),"")</f>
        <v/>
      </c>
      <c r="E383" s="298" t="str">
        <f>IF($B383&gt;0,VLOOKUP($B383,'OT-ID'!$B$13:$M$3257,10,FALSE),"")</f>
        <v/>
      </c>
      <c r="F383" s="298" t="str">
        <f>IF($B383&gt;0,VLOOKUP($B383,'OT-ID'!$B$13:$M$3257,12,FALSE),"")</f>
        <v/>
      </c>
      <c r="G383" s="297" t="str">
        <f>IF($B383&gt;0,VLOOKUP($B383,'OT-ID'!$B$13:$M$3257,4,FALSE),"")</f>
        <v/>
      </c>
      <c r="H383" s="298" t="str">
        <f>IF($B383&gt;0,VLOOKUP($B383,'OT-ID'!$B$13:$M$3257,5,FALSE),"")</f>
        <v/>
      </c>
      <c r="I383" s="46"/>
      <c r="J383" s="38"/>
      <c r="K383" s="47"/>
      <c r="L383" s="48"/>
      <c r="M383" s="48"/>
      <c r="N383" s="48"/>
      <c r="O383" s="48"/>
      <c r="P383" s="48"/>
      <c r="Q383" s="48"/>
      <c r="R383" s="40"/>
      <c r="S383" s="40"/>
      <c r="T383" s="40"/>
      <c r="U383" s="40"/>
      <c r="V383" s="49"/>
      <c r="W383" s="49"/>
      <c r="X383" s="44" t="str">
        <f t="shared" si="9"/>
        <v/>
      </c>
    </row>
    <row r="384" spans="1:24" s="45" customFormat="1" ht="12" x14ac:dyDescent="0.2">
      <c r="A384" s="37"/>
      <c r="B384" s="38"/>
      <c r="C384" s="39"/>
      <c r="D384" s="297" t="str">
        <f>IF($B384&gt;0,VLOOKUP($B384,'OT-ID'!$B$13:$M$3257,6,FALSE),"")</f>
        <v/>
      </c>
      <c r="E384" s="298" t="str">
        <f>IF($B384&gt;0,VLOOKUP($B384,'OT-ID'!$B$13:$M$3257,10,FALSE),"")</f>
        <v/>
      </c>
      <c r="F384" s="298" t="str">
        <f>IF($B384&gt;0,VLOOKUP($B384,'OT-ID'!$B$13:$M$3257,12,FALSE),"")</f>
        <v/>
      </c>
      <c r="G384" s="297" t="str">
        <f>IF($B384&gt;0,VLOOKUP($B384,'OT-ID'!$B$13:$M$3257,4,FALSE),"")</f>
        <v/>
      </c>
      <c r="H384" s="298" t="str">
        <f>IF($B384&gt;0,VLOOKUP($B384,'OT-ID'!$B$13:$M$3257,5,FALSE),"")</f>
        <v/>
      </c>
      <c r="I384" s="46"/>
      <c r="J384" s="38"/>
      <c r="K384" s="47"/>
      <c r="L384" s="48"/>
      <c r="M384" s="48"/>
      <c r="N384" s="48"/>
      <c r="O384" s="48"/>
      <c r="P384" s="48"/>
      <c r="Q384" s="48"/>
      <c r="R384" s="40"/>
      <c r="S384" s="40"/>
      <c r="T384" s="40"/>
      <c r="U384" s="40"/>
      <c r="V384" s="49"/>
      <c r="W384" s="49"/>
      <c r="X384" s="44" t="str">
        <f t="shared" si="9"/>
        <v/>
      </c>
    </row>
    <row r="385" spans="1:24" s="45" customFormat="1" ht="12" x14ac:dyDescent="0.2">
      <c r="A385" s="37"/>
      <c r="B385" s="38"/>
      <c r="C385" s="39"/>
      <c r="D385" s="297" t="str">
        <f>IF($B385&gt;0,VLOOKUP($B385,'OT-ID'!$B$13:$M$3257,6,FALSE),"")</f>
        <v/>
      </c>
      <c r="E385" s="298" t="str">
        <f>IF($B385&gt;0,VLOOKUP($B385,'OT-ID'!$B$13:$M$3257,10,FALSE),"")</f>
        <v/>
      </c>
      <c r="F385" s="298" t="str">
        <f>IF($B385&gt;0,VLOOKUP($B385,'OT-ID'!$B$13:$M$3257,12,FALSE),"")</f>
        <v/>
      </c>
      <c r="G385" s="297" t="str">
        <f>IF($B385&gt;0,VLOOKUP($B385,'OT-ID'!$B$13:$M$3257,4,FALSE),"")</f>
        <v/>
      </c>
      <c r="H385" s="298" t="str">
        <f>IF($B385&gt;0,VLOOKUP($B385,'OT-ID'!$B$13:$M$3257,5,FALSE),"")</f>
        <v/>
      </c>
      <c r="I385" s="46"/>
      <c r="J385" s="38"/>
      <c r="K385" s="47"/>
      <c r="L385" s="48"/>
      <c r="M385" s="48"/>
      <c r="N385" s="48"/>
      <c r="O385" s="48"/>
      <c r="P385" s="48"/>
      <c r="Q385" s="48"/>
      <c r="R385" s="40"/>
      <c r="S385" s="40"/>
      <c r="T385" s="40"/>
      <c r="U385" s="40"/>
      <c r="V385" s="49"/>
      <c r="W385" s="49"/>
      <c r="X385" s="44" t="str">
        <f t="shared" si="9"/>
        <v/>
      </c>
    </row>
    <row r="386" spans="1:24" s="45" customFormat="1" ht="12" x14ac:dyDescent="0.2">
      <c r="A386" s="37"/>
      <c r="B386" s="38"/>
      <c r="C386" s="39"/>
      <c r="D386" s="297" t="str">
        <f>IF($B386&gt;0,VLOOKUP($B386,'OT-ID'!$B$13:$M$3257,6,FALSE),"")</f>
        <v/>
      </c>
      <c r="E386" s="298" t="str">
        <f>IF($B386&gt;0,VLOOKUP($B386,'OT-ID'!$B$13:$M$3257,10,FALSE),"")</f>
        <v/>
      </c>
      <c r="F386" s="298" t="str">
        <f>IF($B386&gt;0,VLOOKUP($B386,'OT-ID'!$B$13:$M$3257,12,FALSE),"")</f>
        <v/>
      </c>
      <c r="G386" s="297" t="str">
        <f>IF($B386&gt;0,VLOOKUP($B386,'OT-ID'!$B$13:$M$3257,4,FALSE),"")</f>
        <v/>
      </c>
      <c r="H386" s="298" t="str">
        <f>IF($B386&gt;0,VLOOKUP($B386,'OT-ID'!$B$13:$M$3257,5,FALSE),"")</f>
        <v/>
      </c>
      <c r="I386" s="46"/>
      <c r="J386" s="38"/>
      <c r="K386" s="47"/>
      <c r="L386" s="48"/>
      <c r="M386" s="48"/>
      <c r="N386" s="48"/>
      <c r="O386" s="48"/>
      <c r="P386" s="48"/>
      <c r="Q386" s="48"/>
      <c r="R386" s="40"/>
      <c r="S386" s="40"/>
      <c r="T386" s="40"/>
      <c r="U386" s="40"/>
      <c r="V386" s="49"/>
      <c r="W386" s="49"/>
      <c r="X386" s="44" t="str">
        <f t="shared" si="9"/>
        <v/>
      </c>
    </row>
    <row r="387" spans="1:24" s="45" customFormat="1" ht="12" x14ac:dyDescent="0.2">
      <c r="A387" s="37"/>
      <c r="B387" s="38"/>
      <c r="C387" s="39"/>
      <c r="D387" s="297" t="str">
        <f>IF($B387&gt;0,VLOOKUP($B387,'OT-ID'!$B$13:$M$3257,6,FALSE),"")</f>
        <v/>
      </c>
      <c r="E387" s="298" t="str">
        <f>IF($B387&gt;0,VLOOKUP($B387,'OT-ID'!$B$13:$M$3257,10,FALSE),"")</f>
        <v/>
      </c>
      <c r="F387" s="298" t="str">
        <f>IF($B387&gt;0,VLOOKUP($B387,'OT-ID'!$B$13:$M$3257,12,FALSE),"")</f>
        <v/>
      </c>
      <c r="G387" s="297" t="str">
        <f>IF($B387&gt;0,VLOOKUP($B387,'OT-ID'!$B$13:$M$3257,4,FALSE),"")</f>
        <v/>
      </c>
      <c r="H387" s="298" t="str">
        <f>IF($B387&gt;0,VLOOKUP($B387,'OT-ID'!$B$13:$M$3257,5,FALSE),"")</f>
        <v/>
      </c>
      <c r="I387" s="46"/>
      <c r="J387" s="38"/>
      <c r="K387" s="47"/>
      <c r="L387" s="48"/>
      <c r="M387" s="48"/>
      <c r="N387" s="48"/>
      <c r="O387" s="48"/>
      <c r="P387" s="48"/>
      <c r="Q387" s="48"/>
      <c r="R387" s="40"/>
      <c r="S387" s="40"/>
      <c r="T387" s="40"/>
      <c r="U387" s="40"/>
      <c r="V387" s="49"/>
      <c r="W387" s="49"/>
      <c r="X387" s="44" t="str">
        <f t="shared" si="9"/>
        <v/>
      </c>
    </row>
    <row r="388" spans="1:24" s="45" customFormat="1" ht="12" x14ac:dyDescent="0.2">
      <c r="A388" s="37"/>
      <c r="B388" s="38"/>
      <c r="C388" s="39"/>
      <c r="D388" s="297" t="str">
        <f>IF($B388&gt;0,VLOOKUP($B388,'OT-ID'!$B$13:$M$3257,6,FALSE),"")</f>
        <v/>
      </c>
      <c r="E388" s="298" t="str">
        <f>IF($B388&gt;0,VLOOKUP($B388,'OT-ID'!$B$13:$M$3257,10,FALSE),"")</f>
        <v/>
      </c>
      <c r="F388" s="298" t="str">
        <f>IF($B388&gt;0,VLOOKUP($B388,'OT-ID'!$B$13:$M$3257,12,FALSE),"")</f>
        <v/>
      </c>
      <c r="G388" s="297" t="str">
        <f>IF($B388&gt;0,VLOOKUP($B388,'OT-ID'!$B$13:$M$3257,4,FALSE),"")</f>
        <v/>
      </c>
      <c r="H388" s="298" t="str">
        <f>IF($B388&gt;0,VLOOKUP($B388,'OT-ID'!$B$13:$M$3257,5,FALSE),"")</f>
        <v/>
      </c>
      <c r="I388" s="46"/>
      <c r="J388" s="38"/>
      <c r="K388" s="47"/>
      <c r="L388" s="48"/>
      <c r="M388" s="48"/>
      <c r="N388" s="48"/>
      <c r="O388" s="48"/>
      <c r="P388" s="48"/>
      <c r="Q388" s="48"/>
      <c r="R388" s="40"/>
      <c r="S388" s="40"/>
      <c r="T388" s="40"/>
      <c r="U388" s="40"/>
      <c r="V388" s="49"/>
      <c r="W388" s="49"/>
      <c r="X388" s="44" t="str">
        <f t="shared" si="9"/>
        <v/>
      </c>
    </row>
    <row r="389" spans="1:24" s="45" customFormat="1" ht="12" x14ac:dyDescent="0.2">
      <c r="A389" s="37"/>
      <c r="B389" s="38"/>
      <c r="C389" s="39"/>
      <c r="D389" s="297" t="str">
        <f>IF($B389&gt;0,VLOOKUP($B389,'OT-ID'!$B$13:$M$3257,6,FALSE),"")</f>
        <v/>
      </c>
      <c r="E389" s="298" t="str">
        <f>IF($B389&gt;0,VLOOKUP($B389,'OT-ID'!$B$13:$M$3257,10,FALSE),"")</f>
        <v/>
      </c>
      <c r="F389" s="298" t="str">
        <f>IF($B389&gt;0,VLOOKUP($B389,'OT-ID'!$B$13:$M$3257,12,FALSE),"")</f>
        <v/>
      </c>
      <c r="G389" s="297" t="str">
        <f>IF($B389&gt;0,VLOOKUP($B389,'OT-ID'!$B$13:$M$3257,4,FALSE),"")</f>
        <v/>
      </c>
      <c r="H389" s="298" t="str">
        <f>IF($B389&gt;0,VLOOKUP($B389,'OT-ID'!$B$13:$M$3257,5,FALSE),"")</f>
        <v/>
      </c>
      <c r="I389" s="46"/>
      <c r="J389" s="38"/>
      <c r="K389" s="47"/>
      <c r="L389" s="48"/>
      <c r="M389" s="48"/>
      <c r="N389" s="48"/>
      <c r="O389" s="48"/>
      <c r="P389" s="48"/>
      <c r="Q389" s="48"/>
      <c r="R389" s="40"/>
      <c r="S389" s="40"/>
      <c r="T389" s="40"/>
      <c r="U389" s="40"/>
      <c r="V389" s="49"/>
      <c r="W389" s="49"/>
      <c r="X389" s="44" t="str">
        <f t="shared" si="9"/>
        <v/>
      </c>
    </row>
    <row r="390" spans="1:24" s="45" customFormat="1" ht="12" x14ac:dyDescent="0.2">
      <c r="A390" s="37"/>
      <c r="B390" s="38"/>
      <c r="C390" s="39"/>
      <c r="D390" s="297" t="str">
        <f>IF($B390&gt;0,VLOOKUP($B390,'OT-ID'!$B$13:$M$3257,6,FALSE),"")</f>
        <v/>
      </c>
      <c r="E390" s="298" t="str">
        <f>IF($B390&gt;0,VLOOKUP($B390,'OT-ID'!$B$13:$M$3257,10,FALSE),"")</f>
        <v/>
      </c>
      <c r="F390" s="298" t="str">
        <f>IF($B390&gt;0,VLOOKUP($B390,'OT-ID'!$B$13:$M$3257,12,FALSE),"")</f>
        <v/>
      </c>
      <c r="G390" s="297" t="str">
        <f>IF($B390&gt;0,VLOOKUP($B390,'OT-ID'!$B$13:$M$3257,4,FALSE),"")</f>
        <v/>
      </c>
      <c r="H390" s="298" t="str">
        <f>IF($B390&gt;0,VLOOKUP($B390,'OT-ID'!$B$13:$M$3257,5,FALSE),"")</f>
        <v/>
      </c>
      <c r="I390" s="46"/>
      <c r="J390" s="38"/>
      <c r="K390" s="47"/>
      <c r="L390" s="48"/>
      <c r="M390" s="48"/>
      <c r="N390" s="48"/>
      <c r="O390" s="48"/>
      <c r="P390" s="48"/>
      <c r="Q390" s="48"/>
      <c r="R390" s="40"/>
      <c r="S390" s="40"/>
      <c r="T390" s="40"/>
      <c r="U390" s="40"/>
      <c r="V390" s="49"/>
      <c r="W390" s="49"/>
      <c r="X390" s="44" t="str">
        <f t="shared" si="9"/>
        <v/>
      </c>
    </row>
    <row r="391" spans="1:24" s="45" customFormat="1" ht="12" x14ac:dyDescent="0.2">
      <c r="A391" s="37"/>
      <c r="B391" s="38"/>
      <c r="C391" s="39"/>
      <c r="D391" s="297" t="str">
        <f>IF($B391&gt;0,VLOOKUP($B391,'OT-ID'!$B$13:$M$3257,6,FALSE),"")</f>
        <v/>
      </c>
      <c r="E391" s="298" t="str">
        <f>IF($B391&gt;0,VLOOKUP($B391,'OT-ID'!$B$13:$M$3257,10,FALSE),"")</f>
        <v/>
      </c>
      <c r="F391" s="298" t="str">
        <f>IF($B391&gt;0,VLOOKUP($B391,'OT-ID'!$B$13:$M$3257,12,FALSE),"")</f>
        <v/>
      </c>
      <c r="G391" s="297" t="str">
        <f>IF($B391&gt;0,VLOOKUP($B391,'OT-ID'!$B$13:$M$3257,4,FALSE),"")</f>
        <v/>
      </c>
      <c r="H391" s="298" t="str">
        <f>IF($B391&gt;0,VLOOKUP($B391,'OT-ID'!$B$13:$M$3257,5,FALSE),"")</f>
        <v/>
      </c>
      <c r="I391" s="46"/>
      <c r="J391" s="38"/>
      <c r="K391" s="47"/>
      <c r="L391" s="48"/>
      <c r="M391" s="48"/>
      <c r="N391" s="48"/>
      <c r="O391" s="48"/>
      <c r="P391" s="48"/>
      <c r="Q391" s="48"/>
      <c r="R391" s="40"/>
      <c r="S391" s="40"/>
      <c r="T391" s="40"/>
      <c r="U391" s="40"/>
      <c r="V391" s="49"/>
      <c r="W391" s="49"/>
      <c r="X391" s="44" t="str">
        <f t="shared" si="9"/>
        <v/>
      </c>
    </row>
    <row r="392" spans="1:24" s="45" customFormat="1" ht="12" x14ac:dyDescent="0.2">
      <c r="A392" s="37"/>
      <c r="B392" s="38"/>
      <c r="C392" s="39"/>
      <c r="D392" s="297" t="str">
        <f>IF($B392&gt;0,VLOOKUP($B392,'OT-ID'!$B$13:$M$3257,6,FALSE),"")</f>
        <v/>
      </c>
      <c r="E392" s="298" t="str">
        <f>IF($B392&gt;0,VLOOKUP($B392,'OT-ID'!$B$13:$M$3257,10,FALSE),"")</f>
        <v/>
      </c>
      <c r="F392" s="298" t="str">
        <f>IF($B392&gt;0,VLOOKUP($B392,'OT-ID'!$B$13:$M$3257,12,FALSE),"")</f>
        <v/>
      </c>
      <c r="G392" s="297" t="str">
        <f>IF($B392&gt;0,VLOOKUP($B392,'OT-ID'!$B$13:$M$3257,4,FALSE),"")</f>
        <v/>
      </c>
      <c r="H392" s="298" t="str">
        <f>IF($B392&gt;0,VLOOKUP($B392,'OT-ID'!$B$13:$M$3257,5,FALSE),"")</f>
        <v/>
      </c>
      <c r="I392" s="46"/>
      <c r="J392" s="38"/>
      <c r="K392" s="47"/>
      <c r="L392" s="48"/>
      <c r="M392" s="48"/>
      <c r="N392" s="48"/>
      <c r="O392" s="48"/>
      <c r="P392" s="48"/>
      <c r="Q392" s="48"/>
      <c r="R392" s="40"/>
      <c r="S392" s="40"/>
      <c r="T392" s="40"/>
      <c r="U392" s="40"/>
      <c r="V392" s="49"/>
      <c r="W392" s="49"/>
      <c r="X392" s="44" t="str">
        <f t="shared" si="9"/>
        <v/>
      </c>
    </row>
    <row r="393" spans="1:24" s="45" customFormat="1" ht="12" x14ac:dyDescent="0.2">
      <c r="A393" s="37"/>
      <c r="B393" s="38"/>
      <c r="C393" s="39"/>
      <c r="D393" s="297" t="str">
        <f>IF($B393&gt;0,VLOOKUP($B393,'OT-ID'!$B$13:$M$3257,6,FALSE),"")</f>
        <v/>
      </c>
      <c r="E393" s="298" t="str">
        <f>IF($B393&gt;0,VLOOKUP($B393,'OT-ID'!$B$13:$M$3257,10,FALSE),"")</f>
        <v/>
      </c>
      <c r="F393" s="298" t="str">
        <f>IF($B393&gt;0,VLOOKUP($B393,'OT-ID'!$B$13:$M$3257,12,FALSE),"")</f>
        <v/>
      </c>
      <c r="G393" s="297" t="str">
        <f>IF($B393&gt;0,VLOOKUP($B393,'OT-ID'!$B$13:$M$3257,4,FALSE),"")</f>
        <v/>
      </c>
      <c r="H393" s="298" t="str">
        <f>IF($B393&gt;0,VLOOKUP($B393,'OT-ID'!$B$13:$M$3257,5,FALSE),"")</f>
        <v/>
      </c>
      <c r="I393" s="46"/>
      <c r="J393" s="38"/>
      <c r="K393" s="47"/>
      <c r="L393" s="48"/>
      <c r="M393" s="48"/>
      <c r="N393" s="48"/>
      <c r="O393" s="48"/>
      <c r="P393" s="48"/>
      <c r="Q393" s="48"/>
      <c r="R393" s="40"/>
      <c r="S393" s="40"/>
      <c r="T393" s="40"/>
      <c r="U393" s="40"/>
      <c r="V393" s="49"/>
      <c r="W393" s="49"/>
      <c r="X393" s="44" t="str">
        <f t="shared" si="9"/>
        <v/>
      </c>
    </row>
    <row r="394" spans="1:24" s="45" customFormat="1" ht="12" x14ac:dyDescent="0.2">
      <c r="A394" s="37"/>
      <c r="B394" s="38"/>
      <c r="C394" s="39"/>
      <c r="D394" s="297" t="str">
        <f>IF($B394&gt;0,VLOOKUP($B394,'OT-ID'!$B$13:$M$3257,6,FALSE),"")</f>
        <v/>
      </c>
      <c r="E394" s="298" t="str">
        <f>IF($B394&gt;0,VLOOKUP($B394,'OT-ID'!$B$13:$M$3257,10,FALSE),"")</f>
        <v/>
      </c>
      <c r="F394" s="298" t="str">
        <f>IF($B394&gt;0,VLOOKUP($B394,'OT-ID'!$B$13:$M$3257,12,FALSE),"")</f>
        <v/>
      </c>
      <c r="G394" s="297" t="str">
        <f>IF($B394&gt;0,VLOOKUP($B394,'OT-ID'!$B$13:$M$3257,4,FALSE),"")</f>
        <v/>
      </c>
      <c r="H394" s="298" t="str">
        <f>IF($B394&gt;0,VLOOKUP($B394,'OT-ID'!$B$13:$M$3257,5,FALSE),"")</f>
        <v/>
      </c>
      <c r="I394" s="46"/>
      <c r="J394" s="38"/>
      <c r="K394" s="47"/>
      <c r="L394" s="48"/>
      <c r="M394" s="48"/>
      <c r="N394" s="48"/>
      <c r="O394" s="48"/>
      <c r="P394" s="48"/>
      <c r="Q394" s="48"/>
      <c r="R394" s="40"/>
      <c r="S394" s="40"/>
      <c r="T394" s="40"/>
      <c r="U394" s="40"/>
      <c r="V394" s="49"/>
      <c r="W394" s="49"/>
      <c r="X394" s="44" t="str">
        <f t="shared" si="9"/>
        <v/>
      </c>
    </row>
    <row r="395" spans="1:24" s="45" customFormat="1" ht="12" x14ac:dyDescent="0.2">
      <c r="A395" s="37"/>
      <c r="B395" s="38"/>
      <c r="C395" s="39"/>
      <c r="D395" s="297" t="str">
        <f>IF($B395&gt;0,VLOOKUP($B395,'OT-ID'!$B$13:$M$3257,6,FALSE),"")</f>
        <v/>
      </c>
      <c r="E395" s="298" t="str">
        <f>IF($B395&gt;0,VLOOKUP($B395,'OT-ID'!$B$13:$M$3257,10,FALSE),"")</f>
        <v/>
      </c>
      <c r="F395" s="298" t="str">
        <f>IF($B395&gt;0,VLOOKUP($B395,'OT-ID'!$B$13:$M$3257,12,FALSE),"")</f>
        <v/>
      </c>
      <c r="G395" s="297" t="str">
        <f>IF($B395&gt;0,VLOOKUP($B395,'OT-ID'!$B$13:$M$3257,4,FALSE),"")</f>
        <v/>
      </c>
      <c r="H395" s="298" t="str">
        <f>IF($B395&gt;0,VLOOKUP($B395,'OT-ID'!$B$13:$M$3257,5,FALSE),"")</f>
        <v/>
      </c>
      <c r="I395" s="46"/>
      <c r="J395" s="38"/>
      <c r="K395" s="47"/>
      <c r="L395" s="48"/>
      <c r="M395" s="48"/>
      <c r="N395" s="48"/>
      <c r="O395" s="48"/>
      <c r="P395" s="48"/>
      <c r="Q395" s="48"/>
      <c r="R395" s="40"/>
      <c r="S395" s="40"/>
      <c r="T395" s="40"/>
      <c r="U395" s="40"/>
      <c r="V395" s="49"/>
      <c r="W395" s="49"/>
      <c r="X395" s="44" t="str">
        <f t="shared" si="9"/>
        <v/>
      </c>
    </row>
    <row r="396" spans="1:24" s="45" customFormat="1" ht="12" x14ac:dyDescent="0.2">
      <c r="A396" s="37"/>
      <c r="B396" s="38"/>
      <c r="C396" s="39"/>
      <c r="D396" s="297" t="str">
        <f>IF($B396&gt;0,VLOOKUP($B396,'OT-ID'!$B$13:$M$3257,6,FALSE),"")</f>
        <v/>
      </c>
      <c r="E396" s="298" t="str">
        <f>IF($B396&gt;0,VLOOKUP($B396,'OT-ID'!$B$13:$M$3257,10,FALSE),"")</f>
        <v/>
      </c>
      <c r="F396" s="298" t="str">
        <f>IF($B396&gt;0,VLOOKUP($B396,'OT-ID'!$B$13:$M$3257,12,FALSE),"")</f>
        <v/>
      </c>
      <c r="G396" s="297" t="str">
        <f>IF($B396&gt;0,VLOOKUP($B396,'OT-ID'!$B$13:$M$3257,4,FALSE),"")</f>
        <v/>
      </c>
      <c r="H396" s="298" t="str">
        <f>IF($B396&gt;0,VLOOKUP($B396,'OT-ID'!$B$13:$M$3257,5,FALSE),"")</f>
        <v/>
      </c>
      <c r="I396" s="46"/>
      <c r="J396" s="38"/>
      <c r="K396" s="47"/>
      <c r="L396" s="48"/>
      <c r="M396" s="48"/>
      <c r="N396" s="48"/>
      <c r="O396" s="48"/>
      <c r="P396" s="48"/>
      <c r="Q396" s="48"/>
      <c r="R396" s="40"/>
      <c r="S396" s="40"/>
      <c r="T396" s="40"/>
      <c r="U396" s="40"/>
      <c r="V396" s="49"/>
      <c r="W396" s="49"/>
      <c r="X396" s="44" t="str">
        <f t="shared" si="9"/>
        <v/>
      </c>
    </row>
    <row r="397" spans="1:24" s="45" customFormat="1" ht="12" x14ac:dyDescent="0.2">
      <c r="A397" s="37"/>
      <c r="B397" s="38"/>
      <c r="C397" s="39"/>
      <c r="D397" s="297" t="str">
        <f>IF($B397&gt;0,VLOOKUP($B397,'OT-ID'!$B$13:$M$3257,6,FALSE),"")</f>
        <v/>
      </c>
      <c r="E397" s="298" t="str">
        <f>IF($B397&gt;0,VLOOKUP($B397,'OT-ID'!$B$13:$M$3257,10,FALSE),"")</f>
        <v/>
      </c>
      <c r="F397" s="298" t="str">
        <f>IF($B397&gt;0,VLOOKUP($B397,'OT-ID'!$B$13:$M$3257,12,FALSE),"")</f>
        <v/>
      </c>
      <c r="G397" s="297" t="str">
        <f>IF($B397&gt;0,VLOOKUP($B397,'OT-ID'!$B$13:$M$3257,4,FALSE),"")</f>
        <v/>
      </c>
      <c r="H397" s="298" t="str">
        <f>IF($B397&gt;0,VLOOKUP($B397,'OT-ID'!$B$13:$M$3257,5,FALSE),"")</f>
        <v/>
      </c>
      <c r="I397" s="46"/>
      <c r="J397" s="38"/>
      <c r="K397" s="47"/>
      <c r="L397" s="48"/>
      <c r="M397" s="48"/>
      <c r="N397" s="48"/>
      <c r="O397" s="48"/>
      <c r="P397" s="48"/>
      <c r="Q397" s="48"/>
      <c r="R397" s="40"/>
      <c r="S397" s="40"/>
      <c r="T397" s="40"/>
      <c r="U397" s="40"/>
      <c r="V397" s="49"/>
      <c r="W397" s="49"/>
      <c r="X397" s="44" t="str">
        <f t="shared" si="9"/>
        <v/>
      </c>
    </row>
    <row r="398" spans="1:24" s="45" customFormat="1" ht="12" x14ac:dyDescent="0.2">
      <c r="A398" s="37"/>
      <c r="B398" s="38"/>
      <c r="C398" s="39"/>
      <c r="D398" s="297" t="str">
        <f>IF($B398&gt;0,VLOOKUP($B398,'OT-ID'!$B$13:$M$3257,6,FALSE),"")</f>
        <v/>
      </c>
      <c r="E398" s="298" t="str">
        <f>IF($B398&gt;0,VLOOKUP($B398,'OT-ID'!$B$13:$M$3257,10,FALSE),"")</f>
        <v/>
      </c>
      <c r="F398" s="298" t="str">
        <f>IF($B398&gt;0,VLOOKUP($B398,'OT-ID'!$B$13:$M$3257,12,FALSE),"")</f>
        <v/>
      </c>
      <c r="G398" s="297" t="str">
        <f>IF($B398&gt;0,VLOOKUP($B398,'OT-ID'!$B$13:$M$3257,4,FALSE),"")</f>
        <v/>
      </c>
      <c r="H398" s="298" t="str">
        <f>IF($B398&gt;0,VLOOKUP($B398,'OT-ID'!$B$13:$M$3257,5,FALSE),"")</f>
        <v/>
      </c>
      <c r="I398" s="46"/>
      <c r="J398" s="38"/>
      <c r="K398" s="47"/>
      <c r="L398" s="48"/>
      <c r="M398" s="48"/>
      <c r="N398" s="48"/>
      <c r="O398" s="48"/>
      <c r="P398" s="48"/>
      <c r="Q398" s="48"/>
      <c r="R398" s="40"/>
      <c r="S398" s="40"/>
      <c r="T398" s="40"/>
      <c r="U398" s="40"/>
      <c r="V398" s="49"/>
      <c r="W398" s="49"/>
      <c r="X398" s="44" t="str">
        <f t="shared" si="9"/>
        <v/>
      </c>
    </row>
    <row r="399" spans="1:24" s="45" customFormat="1" ht="12" x14ac:dyDescent="0.2">
      <c r="A399" s="37"/>
      <c r="B399" s="38"/>
      <c r="C399" s="39"/>
      <c r="D399" s="297" t="str">
        <f>IF($B399&gt;0,VLOOKUP($B399,'OT-ID'!$B$13:$M$3257,6,FALSE),"")</f>
        <v/>
      </c>
      <c r="E399" s="298" t="str">
        <f>IF($B399&gt;0,VLOOKUP($B399,'OT-ID'!$B$13:$M$3257,10,FALSE),"")</f>
        <v/>
      </c>
      <c r="F399" s="298" t="str">
        <f>IF($B399&gt;0,VLOOKUP($B399,'OT-ID'!$B$13:$M$3257,12,FALSE),"")</f>
        <v/>
      </c>
      <c r="G399" s="297" t="str">
        <f>IF($B399&gt;0,VLOOKUP($B399,'OT-ID'!$B$13:$M$3257,4,FALSE),"")</f>
        <v/>
      </c>
      <c r="H399" s="298" t="str">
        <f>IF($B399&gt;0,VLOOKUP($B399,'OT-ID'!$B$13:$M$3257,5,FALSE),"")</f>
        <v/>
      </c>
      <c r="I399" s="46"/>
      <c r="J399" s="38"/>
      <c r="K399" s="47"/>
      <c r="L399" s="48"/>
      <c r="M399" s="48"/>
      <c r="N399" s="48"/>
      <c r="O399" s="48"/>
      <c r="P399" s="48"/>
      <c r="Q399" s="48"/>
      <c r="R399" s="40"/>
      <c r="S399" s="40"/>
      <c r="T399" s="40"/>
      <c r="U399" s="40"/>
      <c r="V399" s="49"/>
      <c r="W399" s="49"/>
      <c r="X399" s="44" t="str">
        <f t="shared" si="9"/>
        <v/>
      </c>
    </row>
    <row r="400" spans="1:24" s="45" customFormat="1" ht="12" x14ac:dyDescent="0.2">
      <c r="A400" s="37"/>
      <c r="B400" s="38"/>
      <c r="C400" s="39"/>
      <c r="D400" s="297" t="str">
        <f>IF($B400&gt;0,VLOOKUP($B400,'OT-ID'!$B$13:$M$3257,6,FALSE),"")</f>
        <v/>
      </c>
      <c r="E400" s="298" t="str">
        <f>IF($B400&gt;0,VLOOKUP($B400,'OT-ID'!$B$13:$M$3257,10,FALSE),"")</f>
        <v/>
      </c>
      <c r="F400" s="298" t="str">
        <f>IF($B400&gt;0,VLOOKUP($B400,'OT-ID'!$B$13:$M$3257,12,FALSE),"")</f>
        <v/>
      </c>
      <c r="G400" s="297" t="str">
        <f>IF($B400&gt;0,VLOOKUP($B400,'OT-ID'!$B$13:$M$3257,4,FALSE),"")</f>
        <v/>
      </c>
      <c r="H400" s="298" t="str">
        <f>IF($B400&gt;0,VLOOKUP($B400,'OT-ID'!$B$13:$M$3257,5,FALSE),"")</f>
        <v/>
      </c>
      <c r="I400" s="46"/>
      <c r="J400" s="38"/>
      <c r="K400" s="47"/>
      <c r="L400" s="48"/>
      <c r="M400" s="48"/>
      <c r="N400" s="48"/>
      <c r="O400" s="48"/>
      <c r="P400" s="48"/>
      <c r="Q400" s="48"/>
      <c r="R400" s="40"/>
      <c r="S400" s="40"/>
      <c r="T400" s="40"/>
      <c r="U400" s="40"/>
      <c r="V400" s="49"/>
      <c r="W400" s="49"/>
      <c r="X400" s="44" t="str">
        <f t="shared" si="9"/>
        <v/>
      </c>
    </row>
    <row r="401" spans="1:24" s="45" customFormat="1" ht="12" x14ac:dyDescent="0.2">
      <c r="A401" s="37"/>
      <c r="B401" s="38"/>
      <c r="C401" s="39"/>
      <c r="D401" s="297" t="str">
        <f>IF($B401&gt;0,VLOOKUP($B401,'OT-ID'!$B$13:$M$3257,6,FALSE),"")</f>
        <v/>
      </c>
      <c r="E401" s="298" t="str">
        <f>IF($B401&gt;0,VLOOKUP($B401,'OT-ID'!$B$13:$M$3257,10,FALSE),"")</f>
        <v/>
      </c>
      <c r="F401" s="298" t="str">
        <f>IF($B401&gt;0,VLOOKUP($B401,'OT-ID'!$B$13:$M$3257,12,FALSE),"")</f>
        <v/>
      </c>
      <c r="G401" s="297" t="str">
        <f>IF($B401&gt;0,VLOOKUP($B401,'OT-ID'!$B$13:$M$3257,4,FALSE),"")</f>
        <v/>
      </c>
      <c r="H401" s="298" t="str">
        <f>IF($B401&gt;0,VLOOKUP($B401,'OT-ID'!$B$13:$M$3257,5,FALSE),"")</f>
        <v/>
      </c>
      <c r="I401" s="46"/>
      <c r="J401" s="38"/>
      <c r="K401" s="47"/>
      <c r="L401" s="48"/>
      <c r="M401" s="48"/>
      <c r="N401" s="48"/>
      <c r="O401" s="48"/>
      <c r="P401" s="48"/>
      <c r="Q401" s="48"/>
      <c r="R401" s="40"/>
      <c r="S401" s="40"/>
      <c r="T401" s="40"/>
      <c r="U401" s="40"/>
      <c r="V401" s="49"/>
      <c r="W401" s="49"/>
      <c r="X401" s="44" t="str">
        <f t="shared" si="9"/>
        <v/>
      </c>
    </row>
    <row r="402" spans="1:24" s="45" customFormat="1" ht="12" x14ac:dyDescent="0.2">
      <c r="A402" s="37"/>
      <c r="B402" s="38"/>
      <c r="C402" s="39"/>
      <c r="D402" s="297" t="str">
        <f>IF($B402&gt;0,VLOOKUP($B402,'OT-ID'!$B$13:$M$3257,6,FALSE),"")</f>
        <v/>
      </c>
      <c r="E402" s="298" t="str">
        <f>IF($B402&gt;0,VLOOKUP($B402,'OT-ID'!$B$13:$M$3257,10,FALSE),"")</f>
        <v/>
      </c>
      <c r="F402" s="298" t="str">
        <f>IF($B402&gt;0,VLOOKUP($B402,'OT-ID'!$B$13:$M$3257,12,FALSE),"")</f>
        <v/>
      </c>
      <c r="G402" s="297" t="str">
        <f>IF($B402&gt;0,VLOOKUP($B402,'OT-ID'!$B$13:$M$3257,4,FALSE),"")</f>
        <v/>
      </c>
      <c r="H402" s="298" t="str">
        <f>IF($B402&gt;0,VLOOKUP($B402,'OT-ID'!$B$13:$M$3257,5,FALSE),"")</f>
        <v/>
      </c>
      <c r="I402" s="46"/>
      <c r="J402" s="38"/>
      <c r="K402" s="47"/>
      <c r="L402" s="48"/>
      <c r="M402" s="48"/>
      <c r="N402" s="48"/>
      <c r="O402" s="48"/>
      <c r="P402" s="48"/>
      <c r="Q402" s="48"/>
      <c r="R402" s="40"/>
      <c r="S402" s="40"/>
      <c r="T402" s="40"/>
      <c r="U402" s="40"/>
      <c r="V402" s="49"/>
      <c r="W402" s="49"/>
      <c r="X402" s="44" t="str">
        <f t="shared" si="9"/>
        <v/>
      </c>
    </row>
    <row r="403" spans="1:24" s="45" customFormat="1" ht="12" x14ac:dyDescent="0.2">
      <c r="A403" s="37"/>
      <c r="B403" s="38"/>
      <c r="C403" s="39"/>
      <c r="D403" s="297" t="str">
        <f>IF($B403&gt;0,VLOOKUP($B403,'OT-ID'!$B$13:$M$3257,6,FALSE),"")</f>
        <v/>
      </c>
      <c r="E403" s="298" t="str">
        <f>IF($B403&gt;0,VLOOKUP($B403,'OT-ID'!$B$13:$M$3257,10,FALSE),"")</f>
        <v/>
      </c>
      <c r="F403" s="298" t="str">
        <f>IF($B403&gt;0,VLOOKUP($B403,'OT-ID'!$B$13:$M$3257,12,FALSE),"")</f>
        <v/>
      </c>
      <c r="G403" s="297" t="str">
        <f>IF($B403&gt;0,VLOOKUP($B403,'OT-ID'!$B$13:$M$3257,4,FALSE),"")</f>
        <v/>
      </c>
      <c r="H403" s="298" t="str">
        <f>IF($B403&gt;0,VLOOKUP($B403,'OT-ID'!$B$13:$M$3257,5,FALSE),"")</f>
        <v/>
      </c>
      <c r="I403" s="46"/>
      <c r="J403" s="38"/>
      <c r="K403" s="47"/>
      <c r="L403" s="48"/>
      <c r="M403" s="48"/>
      <c r="N403" s="48"/>
      <c r="O403" s="48"/>
      <c r="P403" s="48"/>
      <c r="Q403" s="48"/>
      <c r="R403" s="40"/>
      <c r="S403" s="40"/>
      <c r="T403" s="40"/>
      <c r="U403" s="40"/>
      <c r="V403" s="49"/>
      <c r="W403" s="49"/>
      <c r="X403" s="44" t="str">
        <f t="shared" ref="X403:X466" si="10">IF(W403&gt;0,V403*1000/W403,"")</f>
        <v/>
      </c>
    </row>
    <row r="404" spans="1:24" s="45" customFormat="1" ht="12" x14ac:dyDescent="0.2">
      <c r="A404" s="37"/>
      <c r="B404" s="38"/>
      <c r="C404" s="39"/>
      <c r="D404" s="297" t="str">
        <f>IF($B404&gt;0,VLOOKUP($B404,'OT-ID'!$B$13:$M$3257,6,FALSE),"")</f>
        <v/>
      </c>
      <c r="E404" s="298" t="str">
        <f>IF($B404&gt;0,VLOOKUP($B404,'OT-ID'!$B$13:$M$3257,10,FALSE),"")</f>
        <v/>
      </c>
      <c r="F404" s="298" t="str">
        <f>IF($B404&gt;0,VLOOKUP($B404,'OT-ID'!$B$13:$M$3257,12,FALSE),"")</f>
        <v/>
      </c>
      <c r="G404" s="297" t="str">
        <f>IF($B404&gt;0,VLOOKUP($B404,'OT-ID'!$B$13:$M$3257,4,FALSE),"")</f>
        <v/>
      </c>
      <c r="H404" s="298" t="str">
        <f>IF($B404&gt;0,VLOOKUP($B404,'OT-ID'!$B$13:$M$3257,5,FALSE),"")</f>
        <v/>
      </c>
      <c r="I404" s="46"/>
      <c r="J404" s="38"/>
      <c r="K404" s="47"/>
      <c r="L404" s="48"/>
      <c r="M404" s="48"/>
      <c r="N404" s="48"/>
      <c r="O404" s="48"/>
      <c r="P404" s="48"/>
      <c r="Q404" s="48"/>
      <c r="R404" s="40"/>
      <c r="S404" s="40"/>
      <c r="T404" s="40"/>
      <c r="U404" s="40"/>
      <c r="V404" s="49"/>
      <c r="W404" s="49"/>
      <c r="X404" s="44" t="str">
        <f t="shared" si="10"/>
        <v/>
      </c>
    </row>
    <row r="405" spans="1:24" s="45" customFormat="1" ht="12" x14ac:dyDescent="0.2">
      <c r="A405" s="37"/>
      <c r="B405" s="38"/>
      <c r="C405" s="39"/>
      <c r="D405" s="297" t="str">
        <f>IF($B405&gt;0,VLOOKUP($B405,'OT-ID'!$B$13:$M$3257,6,FALSE),"")</f>
        <v/>
      </c>
      <c r="E405" s="298" t="str">
        <f>IF($B405&gt;0,VLOOKUP($B405,'OT-ID'!$B$13:$M$3257,10,FALSE),"")</f>
        <v/>
      </c>
      <c r="F405" s="298" t="str">
        <f>IF($B405&gt;0,VLOOKUP($B405,'OT-ID'!$B$13:$M$3257,12,FALSE),"")</f>
        <v/>
      </c>
      <c r="G405" s="297" t="str">
        <f>IF($B405&gt;0,VLOOKUP($B405,'OT-ID'!$B$13:$M$3257,4,FALSE),"")</f>
        <v/>
      </c>
      <c r="H405" s="298" t="str">
        <f>IF($B405&gt;0,VLOOKUP($B405,'OT-ID'!$B$13:$M$3257,5,FALSE),"")</f>
        <v/>
      </c>
      <c r="I405" s="46"/>
      <c r="J405" s="38"/>
      <c r="K405" s="47"/>
      <c r="L405" s="48"/>
      <c r="M405" s="48"/>
      <c r="N405" s="48"/>
      <c r="O405" s="48"/>
      <c r="P405" s="48"/>
      <c r="Q405" s="48"/>
      <c r="R405" s="40"/>
      <c r="S405" s="40"/>
      <c r="T405" s="40"/>
      <c r="U405" s="40"/>
      <c r="V405" s="49"/>
      <c r="W405" s="49"/>
      <c r="X405" s="44" t="str">
        <f t="shared" si="10"/>
        <v/>
      </c>
    </row>
    <row r="406" spans="1:24" s="45" customFormat="1" ht="12" x14ac:dyDescent="0.2">
      <c r="A406" s="37"/>
      <c r="B406" s="38"/>
      <c r="C406" s="39"/>
      <c r="D406" s="297" t="str">
        <f>IF($B406&gt;0,VLOOKUP($B406,'OT-ID'!$B$13:$M$3257,6,FALSE),"")</f>
        <v/>
      </c>
      <c r="E406" s="298" t="str">
        <f>IF($B406&gt;0,VLOOKUP($B406,'OT-ID'!$B$13:$M$3257,10,FALSE),"")</f>
        <v/>
      </c>
      <c r="F406" s="298" t="str">
        <f>IF($B406&gt;0,VLOOKUP($B406,'OT-ID'!$B$13:$M$3257,12,FALSE),"")</f>
        <v/>
      </c>
      <c r="G406" s="297" t="str">
        <f>IF($B406&gt;0,VLOOKUP($B406,'OT-ID'!$B$13:$M$3257,4,FALSE),"")</f>
        <v/>
      </c>
      <c r="H406" s="298" t="str">
        <f>IF($B406&gt;0,VLOOKUP($B406,'OT-ID'!$B$13:$M$3257,5,FALSE),"")</f>
        <v/>
      </c>
      <c r="I406" s="46"/>
      <c r="J406" s="38"/>
      <c r="K406" s="47"/>
      <c r="L406" s="48"/>
      <c r="M406" s="48"/>
      <c r="N406" s="48"/>
      <c r="O406" s="48"/>
      <c r="P406" s="48"/>
      <c r="Q406" s="48"/>
      <c r="R406" s="40"/>
      <c r="S406" s="40"/>
      <c r="T406" s="40"/>
      <c r="U406" s="40"/>
      <c r="V406" s="49"/>
      <c r="W406" s="49"/>
      <c r="X406" s="44" t="str">
        <f t="shared" si="10"/>
        <v/>
      </c>
    </row>
    <row r="407" spans="1:24" s="45" customFormat="1" ht="12" x14ac:dyDescent="0.2">
      <c r="A407" s="37"/>
      <c r="B407" s="38"/>
      <c r="C407" s="39"/>
      <c r="D407" s="297" t="str">
        <f>IF($B407&gt;0,VLOOKUP($B407,'OT-ID'!$B$13:$M$3257,6,FALSE),"")</f>
        <v/>
      </c>
      <c r="E407" s="298" t="str">
        <f>IF($B407&gt;0,VLOOKUP($B407,'OT-ID'!$B$13:$M$3257,10,FALSE),"")</f>
        <v/>
      </c>
      <c r="F407" s="298" t="str">
        <f>IF($B407&gt;0,VLOOKUP($B407,'OT-ID'!$B$13:$M$3257,12,FALSE),"")</f>
        <v/>
      </c>
      <c r="G407" s="297" t="str">
        <f>IF($B407&gt;0,VLOOKUP($B407,'OT-ID'!$B$13:$M$3257,4,FALSE),"")</f>
        <v/>
      </c>
      <c r="H407" s="298" t="str">
        <f>IF($B407&gt;0,VLOOKUP($B407,'OT-ID'!$B$13:$M$3257,5,FALSE),"")</f>
        <v/>
      </c>
      <c r="I407" s="46"/>
      <c r="J407" s="38"/>
      <c r="K407" s="47"/>
      <c r="L407" s="48"/>
      <c r="M407" s="48"/>
      <c r="N407" s="48"/>
      <c r="O407" s="48"/>
      <c r="P407" s="48"/>
      <c r="Q407" s="48"/>
      <c r="R407" s="40"/>
      <c r="S407" s="40"/>
      <c r="T407" s="40"/>
      <c r="U407" s="40"/>
      <c r="V407" s="49"/>
      <c r="W407" s="49"/>
      <c r="X407" s="44" t="str">
        <f t="shared" si="10"/>
        <v/>
      </c>
    </row>
    <row r="408" spans="1:24" s="45" customFormat="1" ht="12" x14ac:dyDescent="0.2">
      <c r="A408" s="37"/>
      <c r="B408" s="38"/>
      <c r="C408" s="39"/>
      <c r="D408" s="297" t="str">
        <f>IF($B408&gt;0,VLOOKUP($B408,'OT-ID'!$B$13:$M$3257,6,FALSE),"")</f>
        <v/>
      </c>
      <c r="E408" s="298" t="str">
        <f>IF($B408&gt;0,VLOOKUP($B408,'OT-ID'!$B$13:$M$3257,10,FALSE),"")</f>
        <v/>
      </c>
      <c r="F408" s="298" t="str">
        <f>IF($B408&gt;0,VLOOKUP($B408,'OT-ID'!$B$13:$M$3257,12,FALSE),"")</f>
        <v/>
      </c>
      <c r="G408" s="297" t="str">
        <f>IF($B408&gt;0,VLOOKUP($B408,'OT-ID'!$B$13:$M$3257,4,FALSE),"")</f>
        <v/>
      </c>
      <c r="H408" s="298" t="str">
        <f>IF($B408&gt;0,VLOOKUP($B408,'OT-ID'!$B$13:$M$3257,5,FALSE),"")</f>
        <v/>
      </c>
      <c r="I408" s="46"/>
      <c r="J408" s="38"/>
      <c r="K408" s="47"/>
      <c r="L408" s="48"/>
      <c r="M408" s="48"/>
      <c r="N408" s="48"/>
      <c r="O408" s="48"/>
      <c r="P408" s="48"/>
      <c r="Q408" s="48"/>
      <c r="R408" s="40"/>
      <c r="S408" s="40"/>
      <c r="T408" s="40"/>
      <c r="U408" s="40"/>
      <c r="V408" s="49"/>
      <c r="W408" s="49"/>
      <c r="X408" s="44" t="str">
        <f t="shared" si="10"/>
        <v/>
      </c>
    </row>
    <row r="409" spans="1:24" s="45" customFormat="1" ht="12" x14ac:dyDescent="0.2">
      <c r="A409" s="37"/>
      <c r="B409" s="38"/>
      <c r="C409" s="39"/>
      <c r="D409" s="297" t="str">
        <f>IF($B409&gt;0,VLOOKUP($B409,'OT-ID'!$B$13:$M$3257,6,FALSE),"")</f>
        <v/>
      </c>
      <c r="E409" s="298" t="str">
        <f>IF($B409&gt;0,VLOOKUP($B409,'OT-ID'!$B$13:$M$3257,10,FALSE),"")</f>
        <v/>
      </c>
      <c r="F409" s="298" t="str">
        <f>IF($B409&gt;0,VLOOKUP($B409,'OT-ID'!$B$13:$M$3257,12,FALSE),"")</f>
        <v/>
      </c>
      <c r="G409" s="297" t="str">
        <f>IF($B409&gt;0,VLOOKUP($B409,'OT-ID'!$B$13:$M$3257,4,FALSE),"")</f>
        <v/>
      </c>
      <c r="H409" s="298" t="str">
        <f>IF($B409&gt;0,VLOOKUP($B409,'OT-ID'!$B$13:$M$3257,5,FALSE),"")</f>
        <v/>
      </c>
      <c r="I409" s="46"/>
      <c r="J409" s="38"/>
      <c r="K409" s="47"/>
      <c r="L409" s="48"/>
      <c r="M409" s="48"/>
      <c r="N409" s="48"/>
      <c r="O409" s="48"/>
      <c r="P409" s="48"/>
      <c r="Q409" s="48"/>
      <c r="R409" s="40"/>
      <c r="S409" s="40"/>
      <c r="T409" s="40"/>
      <c r="U409" s="40"/>
      <c r="V409" s="49"/>
      <c r="W409" s="49"/>
      <c r="X409" s="44" t="str">
        <f t="shared" si="10"/>
        <v/>
      </c>
    </row>
    <row r="410" spans="1:24" s="45" customFormat="1" ht="12" x14ac:dyDescent="0.2">
      <c r="A410" s="37"/>
      <c r="B410" s="38"/>
      <c r="C410" s="39"/>
      <c r="D410" s="297" t="str">
        <f>IF($B410&gt;0,VLOOKUP($B410,'OT-ID'!$B$13:$M$3257,6,FALSE),"")</f>
        <v/>
      </c>
      <c r="E410" s="298" t="str">
        <f>IF($B410&gt;0,VLOOKUP($B410,'OT-ID'!$B$13:$M$3257,10,FALSE),"")</f>
        <v/>
      </c>
      <c r="F410" s="298" t="str">
        <f>IF($B410&gt;0,VLOOKUP($B410,'OT-ID'!$B$13:$M$3257,12,FALSE),"")</f>
        <v/>
      </c>
      <c r="G410" s="297" t="str">
        <f>IF($B410&gt;0,VLOOKUP($B410,'OT-ID'!$B$13:$M$3257,4,FALSE),"")</f>
        <v/>
      </c>
      <c r="H410" s="298" t="str">
        <f>IF($B410&gt;0,VLOOKUP($B410,'OT-ID'!$B$13:$M$3257,5,FALSE),"")</f>
        <v/>
      </c>
      <c r="I410" s="46"/>
      <c r="J410" s="38"/>
      <c r="K410" s="47"/>
      <c r="L410" s="48"/>
      <c r="M410" s="48"/>
      <c r="N410" s="48"/>
      <c r="O410" s="48"/>
      <c r="P410" s="48"/>
      <c r="Q410" s="48"/>
      <c r="R410" s="40"/>
      <c r="S410" s="40"/>
      <c r="T410" s="40"/>
      <c r="U410" s="40"/>
      <c r="V410" s="49"/>
      <c r="W410" s="49"/>
      <c r="X410" s="44" t="str">
        <f t="shared" si="10"/>
        <v/>
      </c>
    </row>
    <row r="411" spans="1:24" s="45" customFormat="1" ht="12" x14ac:dyDescent="0.2">
      <c r="A411" s="37"/>
      <c r="B411" s="38"/>
      <c r="C411" s="39"/>
      <c r="D411" s="297" t="str">
        <f>IF($B411&gt;0,VLOOKUP($B411,'OT-ID'!$B$13:$M$3257,6,FALSE),"")</f>
        <v/>
      </c>
      <c r="E411" s="298" t="str">
        <f>IF($B411&gt;0,VLOOKUP($B411,'OT-ID'!$B$13:$M$3257,10,FALSE),"")</f>
        <v/>
      </c>
      <c r="F411" s="298" t="str">
        <f>IF($B411&gt;0,VLOOKUP($B411,'OT-ID'!$B$13:$M$3257,12,FALSE),"")</f>
        <v/>
      </c>
      <c r="G411" s="297" t="str">
        <f>IF($B411&gt;0,VLOOKUP($B411,'OT-ID'!$B$13:$M$3257,4,FALSE),"")</f>
        <v/>
      </c>
      <c r="H411" s="298" t="str">
        <f>IF($B411&gt;0,VLOOKUP($B411,'OT-ID'!$B$13:$M$3257,5,FALSE),"")</f>
        <v/>
      </c>
      <c r="I411" s="46"/>
      <c r="J411" s="38"/>
      <c r="K411" s="47"/>
      <c r="L411" s="48"/>
      <c r="M411" s="48"/>
      <c r="N411" s="48"/>
      <c r="O411" s="48"/>
      <c r="P411" s="48"/>
      <c r="Q411" s="48"/>
      <c r="R411" s="40"/>
      <c r="S411" s="40"/>
      <c r="T411" s="40"/>
      <c r="U411" s="40"/>
      <c r="V411" s="49"/>
      <c r="W411" s="49"/>
      <c r="X411" s="44" t="str">
        <f t="shared" si="10"/>
        <v/>
      </c>
    </row>
    <row r="412" spans="1:24" s="45" customFormat="1" ht="12" x14ac:dyDescent="0.2">
      <c r="A412" s="37"/>
      <c r="B412" s="38"/>
      <c r="C412" s="39"/>
      <c r="D412" s="297" t="str">
        <f>IF($B412&gt;0,VLOOKUP($B412,'OT-ID'!$B$13:$M$3257,6,FALSE),"")</f>
        <v/>
      </c>
      <c r="E412" s="298" t="str">
        <f>IF($B412&gt;0,VLOOKUP($B412,'OT-ID'!$B$13:$M$3257,10,FALSE),"")</f>
        <v/>
      </c>
      <c r="F412" s="298" t="str">
        <f>IF($B412&gt;0,VLOOKUP($B412,'OT-ID'!$B$13:$M$3257,12,FALSE),"")</f>
        <v/>
      </c>
      <c r="G412" s="297" t="str">
        <f>IF($B412&gt;0,VLOOKUP($B412,'OT-ID'!$B$13:$M$3257,4,FALSE),"")</f>
        <v/>
      </c>
      <c r="H412" s="298" t="str">
        <f>IF($B412&gt;0,VLOOKUP($B412,'OT-ID'!$B$13:$M$3257,5,FALSE),"")</f>
        <v/>
      </c>
      <c r="I412" s="46"/>
      <c r="J412" s="38"/>
      <c r="K412" s="47"/>
      <c r="L412" s="48"/>
      <c r="M412" s="48"/>
      <c r="N412" s="48"/>
      <c r="O412" s="48"/>
      <c r="P412" s="48"/>
      <c r="Q412" s="48"/>
      <c r="R412" s="40"/>
      <c r="S412" s="40"/>
      <c r="T412" s="40"/>
      <c r="U412" s="40"/>
      <c r="V412" s="49"/>
      <c r="W412" s="49"/>
      <c r="X412" s="44" t="str">
        <f t="shared" si="10"/>
        <v/>
      </c>
    </row>
    <row r="413" spans="1:24" s="45" customFormat="1" ht="12" x14ac:dyDescent="0.2">
      <c r="A413" s="37"/>
      <c r="B413" s="38"/>
      <c r="C413" s="39"/>
      <c r="D413" s="297" t="str">
        <f>IF($B413&gt;0,VLOOKUP($B413,'OT-ID'!$B$13:$M$3257,6,FALSE),"")</f>
        <v/>
      </c>
      <c r="E413" s="298" t="str">
        <f>IF($B413&gt;0,VLOOKUP($B413,'OT-ID'!$B$13:$M$3257,10,FALSE),"")</f>
        <v/>
      </c>
      <c r="F413" s="298" t="str">
        <f>IF($B413&gt;0,VLOOKUP($B413,'OT-ID'!$B$13:$M$3257,12,FALSE),"")</f>
        <v/>
      </c>
      <c r="G413" s="297" t="str">
        <f>IF($B413&gt;0,VLOOKUP($B413,'OT-ID'!$B$13:$M$3257,4,FALSE),"")</f>
        <v/>
      </c>
      <c r="H413" s="298" t="str">
        <f>IF($B413&gt;0,VLOOKUP($B413,'OT-ID'!$B$13:$M$3257,5,FALSE),"")</f>
        <v/>
      </c>
      <c r="I413" s="46"/>
      <c r="J413" s="38"/>
      <c r="K413" s="47"/>
      <c r="L413" s="48"/>
      <c r="M413" s="48"/>
      <c r="N413" s="48"/>
      <c r="O413" s="48"/>
      <c r="P413" s="48"/>
      <c r="Q413" s="48"/>
      <c r="R413" s="40"/>
      <c r="S413" s="40"/>
      <c r="T413" s="40"/>
      <c r="U413" s="40"/>
      <c r="V413" s="49"/>
      <c r="W413" s="49"/>
      <c r="X413" s="44" t="str">
        <f t="shared" si="10"/>
        <v/>
      </c>
    </row>
    <row r="414" spans="1:24" s="45" customFormat="1" ht="12" x14ac:dyDescent="0.2">
      <c r="A414" s="37"/>
      <c r="B414" s="38"/>
      <c r="C414" s="39"/>
      <c r="D414" s="297" t="str">
        <f>IF($B414&gt;0,VLOOKUP($B414,'OT-ID'!$B$13:$M$3257,6,FALSE),"")</f>
        <v/>
      </c>
      <c r="E414" s="298" t="str">
        <f>IF($B414&gt;0,VLOOKUP($B414,'OT-ID'!$B$13:$M$3257,10,FALSE),"")</f>
        <v/>
      </c>
      <c r="F414" s="298" t="str">
        <f>IF($B414&gt;0,VLOOKUP($B414,'OT-ID'!$B$13:$M$3257,12,FALSE),"")</f>
        <v/>
      </c>
      <c r="G414" s="297" t="str">
        <f>IF($B414&gt;0,VLOOKUP($B414,'OT-ID'!$B$13:$M$3257,4,FALSE),"")</f>
        <v/>
      </c>
      <c r="H414" s="298" t="str">
        <f>IF($B414&gt;0,VLOOKUP($B414,'OT-ID'!$B$13:$M$3257,5,FALSE),"")</f>
        <v/>
      </c>
      <c r="I414" s="46"/>
      <c r="J414" s="38"/>
      <c r="K414" s="47"/>
      <c r="L414" s="48"/>
      <c r="M414" s="48"/>
      <c r="N414" s="48"/>
      <c r="O414" s="48"/>
      <c r="P414" s="48"/>
      <c r="Q414" s="48"/>
      <c r="R414" s="40"/>
      <c r="S414" s="40"/>
      <c r="T414" s="40"/>
      <c r="U414" s="40"/>
      <c r="V414" s="49"/>
      <c r="W414" s="49"/>
      <c r="X414" s="44" t="str">
        <f t="shared" si="10"/>
        <v/>
      </c>
    </row>
    <row r="415" spans="1:24" s="45" customFormat="1" ht="12" x14ac:dyDescent="0.2">
      <c r="A415" s="37"/>
      <c r="B415" s="38"/>
      <c r="C415" s="39"/>
      <c r="D415" s="297" t="str">
        <f>IF($B415&gt;0,VLOOKUP($B415,'OT-ID'!$B$13:$M$3257,6,FALSE),"")</f>
        <v/>
      </c>
      <c r="E415" s="298" t="str">
        <f>IF($B415&gt;0,VLOOKUP($B415,'OT-ID'!$B$13:$M$3257,10,FALSE),"")</f>
        <v/>
      </c>
      <c r="F415" s="298" t="str">
        <f>IF($B415&gt;0,VLOOKUP($B415,'OT-ID'!$B$13:$M$3257,12,FALSE),"")</f>
        <v/>
      </c>
      <c r="G415" s="297" t="str">
        <f>IF($B415&gt;0,VLOOKUP($B415,'OT-ID'!$B$13:$M$3257,4,FALSE),"")</f>
        <v/>
      </c>
      <c r="H415" s="298" t="str">
        <f>IF($B415&gt;0,VLOOKUP($B415,'OT-ID'!$B$13:$M$3257,5,FALSE),"")</f>
        <v/>
      </c>
      <c r="I415" s="46"/>
      <c r="J415" s="38"/>
      <c r="K415" s="47"/>
      <c r="L415" s="48"/>
      <c r="M415" s="48"/>
      <c r="N415" s="48"/>
      <c r="O415" s="48"/>
      <c r="P415" s="48"/>
      <c r="Q415" s="48"/>
      <c r="R415" s="40"/>
      <c r="S415" s="40"/>
      <c r="T415" s="40"/>
      <c r="U415" s="40"/>
      <c r="V415" s="49"/>
      <c r="W415" s="49"/>
      <c r="X415" s="44" t="str">
        <f t="shared" si="10"/>
        <v/>
      </c>
    </row>
    <row r="416" spans="1:24" s="45" customFormat="1" ht="12" x14ac:dyDescent="0.2">
      <c r="A416" s="37"/>
      <c r="B416" s="38"/>
      <c r="C416" s="39"/>
      <c r="D416" s="297" t="str">
        <f>IF($B416&gt;0,VLOOKUP($B416,'OT-ID'!$B$13:$M$3257,6,FALSE),"")</f>
        <v/>
      </c>
      <c r="E416" s="298" t="str">
        <f>IF($B416&gt;0,VLOOKUP($B416,'OT-ID'!$B$13:$M$3257,10,FALSE),"")</f>
        <v/>
      </c>
      <c r="F416" s="298" t="str">
        <f>IF($B416&gt;0,VLOOKUP($B416,'OT-ID'!$B$13:$M$3257,12,FALSE),"")</f>
        <v/>
      </c>
      <c r="G416" s="297" t="str">
        <f>IF($B416&gt;0,VLOOKUP($B416,'OT-ID'!$B$13:$M$3257,4,FALSE),"")</f>
        <v/>
      </c>
      <c r="H416" s="298" t="str">
        <f>IF($B416&gt;0,VLOOKUP($B416,'OT-ID'!$B$13:$M$3257,5,FALSE),"")</f>
        <v/>
      </c>
      <c r="I416" s="46"/>
      <c r="J416" s="38"/>
      <c r="K416" s="47"/>
      <c r="L416" s="48"/>
      <c r="M416" s="48"/>
      <c r="N416" s="48"/>
      <c r="O416" s="48"/>
      <c r="P416" s="48"/>
      <c r="Q416" s="48"/>
      <c r="R416" s="40"/>
      <c r="S416" s="40"/>
      <c r="T416" s="40"/>
      <c r="U416" s="40"/>
      <c r="V416" s="49"/>
      <c r="W416" s="49"/>
      <c r="X416" s="44" t="str">
        <f t="shared" si="10"/>
        <v/>
      </c>
    </row>
    <row r="417" spans="1:24" s="45" customFormat="1" ht="12" x14ac:dyDescent="0.2">
      <c r="A417" s="37"/>
      <c r="B417" s="38"/>
      <c r="C417" s="39"/>
      <c r="D417" s="297" t="str">
        <f>IF($B417&gt;0,VLOOKUP($B417,'OT-ID'!$B$13:$M$3257,6,FALSE),"")</f>
        <v/>
      </c>
      <c r="E417" s="298" t="str">
        <f>IF($B417&gt;0,VLOOKUP($B417,'OT-ID'!$B$13:$M$3257,10,FALSE),"")</f>
        <v/>
      </c>
      <c r="F417" s="298" t="str">
        <f>IF($B417&gt;0,VLOOKUP($B417,'OT-ID'!$B$13:$M$3257,12,FALSE),"")</f>
        <v/>
      </c>
      <c r="G417" s="297" t="str">
        <f>IF($B417&gt;0,VLOOKUP($B417,'OT-ID'!$B$13:$M$3257,4,FALSE),"")</f>
        <v/>
      </c>
      <c r="H417" s="298" t="str">
        <f>IF($B417&gt;0,VLOOKUP($B417,'OT-ID'!$B$13:$M$3257,5,FALSE),"")</f>
        <v/>
      </c>
      <c r="I417" s="46"/>
      <c r="J417" s="38"/>
      <c r="K417" s="47"/>
      <c r="L417" s="48"/>
      <c r="M417" s="48"/>
      <c r="N417" s="48"/>
      <c r="O417" s="48"/>
      <c r="P417" s="48"/>
      <c r="Q417" s="48"/>
      <c r="R417" s="40"/>
      <c r="S417" s="40"/>
      <c r="T417" s="40"/>
      <c r="U417" s="40"/>
      <c r="V417" s="49"/>
      <c r="W417" s="49"/>
      <c r="X417" s="44" t="str">
        <f t="shared" si="10"/>
        <v/>
      </c>
    </row>
    <row r="418" spans="1:24" s="45" customFormat="1" ht="12" x14ac:dyDescent="0.2">
      <c r="A418" s="37"/>
      <c r="B418" s="38"/>
      <c r="C418" s="39"/>
      <c r="D418" s="297" t="str">
        <f>IF($B418&gt;0,VLOOKUP($B418,'OT-ID'!$B$13:$M$3257,6,FALSE),"")</f>
        <v/>
      </c>
      <c r="E418" s="298" t="str">
        <f>IF($B418&gt;0,VLOOKUP($B418,'OT-ID'!$B$13:$M$3257,10,FALSE),"")</f>
        <v/>
      </c>
      <c r="F418" s="298" t="str">
        <f>IF($B418&gt;0,VLOOKUP($B418,'OT-ID'!$B$13:$M$3257,12,FALSE),"")</f>
        <v/>
      </c>
      <c r="G418" s="297" t="str">
        <f>IF($B418&gt;0,VLOOKUP($B418,'OT-ID'!$B$13:$M$3257,4,FALSE),"")</f>
        <v/>
      </c>
      <c r="H418" s="298" t="str">
        <f>IF($B418&gt;0,VLOOKUP($B418,'OT-ID'!$B$13:$M$3257,5,FALSE),"")</f>
        <v/>
      </c>
      <c r="I418" s="46"/>
      <c r="J418" s="38"/>
      <c r="K418" s="47"/>
      <c r="L418" s="48"/>
      <c r="M418" s="48"/>
      <c r="N418" s="48"/>
      <c r="O418" s="48"/>
      <c r="P418" s="48"/>
      <c r="Q418" s="48"/>
      <c r="R418" s="40"/>
      <c r="S418" s="40"/>
      <c r="T418" s="40"/>
      <c r="U418" s="40"/>
      <c r="V418" s="49"/>
      <c r="W418" s="49"/>
      <c r="X418" s="44" t="str">
        <f t="shared" si="10"/>
        <v/>
      </c>
    </row>
    <row r="419" spans="1:24" s="45" customFormat="1" ht="12" x14ac:dyDescent="0.2">
      <c r="A419" s="37"/>
      <c r="B419" s="38"/>
      <c r="C419" s="39"/>
      <c r="D419" s="297" t="str">
        <f>IF($B419&gt;0,VLOOKUP($B419,'OT-ID'!$B$13:$M$3257,6,FALSE),"")</f>
        <v/>
      </c>
      <c r="E419" s="298" t="str">
        <f>IF($B419&gt;0,VLOOKUP($B419,'OT-ID'!$B$13:$M$3257,10,FALSE),"")</f>
        <v/>
      </c>
      <c r="F419" s="298" t="str">
        <f>IF($B419&gt;0,VLOOKUP($B419,'OT-ID'!$B$13:$M$3257,12,FALSE),"")</f>
        <v/>
      </c>
      <c r="G419" s="297" t="str">
        <f>IF($B419&gt;0,VLOOKUP($B419,'OT-ID'!$B$13:$M$3257,4,FALSE),"")</f>
        <v/>
      </c>
      <c r="H419" s="298" t="str">
        <f>IF($B419&gt;0,VLOOKUP($B419,'OT-ID'!$B$13:$M$3257,5,FALSE),"")</f>
        <v/>
      </c>
      <c r="I419" s="46"/>
      <c r="J419" s="38"/>
      <c r="K419" s="47"/>
      <c r="L419" s="48"/>
      <c r="M419" s="48"/>
      <c r="N419" s="48"/>
      <c r="O419" s="48"/>
      <c r="P419" s="48"/>
      <c r="Q419" s="48"/>
      <c r="R419" s="40"/>
      <c r="S419" s="40"/>
      <c r="T419" s="40"/>
      <c r="U419" s="40"/>
      <c r="V419" s="49"/>
      <c r="W419" s="49"/>
      <c r="X419" s="44" t="str">
        <f t="shared" si="10"/>
        <v/>
      </c>
    </row>
    <row r="420" spans="1:24" s="45" customFormat="1" ht="12" x14ac:dyDescent="0.2">
      <c r="A420" s="37"/>
      <c r="B420" s="38"/>
      <c r="C420" s="39"/>
      <c r="D420" s="297" t="str">
        <f>IF($B420&gt;0,VLOOKUP($B420,'OT-ID'!$B$13:$M$3257,6,FALSE),"")</f>
        <v/>
      </c>
      <c r="E420" s="298" t="str">
        <f>IF($B420&gt;0,VLOOKUP($B420,'OT-ID'!$B$13:$M$3257,10,FALSE),"")</f>
        <v/>
      </c>
      <c r="F420" s="298" t="str">
        <f>IF($B420&gt;0,VLOOKUP($B420,'OT-ID'!$B$13:$M$3257,12,FALSE),"")</f>
        <v/>
      </c>
      <c r="G420" s="297" t="str">
        <f>IF($B420&gt;0,VLOOKUP($B420,'OT-ID'!$B$13:$M$3257,4,FALSE),"")</f>
        <v/>
      </c>
      <c r="H420" s="298" t="str">
        <f>IF($B420&gt;0,VLOOKUP($B420,'OT-ID'!$B$13:$M$3257,5,FALSE),"")</f>
        <v/>
      </c>
      <c r="I420" s="46"/>
      <c r="J420" s="38"/>
      <c r="K420" s="47"/>
      <c r="L420" s="48"/>
      <c r="M420" s="48"/>
      <c r="N420" s="48"/>
      <c r="O420" s="48"/>
      <c r="P420" s="48"/>
      <c r="Q420" s="48"/>
      <c r="R420" s="40"/>
      <c r="S420" s="40"/>
      <c r="T420" s="40"/>
      <c r="U420" s="40"/>
      <c r="V420" s="49"/>
      <c r="W420" s="49"/>
      <c r="X420" s="44" t="str">
        <f t="shared" si="10"/>
        <v/>
      </c>
    </row>
    <row r="421" spans="1:24" s="45" customFormat="1" ht="12" x14ac:dyDescent="0.2">
      <c r="A421" s="37"/>
      <c r="B421" s="38"/>
      <c r="C421" s="39"/>
      <c r="D421" s="297" t="str">
        <f>IF($B421&gt;0,VLOOKUP($B421,'OT-ID'!$B$13:$M$3257,6,FALSE),"")</f>
        <v/>
      </c>
      <c r="E421" s="298" t="str">
        <f>IF($B421&gt;0,VLOOKUP($B421,'OT-ID'!$B$13:$M$3257,10,FALSE),"")</f>
        <v/>
      </c>
      <c r="F421" s="298" t="str">
        <f>IF($B421&gt;0,VLOOKUP($B421,'OT-ID'!$B$13:$M$3257,12,FALSE),"")</f>
        <v/>
      </c>
      <c r="G421" s="297" t="str">
        <f>IF($B421&gt;0,VLOOKUP($B421,'OT-ID'!$B$13:$M$3257,4,FALSE),"")</f>
        <v/>
      </c>
      <c r="H421" s="298" t="str">
        <f>IF($B421&gt;0,VLOOKUP($B421,'OT-ID'!$B$13:$M$3257,5,FALSE),"")</f>
        <v/>
      </c>
      <c r="I421" s="46"/>
      <c r="J421" s="38"/>
      <c r="K421" s="47"/>
      <c r="L421" s="48"/>
      <c r="M421" s="48"/>
      <c r="N421" s="48"/>
      <c r="O421" s="48"/>
      <c r="P421" s="48"/>
      <c r="Q421" s="48"/>
      <c r="R421" s="40"/>
      <c r="S421" s="40"/>
      <c r="T421" s="40"/>
      <c r="U421" s="40"/>
      <c r="V421" s="49"/>
      <c r="W421" s="49"/>
      <c r="X421" s="44" t="str">
        <f t="shared" si="10"/>
        <v/>
      </c>
    </row>
    <row r="422" spans="1:24" s="45" customFormat="1" ht="12" x14ac:dyDescent="0.2">
      <c r="A422" s="37"/>
      <c r="B422" s="38"/>
      <c r="C422" s="39"/>
      <c r="D422" s="297" t="str">
        <f>IF($B422&gt;0,VLOOKUP($B422,'OT-ID'!$B$13:$M$3257,6,FALSE),"")</f>
        <v/>
      </c>
      <c r="E422" s="298" t="str">
        <f>IF($B422&gt;0,VLOOKUP($B422,'OT-ID'!$B$13:$M$3257,10,FALSE),"")</f>
        <v/>
      </c>
      <c r="F422" s="298" t="str">
        <f>IF($B422&gt;0,VLOOKUP($B422,'OT-ID'!$B$13:$M$3257,12,FALSE),"")</f>
        <v/>
      </c>
      <c r="G422" s="297" t="str">
        <f>IF($B422&gt;0,VLOOKUP($B422,'OT-ID'!$B$13:$M$3257,4,FALSE),"")</f>
        <v/>
      </c>
      <c r="H422" s="298" t="str">
        <f>IF($B422&gt;0,VLOOKUP($B422,'OT-ID'!$B$13:$M$3257,5,FALSE),"")</f>
        <v/>
      </c>
      <c r="I422" s="46"/>
      <c r="J422" s="38"/>
      <c r="K422" s="47"/>
      <c r="L422" s="48"/>
      <c r="M422" s="48"/>
      <c r="N422" s="48"/>
      <c r="O422" s="48"/>
      <c r="P422" s="48"/>
      <c r="Q422" s="48"/>
      <c r="R422" s="40"/>
      <c r="S422" s="40"/>
      <c r="T422" s="40"/>
      <c r="U422" s="40"/>
      <c r="V422" s="49"/>
      <c r="W422" s="49"/>
      <c r="X422" s="44" t="str">
        <f t="shared" si="10"/>
        <v/>
      </c>
    </row>
    <row r="423" spans="1:24" s="45" customFormat="1" ht="12" x14ac:dyDescent="0.2">
      <c r="A423" s="37"/>
      <c r="B423" s="38"/>
      <c r="C423" s="39"/>
      <c r="D423" s="297" t="str">
        <f>IF($B423&gt;0,VLOOKUP($B423,'OT-ID'!$B$13:$M$3257,6,FALSE),"")</f>
        <v/>
      </c>
      <c r="E423" s="298" t="str">
        <f>IF($B423&gt;0,VLOOKUP($B423,'OT-ID'!$B$13:$M$3257,10,FALSE),"")</f>
        <v/>
      </c>
      <c r="F423" s="298" t="str">
        <f>IF($B423&gt;0,VLOOKUP($B423,'OT-ID'!$B$13:$M$3257,12,FALSE),"")</f>
        <v/>
      </c>
      <c r="G423" s="297" t="str">
        <f>IF($B423&gt;0,VLOOKUP($B423,'OT-ID'!$B$13:$M$3257,4,FALSE),"")</f>
        <v/>
      </c>
      <c r="H423" s="298" t="str">
        <f>IF($B423&gt;0,VLOOKUP($B423,'OT-ID'!$B$13:$M$3257,5,FALSE),"")</f>
        <v/>
      </c>
      <c r="I423" s="46"/>
      <c r="J423" s="38"/>
      <c r="K423" s="47"/>
      <c r="L423" s="48"/>
      <c r="M423" s="48"/>
      <c r="N423" s="48"/>
      <c r="O423" s="48"/>
      <c r="P423" s="48"/>
      <c r="Q423" s="48"/>
      <c r="R423" s="40"/>
      <c r="S423" s="40"/>
      <c r="T423" s="40"/>
      <c r="U423" s="40"/>
      <c r="V423" s="49"/>
      <c r="W423" s="49"/>
      <c r="X423" s="44" t="str">
        <f t="shared" si="10"/>
        <v/>
      </c>
    </row>
    <row r="424" spans="1:24" s="45" customFormat="1" ht="12" x14ac:dyDescent="0.2">
      <c r="A424" s="37"/>
      <c r="B424" s="38"/>
      <c r="C424" s="39"/>
      <c r="D424" s="297" t="str">
        <f>IF($B424&gt;0,VLOOKUP($B424,'OT-ID'!$B$13:$M$3257,6,FALSE),"")</f>
        <v/>
      </c>
      <c r="E424" s="298" t="str">
        <f>IF($B424&gt;0,VLOOKUP($B424,'OT-ID'!$B$13:$M$3257,10,FALSE),"")</f>
        <v/>
      </c>
      <c r="F424" s="298" t="str">
        <f>IF($B424&gt;0,VLOOKUP($B424,'OT-ID'!$B$13:$M$3257,12,FALSE),"")</f>
        <v/>
      </c>
      <c r="G424" s="297" t="str">
        <f>IF($B424&gt;0,VLOOKUP($B424,'OT-ID'!$B$13:$M$3257,4,FALSE),"")</f>
        <v/>
      </c>
      <c r="H424" s="298" t="str">
        <f>IF($B424&gt;0,VLOOKUP($B424,'OT-ID'!$B$13:$M$3257,5,FALSE),"")</f>
        <v/>
      </c>
      <c r="I424" s="46"/>
      <c r="J424" s="38"/>
      <c r="K424" s="47"/>
      <c r="L424" s="48"/>
      <c r="M424" s="48"/>
      <c r="N424" s="48"/>
      <c r="O424" s="48"/>
      <c r="P424" s="48"/>
      <c r="Q424" s="48"/>
      <c r="R424" s="40"/>
      <c r="S424" s="40"/>
      <c r="T424" s="40"/>
      <c r="U424" s="40"/>
      <c r="V424" s="49"/>
      <c r="W424" s="49"/>
      <c r="X424" s="44" t="str">
        <f t="shared" si="10"/>
        <v/>
      </c>
    </row>
    <row r="425" spans="1:24" s="45" customFormat="1" ht="12" x14ac:dyDescent="0.2">
      <c r="A425" s="37"/>
      <c r="B425" s="38"/>
      <c r="C425" s="39"/>
      <c r="D425" s="297" t="str">
        <f>IF($B425&gt;0,VLOOKUP($B425,'OT-ID'!$B$13:$M$3257,6,FALSE),"")</f>
        <v/>
      </c>
      <c r="E425" s="298" t="str">
        <f>IF($B425&gt;0,VLOOKUP($B425,'OT-ID'!$B$13:$M$3257,10,FALSE),"")</f>
        <v/>
      </c>
      <c r="F425" s="298" t="str">
        <f>IF($B425&gt;0,VLOOKUP($B425,'OT-ID'!$B$13:$M$3257,12,FALSE),"")</f>
        <v/>
      </c>
      <c r="G425" s="297" t="str">
        <f>IF($B425&gt;0,VLOOKUP($B425,'OT-ID'!$B$13:$M$3257,4,FALSE),"")</f>
        <v/>
      </c>
      <c r="H425" s="298" t="str">
        <f>IF($B425&gt;0,VLOOKUP($B425,'OT-ID'!$B$13:$M$3257,5,FALSE),"")</f>
        <v/>
      </c>
      <c r="I425" s="46"/>
      <c r="J425" s="38"/>
      <c r="K425" s="47"/>
      <c r="L425" s="48"/>
      <c r="M425" s="48"/>
      <c r="N425" s="48"/>
      <c r="O425" s="48"/>
      <c r="P425" s="48"/>
      <c r="Q425" s="48"/>
      <c r="R425" s="40"/>
      <c r="S425" s="40"/>
      <c r="T425" s="40"/>
      <c r="U425" s="40"/>
      <c r="V425" s="49"/>
      <c r="W425" s="49"/>
      <c r="X425" s="44" t="str">
        <f t="shared" si="10"/>
        <v/>
      </c>
    </row>
    <row r="426" spans="1:24" s="45" customFormat="1" ht="12" x14ac:dyDescent="0.2">
      <c r="A426" s="37"/>
      <c r="B426" s="38"/>
      <c r="C426" s="39"/>
      <c r="D426" s="297" t="str">
        <f>IF($B426&gt;0,VLOOKUP($B426,'OT-ID'!$B$13:$M$3257,6,FALSE),"")</f>
        <v/>
      </c>
      <c r="E426" s="298" t="str">
        <f>IF($B426&gt;0,VLOOKUP($B426,'OT-ID'!$B$13:$M$3257,10,FALSE),"")</f>
        <v/>
      </c>
      <c r="F426" s="298" t="str">
        <f>IF($B426&gt;0,VLOOKUP($B426,'OT-ID'!$B$13:$M$3257,12,FALSE),"")</f>
        <v/>
      </c>
      <c r="G426" s="297" t="str">
        <f>IF($B426&gt;0,VLOOKUP($B426,'OT-ID'!$B$13:$M$3257,4,FALSE),"")</f>
        <v/>
      </c>
      <c r="H426" s="298" t="str">
        <f>IF($B426&gt;0,VLOOKUP($B426,'OT-ID'!$B$13:$M$3257,5,FALSE),"")</f>
        <v/>
      </c>
      <c r="I426" s="46"/>
      <c r="J426" s="38"/>
      <c r="K426" s="47"/>
      <c r="L426" s="48"/>
      <c r="M426" s="48"/>
      <c r="N426" s="48"/>
      <c r="O426" s="48"/>
      <c r="P426" s="48"/>
      <c r="Q426" s="48"/>
      <c r="R426" s="40"/>
      <c r="S426" s="40"/>
      <c r="T426" s="40"/>
      <c r="U426" s="40"/>
      <c r="V426" s="49"/>
      <c r="W426" s="49"/>
      <c r="X426" s="44" t="str">
        <f t="shared" si="10"/>
        <v/>
      </c>
    </row>
    <row r="427" spans="1:24" s="45" customFormat="1" ht="12" x14ac:dyDescent="0.2">
      <c r="A427" s="37"/>
      <c r="B427" s="38"/>
      <c r="C427" s="39"/>
      <c r="D427" s="297" t="str">
        <f>IF($B427&gt;0,VLOOKUP($B427,'OT-ID'!$B$13:$M$3257,6,FALSE),"")</f>
        <v/>
      </c>
      <c r="E427" s="298" t="str">
        <f>IF($B427&gt;0,VLOOKUP($B427,'OT-ID'!$B$13:$M$3257,10,FALSE),"")</f>
        <v/>
      </c>
      <c r="F427" s="298" t="str">
        <f>IF($B427&gt;0,VLOOKUP($B427,'OT-ID'!$B$13:$M$3257,12,FALSE),"")</f>
        <v/>
      </c>
      <c r="G427" s="297" t="str">
        <f>IF($B427&gt;0,VLOOKUP($B427,'OT-ID'!$B$13:$M$3257,4,FALSE),"")</f>
        <v/>
      </c>
      <c r="H427" s="298" t="str">
        <f>IF($B427&gt;0,VLOOKUP($B427,'OT-ID'!$B$13:$M$3257,5,FALSE),"")</f>
        <v/>
      </c>
      <c r="I427" s="46"/>
      <c r="J427" s="38"/>
      <c r="K427" s="47"/>
      <c r="L427" s="48"/>
      <c r="M427" s="48"/>
      <c r="N427" s="48"/>
      <c r="O427" s="48"/>
      <c r="P427" s="48"/>
      <c r="Q427" s="48"/>
      <c r="R427" s="40"/>
      <c r="S427" s="40"/>
      <c r="T427" s="40"/>
      <c r="U427" s="40"/>
      <c r="V427" s="49"/>
      <c r="W427" s="49"/>
      <c r="X427" s="44" t="str">
        <f t="shared" si="10"/>
        <v/>
      </c>
    </row>
    <row r="428" spans="1:24" s="45" customFormat="1" ht="12" x14ac:dyDescent="0.2">
      <c r="A428" s="37"/>
      <c r="B428" s="38"/>
      <c r="C428" s="39"/>
      <c r="D428" s="297" t="str">
        <f>IF($B428&gt;0,VLOOKUP($B428,'OT-ID'!$B$13:$M$3257,6,FALSE),"")</f>
        <v/>
      </c>
      <c r="E428" s="298" t="str">
        <f>IF($B428&gt;0,VLOOKUP($B428,'OT-ID'!$B$13:$M$3257,10,FALSE),"")</f>
        <v/>
      </c>
      <c r="F428" s="298" t="str">
        <f>IF($B428&gt;0,VLOOKUP($B428,'OT-ID'!$B$13:$M$3257,12,FALSE),"")</f>
        <v/>
      </c>
      <c r="G428" s="297" t="str">
        <f>IF($B428&gt;0,VLOOKUP($B428,'OT-ID'!$B$13:$M$3257,4,FALSE),"")</f>
        <v/>
      </c>
      <c r="H428" s="298" t="str">
        <f>IF($B428&gt;0,VLOOKUP($B428,'OT-ID'!$B$13:$M$3257,5,FALSE),"")</f>
        <v/>
      </c>
      <c r="I428" s="46"/>
      <c r="J428" s="38"/>
      <c r="K428" s="47"/>
      <c r="L428" s="48"/>
      <c r="M428" s="48"/>
      <c r="N428" s="48"/>
      <c r="O428" s="48"/>
      <c r="P428" s="48"/>
      <c r="Q428" s="48"/>
      <c r="R428" s="40"/>
      <c r="S428" s="40"/>
      <c r="T428" s="40"/>
      <c r="U428" s="40"/>
      <c r="V428" s="49"/>
      <c r="W428" s="49"/>
      <c r="X428" s="44" t="str">
        <f t="shared" si="10"/>
        <v/>
      </c>
    </row>
    <row r="429" spans="1:24" s="45" customFormat="1" ht="12" x14ac:dyDescent="0.2">
      <c r="A429" s="37"/>
      <c r="B429" s="38"/>
      <c r="C429" s="39"/>
      <c r="D429" s="297" t="str">
        <f>IF($B429&gt;0,VLOOKUP($B429,'OT-ID'!$B$13:$M$3257,6,FALSE),"")</f>
        <v/>
      </c>
      <c r="E429" s="298" t="str">
        <f>IF($B429&gt;0,VLOOKUP($B429,'OT-ID'!$B$13:$M$3257,10,FALSE),"")</f>
        <v/>
      </c>
      <c r="F429" s="298" t="str">
        <f>IF($B429&gt;0,VLOOKUP($B429,'OT-ID'!$B$13:$M$3257,12,FALSE),"")</f>
        <v/>
      </c>
      <c r="G429" s="297" t="str">
        <f>IF($B429&gt;0,VLOOKUP($B429,'OT-ID'!$B$13:$M$3257,4,FALSE),"")</f>
        <v/>
      </c>
      <c r="H429" s="298" t="str">
        <f>IF($B429&gt;0,VLOOKUP($B429,'OT-ID'!$B$13:$M$3257,5,FALSE),"")</f>
        <v/>
      </c>
      <c r="I429" s="46"/>
      <c r="J429" s="38"/>
      <c r="K429" s="47"/>
      <c r="L429" s="48"/>
      <c r="M429" s="48"/>
      <c r="N429" s="48"/>
      <c r="O429" s="48"/>
      <c r="P429" s="48"/>
      <c r="Q429" s="48"/>
      <c r="R429" s="40"/>
      <c r="S429" s="40"/>
      <c r="T429" s="40"/>
      <c r="U429" s="40"/>
      <c r="V429" s="49"/>
      <c r="W429" s="49"/>
      <c r="X429" s="44" t="str">
        <f t="shared" si="10"/>
        <v/>
      </c>
    </row>
    <row r="430" spans="1:24" s="45" customFormat="1" ht="12" x14ac:dyDescent="0.2">
      <c r="A430" s="37"/>
      <c r="B430" s="38"/>
      <c r="C430" s="39"/>
      <c r="D430" s="297" t="str">
        <f>IF($B430&gt;0,VLOOKUP($B430,'OT-ID'!$B$13:$M$3257,6,FALSE),"")</f>
        <v/>
      </c>
      <c r="E430" s="298" t="str">
        <f>IF($B430&gt;0,VLOOKUP($B430,'OT-ID'!$B$13:$M$3257,10,FALSE),"")</f>
        <v/>
      </c>
      <c r="F430" s="298" t="str">
        <f>IF($B430&gt;0,VLOOKUP($B430,'OT-ID'!$B$13:$M$3257,12,FALSE),"")</f>
        <v/>
      </c>
      <c r="G430" s="297" t="str">
        <f>IF($B430&gt;0,VLOOKUP($B430,'OT-ID'!$B$13:$M$3257,4,FALSE),"")</f>
        <v/>
      </c>
      <c r="H430" s="298" t="str">
        <f>IF($B430&gt;0,VLOOKUP($B430,'OT-ID'!$B$13:$M$3257,5,FALSE),"")</f>
        <v/>
      </c>
      <c r="I430" s="46"/>
      <c r="J430" s="38"/>
      <c r="K430" s="47"/>
      <c r="L430" s="48"/>
      <c r="M430" s="48"/>
      <c r="N430" s="48"/>
      <c r="O430" s="48"/>
      <c r="P430" s="48"/>
      <c r="Q430" s="48"/>
      <c r="R430" s="40"/>
      <c r="S430" s="40"/>
      <c r="T430" s="40"/>
      <c r="U430" s="40"/>
      <c r="V430" s="49"/>
      <c r="W430" s="49"/>
      <c r="X430" s="44" t="str">
        <f t="shared" si="10"/>
        <v/>
      </c>
    </row>
    <row r="431" spans="1:24" s="45" customFormat="1" ht="12" x14ac:dyDescent="0.2">
      <c r="A431" s="37"/>
      <c r="B431" s="38"/>
      <c r="C431" s="39"/>
      <c r="D431" s="297" t="str">
        <f>IF($B431&gt;0,VLOOKUP($B431,'OT-ID'!$B$13:$M$3257,6,FALSE),"")</f>
        <v/>
      </c>
      <c r="E431" s="298" t="str">
        <f>IF($B431&gt;0,VLOOKUP($B431,'OT-ID'!$B$13:$M$3257,10,FALSE),"")</f>
        <v/>
      </c>
      <c r="F431" s="298" t="str">
        <f>IF($B431&gt;0,VLOOKUP($B431,'OT-ID'!$B$13:$M$3257,12,FALSE),"")</f>
        <v/>
      </c>
      <c r="G431" s="297" t="str">
        <f>IF($B431&gt;0,VLOOKUP($B431,'OT-ID'!$B$13:$M$3257,4,FALSE),"")</f>
        <v/>
      </c>
      <c r="H431" s="298" t="str">
        <f>IF($B431&gt;0,VLOOKUP($B431,'OT-ID'!$B$13:$M$3257,5,FALSE),"")</f>
        <v/>
      </c>
      <c r="I431" s="46"/>
      <c r="J431" s="38"/>
      <c r="K431" s="47"/>
      <c r="L431" s="48"/>
      <c r="M431" s="48"/>
      <c r="N431" s="48"/>
      <c r="O431" s="48"/>
      <c r="P431" s="48"/>
      <c r="Q431" s="48"/>
      <c r="R431" s="40"/>
      <c r="S431" s="40"/>
      <c r="T431" s="40"/>
      <c r="U431" s="40"/>
      <c r="V431" s="49"/>
      <c r="W431" s="49"/>
      <c r="X431" s="44" t="str">
        <f t="shared" si="10"/>
        <v/>
      </c>
    </row>
    <row r="432" spans="1:24" s="45" customFormat="1" ht="12" x14ac:dyDescent="0.2">
      <c r="A432" s="37"/>
      <c r="B432" s="38"/>
      <c r="C432" s="39"/>
      <c r="D432" s="297" t="str">
        <f>IF($B432&gt;0,VLOOKUP($B432,'OT-ID'!$B$13:$M$3257,6,FALSE),"")</f>
        <v/>
      </c>
      <c r="E432" s="298" t="str">
        <f>IF($B432&gt;0,VLOOKUP($B432,'OT-ID'!$B$13:$M$3257,10,FALSE),"")</f>
        <v/>
      </c>
      <c r="F432" s="298" t="str">
        <f>IF($B432&gt;0,VLOOKUP($B432,'OT-ID'!$B$13:$M$3257,12,FALSE),"")</f>
        <v/>
      </c>
      <c r="G432" s="297" t="str">
        <f>IF($B432&gt;0,VLOOKUP($B432,'OT-ID'!$B$13:$M$3257,4,FALSE),"")</f>
        <v/>
      </c>
      <c r="H432" s="298" t="str">
        <f>IF($B432&gt;0,VLOOKUP($B432,'OT-ID'!$B$13:$M$3257,5,FALSE),"")</f>
        <v/>
      </c>
      <c r="I432" s="46"/>
      <c r="J432" s="38"/>
      <c r="K432" s="47"/>
      <c r="L432" s="48"/>
      <c r="M432" s="48"/>
      <c r="N432" s="48"/>
      <c r="O432" s="48"/>
      <c r="P432" s="48"/>
      <c r="Q432" s="48"/>
      <c r="R432" s="40"/>
      <c r="S432" s="40"/>
      <c r="T432" s="40"/>
      <c r="U432" s="40"/>
      <c r="V432" s="49"/>
      <c r="W432" s="49"/>
      <c r="X432" s="44" t="str">
        <f t="shared" si="10"/>
        <v/>
      </c>
    </row>
    <row r="433" spans="1:24" s="45" customFormat="1" ht="12" x14ac:dyDescent="0.2">
      <c r="A433" s="37"/>
      <c r="B433" s="38"/>
      <c r="C433" s="39"/>
      <c r="D433" s="297" t="str">
        <f>IF($B433&gt;0,VLOOKUP($B433,'OT-ID'!$B$13:$M$3257,6,FALSE),"")</f>
        <v/>
      </c>
      <c r="E433" s="298" t="str">
        <f>IF($B433&gt;0,VLOOKUP($B433,'OT-ID'!$B$13:$M$3257,10,FALSE),"")</f>
        <v/>
      </c>
      <c r="F433" s="298" t="str">
        <f>IF($B433&gt;0,VLOOKUP($B433,'OT-ID'!$B$13:$M$3257,12,FALSE),"")</f>
        <v/>
      </c>
      <c r="G433" s="297" t="str">
        <f>IF($B433&gt;0,VLOOKUP($B433,'OT-ID'!$B$13:$M$3257,4,FALSE),"")</f>
        <v/>
      </c>
      <c r="H433" s="298" t="str">
        <f>IF($B433&gt;0,VLOOKUP($B433,'OT-ID'!$B$13:$M$3257,5,FALSE),"")</f>
        <v/>
      </c>
      <c r="I433" s="46"/>
      <c r="J433" s="38"/>
      <c r="K433" s="47"/>
      <c r="L433" s="48"/>
      <c r="M433" s="48"/>
      <c r="N433" s="48"/>
      <c r="O433" s="48"/>
      <c r="P433" s="48"/>
      <c r="Q433" s="48"/>
      <c r="R433" s="40"/>
      <c r="S433" s="40"/>
      <c r="T433" s="40"/>
      <c r="U433" s="40"/>
      <c r="V433" s="49"/>
      <c r="W433" s="49"/>
      <c r="X433" s="44" t="str">
        <f t="shared" si="10"/>
        <v/>
      </c>
    </row>
    <row r="434" spans="1:24" s="45" customFormat="1" ht="12" x14ac:dyDescent="0.2">
      <c r="A434" s="37"/>
      <c r="B434" s="38"/>
      <c r="C434" s="39"/>
      <c r="D434" s="297" t="str">
        <f>IF($B434&gt;0,VLOOKUP($B434,'OT-ID'!$B$13:$M$3257,6,FALSE),"")</f>
        <v/>
      </c>
      <c r="E434" s="298" t="str">
        <f>IF($B434&gt;0,VLOOKUP($B434,'OT-ID'!$B$13:$M$3257,10,FALSE),"")</f>
        <v/>
      </c>
      <c r="F434" s="298" t="str">
        <f>IF($B434&gt;0,VLOOKUP($B434,'OT-ID'!$B$13:$M$3257,12,FALSE),"")</f>
        <v/>
      </c>
      <c r="G434" s="297" t="str">
        <f>IF($B434&gt;0,VLOOKUP($B434,'OT-ID'!$B$13:$M$3257,4,FALSE),"")</f>
        <v/>
      </c>
      <c r="H434" s="298" t="str">
        <f>IF($B434&gt;0,VLOOKUP($B434,'OT-ID'!$B$13:$M$3257,5,FALSE),"")</f>
        <v/>
      </c>
      <c r="I434" s="46"/>
      <c r="J434" s="38"/>
      <c r="K434" s="47"/>
      <c r="L434" s="48"/>
      <c r="M434" s="48"/>
      <c r="N434" s="48"/>
      <c r="O434" s="48"/>
      <c r="P434" s="48"/>
      <c r="Q434" s="48"/>
      <c r="R434" s="40"/>
      <c r="S434" s="40"/>
      <c r="T434" s="40"/>
      <c r="U434" s="40"/>
      <c r="V434" s="49"/>
      <c r="W434" s="49"/>
      <c r="X434" s="44" t="str">
        <f t="shared" si="10"/>
        <v/>
      </c>
    </row>
    <row r="435" spans="1:24" s="45" customFormat="1" ht="12" x14ac:dyDescent="0.2">
      <c r="A435" s="37"/>
      <c r="B435" s="38"/>
      <c r="C435" s="39"/>
      <c r="D435" s="297" t="str">
        <f>IF($B435&gt;0,VLOOKUP($B435,'OT-ID'!$B$13:$M$3257,6,FALSE),"")</f>
        <v/>
      </c>
      <c r="E435" s="298" t="str">
        <f>IF($B435&gt;0,VLOOKUP($B435,'OT-ID'!$B$13:$M$3257,10,FALSE),"")</f>
        <v/>
      </c>
      <c r="F435" s="298" t="str">
        <f>IF($B435&gt;0,VLOOKUP($B435,'OT-ID'!$B$13:$M$3257,12,FALSE),"")</f>
        <v/>
      </c>
      <c r="G435" s="297" t="str">
        <f>IF($B435&gt;0,VLOOKUP($B435,'OT-ID'!$B$13:$M$3257,4,FALSE),"")</f>
        <v/>
      </c>
      <c r="H435" s="298" t="str">
        <f>IF($B435&gt;0,VLOOKUP($B435,'OT-ID'!$B$13:$M$3257,5,FALSE),"")</f>
        <v/>
      </c>
      <c r="I435" s="46"/>
      <c r="J435" s="38"/>
      <c r="K435" s="47"/>
      <c r="L435" s="48"/>
      <c r="M435" s="48"/>
      <c r="N435" s="48"/>
      <c r="O435" s="48"/>
      <c r="P435" s="48"/>
      <c r="Q435" s="48"/>
      <c r="R435" s="40"/>
      <c r="S435" s="40"/>
      <c r="T435" s="40"/>
      <c r="U435" s="40"/>
      <c r="V435" s="49"/>
      <c r="W435" s="49"/>
      <c r="X435" s="44" t="str">
        <f t="shared" si="10"/>
        <v/>
      </c>
    </row>
    <row r="436" spans="1:24" s="45" customFormat="1" ht="12" x14ac:dyDescent="0.2">
      <c r="A436" s="37"/>
      <c r="B436" s="38"/>
      <c r="C436" s="39"/>
      <c r="D436" s="297" t="str">
        <f>IF($B436&gt;0,VLOOKUP($B436,'OT-ID'!$B$13:$M$3257,6,FALSE),"")</f>
        <v/>
      </c>
      <c r="E436" s="298" t="str">
        <f>IF($B436&gt;0,VLOOKUP($B436,'OT-ID'!$B$13:$M$3257,10,FALSE),"")</f>
        <v/>
      </c>
      <c r="F436" s="298" t="str">
        <f>IF($B436&gt;0,VLOOKUP($B436,'OT-ID'!$B$13:$M$3257,12,FALSE),"")</f>
        <v/>
      </c>
      <c r="G436" s="297" t="str">
        <f>IF($B436&gt;0,VLOOKUP($B436,'OT-ID'!$B$13:$M$3257,4,FALSE),"")</f>
        <v/>
      </c>
      <c r="H436" s="298" t="str">
        <f>IF($B436&gt;0,VLOOKUP($B436,'OT-ID'!$B$13:$M$3257,5,FALSE),"")</f>
        <v/>
      </c>
      <c r="I436" s="46"/>
      <c r="J436" s="38"/>
      <c r="K436" s="47"/>
      <c r="L436" s="48"/>
      <c r="M436" s="48"/>
      <c r="N436" s="48"/>
      <c r="O436" s="48"/>
      <c r="P436" s="48"/>
      <c r="Q436" s="48"/>
      <c r="R436" s="40"/>
      <c r="S436" s="40"/>
      <c r="T436" s="40"/>
      <c r="U436" s="40"/>
      <c r="V436" s="49"/>
      <c r="W436" s="49"/>
      <c r="X436" s="44" t="str">
        <f t="shared" si="10"/>
        <v/>
      </c>
    </row>
    <row r="437" spans="1:24" s="45" customFormat="1" ht="12" x14ac:dyDescent="0.2">
      <c r="A437" s="37"/>
      <c r="B437" s="38"/>
      <c r="C437" s="39"/>
      <c r="D437" s="297" t="str">
        <f>IF($B437&gt;0,VLOOKUP($B437,'OT-ID'!$B$13:$M$3257,6,FALSE),"")</f>
        <v/>
      </c>
      <c r="E437" s="298" t="str">
        <f>IF($B437&gt;0,VLOOKUP($B437,'OT-ID'!$B$13:$M$3257,10,FALSE),"")</f>
        <v/>
      </c>
      <c r="F437" s="298" t="str">
        <f>IF($B437&gt;0,VLOOKUP($B437,'OT-ID'!$B$13:$M$3257,12,FALSE),"")</f>
        <v/>
      </c>
      <c r="G437" s="297" t="str">
        <f>IF($B437&gt;0,VLOOKUP($B437,'OT-ID'!$B$13:$M$3257,4,FALSE),"")</f>
        <v/>
      </c>
      <c r="H437" s="298" t="str">
        <f>IF($B437&gt;0,VLOOKUP($B437,'OT-ID'!$B$13:$M$3257,5,FALSE),"")</f>
        <v/>
      </c>
      <c r="I437" s="46"/>
      <c r="J437" s="38"/>
      <c r="K437" s="47"/>
      <c r="L437" s="48"/>
      <c r="M437" s="48"/>
      <c r="N437" s="48"/>
      <c r="O437" s="48"/>
      <c r="P437" s="48"/>
      <c r="Q437" s="48"/>
      <c r="R437" s="40"/>
      <c r="S437" s="40"/>
      <c r="T437" s="40"/>
      <c r="U437" s="40"/>
      <c r="V437" s="49"/>
      <c r="W437" s="49"/>
      <c r="X437" s="44" t="str">
        <f t="shared" si="10"/>
        <v/>
      </c>
    </row>
    <row r="438" spans="1:24" s="45" customFormat="1" ht="12" x14ac:dyDescent="0.2">
      <c r="A438" s="37"/>
      <c r="B438" s="38"/>
      <c r="C438" s="39"/>
      <c r="D438" s="297" t="str">
        <f>IF($B438&gt;0,VLOOKUP($B438,'OT-ID'!$B$13:$M$3257,6,FALSE),"")</f>
        <v/>
      </c>
      <c r="E438" s="298" t="str">
        <f>IF($B438&gt;0,VLOOKUP($B438,'OT-ID'!$B$13:$M$3257,10,FALSE),"")</f>
        <v/>
      </c>
      <c r="F438" s="298" t="str">
        <f>IF($B438&gt;0,VLOOKUP($B438,'OT-ID'!$B$13:$M$3257,12,FALSE),"")</f>
        <v/>
      </c>
      <c r="G438" s="297" t="str">
        <f>IF($B438&gt;0,VLOOKUP($B438,'OT-ID'!$B$13:$M$3257,4,FALSE),"")</f>
        <v/>
      </c>
      <c r="H438" s="298" t="str">
        <f>IF($B438&gt;0,VLOOKUP($B438,'OT-ID'!$B$13:$M$3257,5,FALSE),"")</f>
        <v/>
      </c>
      <c r="I438" s="46"/>
      <c r="J438" s="38"/>
      <c r="K438" s="47"/>
      <c r="L438" s="48"/>
      <c r="M438" s="48"/>
      <c r="N438" s="48"/>
      <c r="O438" s="48"/>
      <c r="P438" s="48"/>
      <c r="Q438" s="48"/>
      <c r="R438" s="40"/>
      <c r="S438" s="40"/>
      <c r="T438" s="40"/>
      <c r="U438" s="40"/>
      <c r="V438" s="49"/>
      <c r="W438" s="49"/>
      <c r="X438" s="44" t="str">
        <f t="shared" si="10"/>
        <v/>
      </c>
    </row>
    <row r="439" spans="1:24" s="45" customFormat="1" ht="12" x14ac:dyDescent="0.2">
      <c r="A439" s="37"/>
      <c r="B439" s="38"/>
      <c r="C439" s="39"/>
      <c r="D439" s="297" t="str">
        <f>IF($B439&gt;0,VLOOKUP($B439,'OT-ID'!$B$13:$M$3257,6,FALSE),"")</f>
        <v/>
      </c>
      <c r="E439" s="298" t="str">
        <f>IF($B439&gt;0,VLOOKUP($B439,'OT-ID'!$B$13:$M$3257,10,FALSE),"")</f>
        <v/>
      </c>
      <c r="F439" s="298" t="str">
        <f>IF($B439&gt;0,VLOOKUP($B439,'OT-ID'!$B$13:$M$3257,12,FALSE),"")</f>
        <v/>
      </c>
      <c r="G439" s="297" t="str">
        <f>IF($B439&gt;0,VLOOKUP($B439,'OT-ID'!$B$13:$M$3257,4,FALSE),"")</f>
        <v/>
      </c>
      <c r="H439" s="298" t="str">
        <f>IF($B439&gt;0,VLOOKUP($B439,'OT-ID'!$B$13:$M$3257,5,FALSE),"")</f>
        <v/>
      </c>
      <c r="I439" s="46"/>
      <c r="J439" s="38"/>
      <c r="K439" s="47"/>
      <c r="L439" s="48"/>
      <c r="M439" s="48"/>
      <c r="N439" s="48"/>
      <c r="O439" s="48"/>
      <c r="P439" s="48"/>
      <c r="Q439" s="48"/>
      <c r="R439" s="40"/>
      <c r="S439" s="40"/>
      <c r="T439" s="40"/>
      <c r="U439" s="40"/>
      <c r="V439" s="49"/>
      <c r="W439" s="49"/>
      <c r="X439" s="44" t="str">
        <f t="shared" si="10"/>
        <v/>
      </c>
    </row>
    <row r="440" spans="1:24" s="45" customFormat="1" ht="12" x14ac:dyDescent="0.2">
      <c r="A440" s="37"/>
      <c r="B440" s="38"/>
      <c r="C440" s="39"/>
      <c r="D440" s="297" t="str">
        <f>IF($B440&gt;0,VLOOKUP($B440,'OT-ID'!$B$13:$M$3257,6,FALSE),"")</f>
        <v/>
      </c>
      <c r="E440" s="298" t="str">
        <f>IF($B440&gt;0,VLOOKUP($B440,'OT-ID'!$B$13:$M$3257,10,FALSE),"")</f>
        <v/>
      </c>
      <c r="F440" s="298" t="str">
        <f>IF($B440&gt;0,VLOOKUP($B440,'OT-ID'!$B$13:$M$3257,12,FALSE),"")</f>
        <v/>
      </c>
      <c r="G440" s="297" t="str">
        <f>IF($B440&gt;0,VLOOKUP($B440,'OT-ID'!$B$13:$M$3257,4,FALSE),"")</f>
        <v/>
      </c>
      <c r="H440" s="298" t="str">
        <f>IF($B440&gt;0,VLOOKUP($B440,'OT-ID'!$B$13:$M$3257,5,FALSE),"")</f>
        <v/>
      </c>
      <c r="I440" s="46"/>
      <c r="J440" s="38"/>
      <c r="K440" s="47"/>
      <c r="L440" s="48"/>
      <c r="M440" s="48"/>
      <c r="N440" s="48"/>
      <c r="O440" s="48"/>
      <c r="P440" s="48"/>
      <c r="Q440" s="48"/>
      <c r="R440" s="40"/>
      <c r="S440" s="40"/>
      <c r="T440" s="40"/>
      <c r="U440" s="40"/>
      <c r="V440" s="49"/>
      <c r="W440" s="49"/>
      <c r="X440" s="44" t="str">
        <f t="shared" si="10"/>
        <v/>
      </c>
    </row>
    <row r="441" spans="1:24" s="45" customFormat="1" ht="12" x14ac:dyDescent="0.2">
      <c r="A441" s="37"/>
      <c r="B441" s="38"/>
      <c r="C441" s="39"/>
      <c r="D441" s="297" t="str">
        <f>IF($B441&gt;0,VLOOKUP($B441,'OT-ID'!$B$13:$M$3257,6,FALSE),"")</f>
        <v/>
      </c>
      <c r="E441" s="298" t="str">
        <f>IF($B441&gt;0,VLOOKUP($B441,'OT-ID'!$B$13:$M$3257,10,FALSE),"")</f>
        <v/>
      </c>
      <c r="F441" s="298" t="str">
        <f>IF($B441&gt;0,VLOOKUP($B441,'OT-ID'!$B$13:$M$3257,12,FALSE),"")</f>
        <v/>
      </c>
      <c r="G441" s="297" t="str">
        <f>IF($B441&gt;0,VLOOKUP($B441,'OT-ID'!$B$13:$M$3257,4,FALSE),"")</f>
        <v/>
      </c>
      <c r="H441" s="298" t="str">
        <f>IF($B441&gt;0,VLOOKUP($B441,'OT-ID'!$B$13:$M$3257,5,FALSE),"")</f>
        <v/>
      </c>
      <c r="I441" s="46"/>
      <c r="J441" s="38"/>
      <c r="K441" s="47"/>
      <c r="L441" s="48"/>
      <c r="M441" s="48"/>
      <c r="N441" s="48"/>
      <c r="O441" s="48"/>
      <c r="P441" s="48"/>
      <c r="Q441" s="48"/>
      <c r="R441" s="40"/>
      <c r="S441" s="40"/>
      <c r="T441" s="40"/>
      <c r="U441" s="40"/>
      <c r="V441" s="49"/>
      <c r="W441" s="49"/>
      <c r="X441" s="44" t="str">
        <f t="shared" si="10"/>
        <v/>
      </c>
    </row>
    <row r="442" spans="1:24" s="45" customFormat="1" ht="12" x14ac:dyDescent="0.2">
      <c r="A442" s="37"/>
      <c r="B442" s="38"/>
      <c r="C442" s="39"/>
      <c r="D442" s="297" t="str">
        <f>IF($B442&gt;0,VLOOKUP($B442,'OT-ID'!$B$13:$M$3257,6,FALSE),"")</f>
        <v/>
      </c>
      <c r="E442" s="298" t="str">
        <f>IF($B442&gt;0,VLOOKUP($B442,'OT-ID'!$B$13:$M$3257,10,FALSE),"")</f>
        <v/>
      </c>
      <c r="F442" s="298" t="str">
        <f>IF($B442&gt;0,VLOOKUP($B442,'OT-ID'!$B$13:$M$3257,12,FALSE),"")</f>
        <v/>
      </c>
      <c r="G442" s="297" t="str">
        <f>IF($B442&gt;0,VLOOKUP($B442,'OT-ID'!$B$13:$M$3257,4,FALSE),"")</f>
        <v/>
      </c>
      <c r="H442" s="298" t="str">
        <f>IF($B442&gt;0,VLOOKUP($B442,'OT-ID'!$B$13:$M$3257,5,FALSE),"")</f>
        <v/>
      </c>
      <c r="I442" s="46"/>
      <c r="J442" s="38"/>
      <c r="K442" s="47"/>
      <c r="L442" s="48"/>
      <c r="M442" s="48"/>
      <c r="N442" s="48"/>
      <c r="O442" s="48"/>
      <c r="P442" s="48"/>
      <c r="Q442" s="48"/>
      <c r="R442" s="40"/>
      <c r="S442" s="40"/>
      <c r="T442" s="40"/>
      <c r="U442" s="40"/>
      <c r="V442" s="49"/>
      <c r="W442" s="49"/>
      <c r="X442" s="44" t="str">
        <f t="shared" si="10"/>
        <v/>
      </c>
    </row>
    <row r="443" spans="1:24" s="45" customFormat="1" ht="12" x14ac:dyDescent="0.2">
      <c r="A443" s="37"/>
      <c r="B443" s="38"/>
      <c r="C443" s="39"/>
      <c r="D443" s="297" t="str">
        <f>IF($B443&gt;0,VLOOKUP($B443,'OT-ID'!$B$13:$M$3257,6,FALSE),"")</f>
        <v/>
      </c>
      <c r="E443" s="298" t="str">
        <f>IF($B443&gt;0,VLOOKUP($B443,'OT-ID'!$B$13:$M$3257,10,FALSE),"")</f>
        <v/>
      </c>
      <c r="F443" s="298" t="str">
        <f>IF($B443&gt;0,VLOOKUP($B443,'OT-ID'!$B$13:$M$3257,12,FALSE),"")</f>
        <v/>
      </c>
      <c r="G443" s="297" t="str">
        <f>IF($B443&gt;0,VLOOKUP($B443,'OT-ID'!$B$13:$M$3257,4,FALSE),"")</f>
        <v/>
      </c>
      <c r="H443" s="298" t="str">
        <f>IF($B443&gt;0,VLOOKUP($B443,'OT-ID'!$B$13:$M$3257,5,FALSE),"")</f>
        <v/>
      </c>
      <c r="I443" s="46"/>
      <c r="J443" s="38"/>
      <c r="K443" s="47"/>
      <c r="L443" s="48"/>
      <c r="M443" s="48"/>
      <c r="N443" s="48"/>
      <c r="O443" s="48"/>
      <c r="P443" s="48"/>
      <c r="Q443" s="48"/>
      <c r="R443" s="40"/>
      <c r="S443" s="40"/>
      <c r="T443" s="40"/>
      <c r="U443" s="40"/>
      <c r="V443" s="49"/>
      <c r="W443" s="49"/>
      <c r="X443" s="44" t="str">
        <f t="shared" si="10"/>
        <v/>
      </c>
    </row>
    <row r="444" spans="1:24" s="45" customFormat="1" ht="12" x14ac:dyDescent="0.2">
      <c r="A444" s="37"/>
      <c r="B444" s="38"/>
      <c r="C444" s="39"/>
      <c r="D444" s="297" t="str">
        <f>IF($B444&gt;0,VLOOKUP($B444,'OT-ID'!$B$13:$M$3257,6,FALSE),"")</f>
        <v/>
      </c>
      <c r="E444" s="298" t="str">
        <f>IF($B444&gt;0,VLOOKUP($B444,'OT-ID'!$B$13:$M$3257,10,FALSE),"")</f>
        <v/>
      </c>
      <c r="F444" s="298" t="str">
        <f>IF($B444&gt;0,VLOOKUP($B444,'OT-ID'!$B$13:$M$3257,12,FALSE),"")</f>
        <v/>
      </c>
      <c r="G444" s="297" t="str">
        <f>IF($B444&gt;0,VLOOKUP($B444,'OT-ID'!$B$13:$M$3257,4,FALSE),"")</f>
        <v/>
      </c>
      <c r="H444" s="298" t="str">
        <f>IF($B444&gt;0,VLOOKUP($B444,'OT-ID'!$B$13:$M$3257,5,FALSE),"")</f>
        <v/>
      </c>
      <c r="I444" s="46"/>
      <c r="J444" s="38"/>
      <c r="K444" s="47"/>
      <c r="L444" s="48"/>
      <c r="M444" s="48"/>
      <c r="N444" s="48"/>
      <c r="O444" s="48"/>
      <c r="P444" s="48"/>
      <c r="Q444" s="48"/>
      <c r="R444" s="40"/>
      <c r="S444" s="40"/>
      <c r="T444" s="40"/>
      <c r="U444" s="40"/>
      <c r="V444" s="49"/>
      <c r="W444" s="49"/>
      <c r="X444" s="44" t="str">
        <f t="shared" si="10"/>
        <v/>
      </c>
    </row>
    <row r="445" spans="1:24" s="45" customFormat="1" ht="12" x14ac:dyDescent="0.2">
      <c r="A445" s="37"/>
      <c r="B445" s="38"/>
      <c r="C445" s="39"/>
      <c r="D445" s="297" t="str">
        <f>IF($B445&gt;0,VLOOKUP($B445,'OT-ID'!$B$13:$M$3257,6,FALSE),"")</f>
        <v/>
      </c>
      <c r="E445" s="298" t="str">
        <f>IF($B445&gt;0,VLOOKUP($B445,'OT-ID'!$B$13:$M$3257,10,FALSE),"")</f>
        <v/>
      </c>
      <c r="F445" s="298" t="str">
        <f>IF($B445&gt;0,VLOOKUP($B445,'OT-ID'!$B$13:$M$3257,12,FALSE),"")</f>
        <v/>
      </c>
      <c r="G445" s="297" t="str">
        <f>IF($B445&gt;0,VLOOKUP($B445,'OT-ID'!$B$13:$M$3257,4,FALSE),"")</f>
        <v/>
      </c>
      <c r="H445" s="298" t="str">
        <f>IF($B445&gt;0,VLOOKUP($B445,'OT-ID'!$B$13:$M$3257,5,FALSE),"")</f>
        <v/>
      </c>
      <c r="I445" s="46"/>
      <c r="J445" s="38"/>
      <c r="K445" s="47"/>
      <c r="L445" s="48"/>
      <c r="M445" s="48"/>
      <c r="N445" s="48"/>
      <c r="O445" s="48"/>
      <c r="P445" s="48"/>
      <c r="Q445" s="48"/>
      <c r="R445" s="40"/>
      <c r="S445" s="40"/>
      <c r="T445" s="40"/>
      <c r="U445" s="40"/>
      <c r="V445" s="49"/>
      <c r="W445" s="49"/>
      <c r="X445" s="44" t="str">
        <f t="shared" si="10"/>
        <v/>
      </c>
    </row>
    <row r="446" spans="1:24" s="45" customFormat="1" ht="12" x14ac:dyDescent="0.2">
      <c r="A446" s="37"/>
      <c r="B446" s="38"/>
      <c r="C446" s="39"/>
      <c r="D446" s="297" t="str">
        <f>IF($B446&gt;0,VLOOKUP($B446,'OT-ID'!$B$13:$M$3257,6,FALSE),"")</f>
        <v/>
      </c>
      <c r="E446" s="298" t="str">
        <f>IF($B446&gt;0,VLOOKUP($B446,'OT-ID'!$B$13:$M$3257,10,FALSE),"")</f>
        <v/>
      </c>
      <c r="F446" s="298" t="str">
        <f>IF($B446&gt;0,VLOOKUP($B446,'OT-ID'!$B$13:$M$3257,12,FALSE),"")</f>
        <v/>
      </c>
      <c r="G446" s="297" t="str">
        <f>IF($B446&gt;0,VLOOKUP($B446,'OT-ID'!$B$13:$M$3257,4,FALSE),"")</f>
        <v/>
      </c>
      <c r="H446" s="298" t="str">
        <f>IF($B446&gt;0,VLOOKUP($B446,'OT-ID'!$B$13:$M$3257,5,FALSE),"")</f>
        <v/>
      </c>
      <c r="I446" s="46"/>
      <c r="J446" s="38"/>
      <c r="K446" s="47"/>
      <c r="L446" s="48"/>
      <c r="M446" s="48"/>
      <c r="N446" s="48"/>
      <c r="O446" s="48"/>
      <c r="P446" s="48"/>
      <c r="Q446" s="48"/>
      <c r="R446" s="40"/>
      <c r="S446" s="40"/>
      <c r="T446" s="40"/>
      <c r="U446" s="40"/>
      <c r="V446" s="49"/>
      <c r="W446" s="49"/>
      <c r="X446" s="44" t="str">
        <f t="shared" si="10"/>
        <v/>
      </c>
    </row>
    <row r="447" spans="1:24" s="45" customFormat="1" ht="12" x14ac:dyDescent="0.2">
      <c r="A447" s="37"/>
      <c r="B447" s="38"/>
      <c r="C447" s="39"/>
      <c r="D447" s="297" t="str">
        <f>IF($B447&gt;0,VLOOKUP($B447,'OT-ID'!$B$13:$M$3257,6,FALSE),"")</f>
        <v/>
      </c>
      <c r="E447" s="298" t="str">
        <f>IF($B447&gt;0,VLOOKUP($B447,'OT-ID'!$B$13:$M$3257,10,FALSE),"")</f>
        <v/>
      </c>
      <c r="F447" s="298" t="str">
        <f>IF($B447&gt;0,VLOOKUP($B447,'OT-ID'!$B$13:$M$3257,12,FALSE),"")</f>
        <v/>
      </c>
      <c r="G447" s="297" t="str">
        <f>IF($B447&gt;0,VLOOKUP($B447,'OT-ID'!$B$13:$M$3257,4,FALSE),"")</f>
        <v/>
      </c>
      <c r="H447" s="298" t="str">
        <f>IF($B447&gt;0,VLOOKUP($B447,'OT-ID'!$B$13:$M$3257,5,FALSE),"")</f>
        <v/>
      </c>
      <c r="I447" s="46"/>
      <c r="J447" s="38"/>
      <c r="K447" s="47"/>
      <c r="L447" s="48"/>
      <c r="M447" s="48"/>
      <c r="N447" s="48"/>
      <c r="O447" s="48"/>
      <c r="P447" s="48"/>
      <c r="Q447" s="48"/>
      <c r="R447" s="40"/>
      <c r="S447" s="40"/>
      <c r="T447" s="40"/>
      <c r="U447" s="40"/>
      <c r="V447" s="49"/>
      <c r="W447" s="49"/>
      <c r="X447" s="44" t="str">
        <f t="shared" si="10"/>
        <v/>
      </c>
    </row>
    <row r="448" spans="1:24" s="45" customFormat="1" ht="12" x14ac:dyDescent="0.2">
      <c r="A448" s="37"/>
      <c r="B448" s="38"/>
      <c r="C448" s="39"/>
      <c r="D448" s="297" t="str">
        <f>IF($B448&gt;0,VLOOKUP($B448,'OT-ID'!$B$13:$M$3257,6,FALSE),"")</f>
        <v/>
      </c>
      <c r="E448" s="298" t="str">
        <f>IF($B448&gt;0,VLOOKUP($B448,'OT-ID'!$B$13:$M$3257,10,FALSE),"")</f>
        <v/>
      </c>
      <c r="F448" s="298" t="str">
        <f>IF($B448&gt;0,VLOOKUP($B448,'OT-ID'!$B$13:$M$3257,12,FALSE),"")</f>
        <v/>
      </c>
      <c r="G448" s="297" t="str">
        <f>IF($B448&gt;0,VLOOKUP($B448,'OT-ID'!$B$13:$M$3257,4,FALSE),"")</f>
        <v/>
      </c>
      <c r="H448" s="298" t="str">
        <f>IF($B448&gt;0,VLOOKUP($B448,'OT-ID'!$B$13:$M$3257,5,FALSE),"")</f>
        <v/>
      </c>
      <c r="I448" s="46"/>
      <c r="J448" s="38"/>
      <c r="K448" s="47"/>
      <c r="L448" s="48"/>
      <c r="M448" s="48"/>
      <c r="N448" s="48"/>
      <c r="O448" s="48"/>
      <c r="P448" s="48"/>
      <c r="Q448" s="48"/>
      <c r="R448" s="40"/>
      <c r="S448" s="40"/>
      <c r="T448" s="40"/>
      <c r="U448" s="40"/>
      <c r="V448" s="49"/>
      <c r="W448" s="49"/>
      <c r="X448" s="44" t="str">
        <f t="shared" si="10"/>
        <v/>
      </c>
    </row>
    <row r="449" spans="1:24" s="45" customFormat="1" ht="12" x14ac:dyDescent="0.2">
      <c r="A449" s="37"/>
      <c r="B449" s="38"/>
      <c r="C449" s="39"/>
      <c r="D449" s="297" t="str">
        <f>IF($B449&gt;0,VLOOKUP($B449,'OT-ID'!$B$13:$M$3257,6,FALSE),"")</f>
        <v/>
      </c>
      <c r="E449" s="298" t="str">
        <f>IF($B449&gt;0,VLOOKUP($B449,'OT-ID'!$B$13:$M$3257,10,FALSE),"")</f>
        <v/>
      </c>
      <c r="F449" s="298" t="str">
        <f>IF($B449&gt;0,VLOOKUP($B449,'OT-ID'!$B$13:$M$3257,12,FALSE),"")</f>
        <v/>
      </c>
      <c r="G449" s="297" t="str">
        <f>IF($B449&gt;0,VLOOKUP($B449,'OT-ID'!$B$13:$M$3257,4,FALSE),"")</f>
        <v/>
      </c>
      <c r="H449" s="298" t="str">
        <f>IF($B449&gt;0,VLOOKUP($B449,'OT-ID'!$B$13:$M$3257,5,FALSE),"")</f>
        <v/>
      </c>
      <c r="I449" s="46"/>
      <c r="J449" s="38"/>
      <c r="K449" s="47"/>
      <c r="L449" s="48"/>
      <c r="M449" s="48"/>
      <c r="N449" s="48"/>
      <c r="O449" s="48"/>
      <c r="P449" s="48"/>
      <c r="Q449" s="48"/>
      <c r="R449" s="40"/>
      <c r="S449" s="40"/>
      <c r="T449" s="40"/>
      <c r="U449" s="40"/>
      <c r="V449" s="49"/>
      <c r="W449" s="49"/>
      <c r="X449" s="44" t="str">
        <f t="shared" si="10"/>
        <v/>
      </c>
    </row>
    <row r="450" spans="1:24" s="45" customFormat="1" ht="12" x14ac:dyDescent="0.2">
      <c r="A450" s="37"/>
      <c r="B450" s="38"/>
      <c r="C450" s="39"/>
      <c r="D450" s="297" t="str">
        <f>IF($B450&gt;0,VLOOKUP($B450,'OT-ID'!$B$13:$M$3257,6,FALSE),"")</f>
        <v/>
      </c>
      <c r="E450" s="298" t="str">
        <f>IF($B450&gt;0,VLOOKUP($B450,'OT-ID'!$B$13:$M$3257,10,FALSE),"")</f>
        <v/>
      </c>
      <c r="F450" s="298" t="str">
        <f>IF($B450&gt;0,VLOOKUP($B450,'OT-ID'!$B$13:$M$3257,12,FALSE),"")</f>
        <v/>
      </c>
      <c r="G450" s="297" t="str">
        <f>IF($B450&gt;0,VLOOKUP($B450,'OT-ID'!$B$13:$M$3257,4,FALSE),"")</f>
        <v/>
      </c>
      <c r="H450" s="298" t="str">
        <f>IF($B450&gt;0,VLOOKUP($B450,'OT-ID'!$B$13:$M$3257,5,FALSE),"")</f>
        <v/>
      </c>
      <c r="I450" s="46"/>
      <c r="J450" s="38"/>
      <c r="K450" s="47"/>
      <c r="L450" s="48"/>
      <c r="M450" s="48"/>
      <c r="N450" s="48"/>
      <c r="O450" s="48"/>
      <c r="P450" s="48"/>
      <c r="Q450" s="48"/>
      <c r="R450" s="40"/>
      <c r="S450" s="40"/>
      <c r="T450" s="40"/>
      <c r="U450" s="40"/>
      <c r="V450" s="49"/>
      <c r="W450" s="49"/>
      <c r="X450" s="44" t="str">
        <f t="shared" si="10"/>
        <v/>
      </c>
    </row>
    <row r="451" spans="1:24" s="45" customFormat="1" ht="12" x14ac:dyDescent="0.2">
      <c r="A451" s="37"/>
      <c r="B451" s="38"/>
      <c r="C451" s="39"/>
      <c r="D451" s="297" t="str">
        <f>IF($B451&gt;0,VLOOKUP($B451,'OT-ID'!$B$13:$M$3257,6,FALSE),"")</f>
        <v/>
      </c>
      <c r="E451" s="298" t="str">
        <f>IF($B451&gt;0,VLOOKUP($B451,'OT-ID'!$B$13:$M$3257,10,FALSE),"")</f>
        <v/>
      </c>
      <c r="F451" s="298" t="str">
        <f>IF($B451&gt;0,VLOOKUP($B451,'OT-ID'!$B$13:$M$3257,12,FALSE),"")</f>
        <v/>
      </c>
      <c r="G451" s="297" t="str">
        <f>IF($B451&gt;0,VLOOKUP($B451,'OT-ID'!$B$13:$M$3257,4,FALSE),"")</f>
        <v/>
      </c>
      <c r="H451" s="298" t="str">
        <f>IF($B451&gt;0,VLOOKUP($B451,'OT-ID'!$B$13:$M$3257,5,FALSE),"")</f>
        <v/>
      </c>
      <c r="I451" s="46"/>
      <c r="J451" s="38"/>
      <c r="K451" s="47"/>
      <c r="L451" s="48"/>
      <c r="M451" s="48"/>
      <c r="N451" s="48"/>
      <c r="O451" s="48"/>
      <c r="P451" s="48"/>
      <c r="Q451" s="48"/>
      <c r="R451" s="40"/>
      <c r="S451" s="40"/>
      <c r="T451" s="40"/>
      <c r="U451" s="40"/>
      <c r="V451" s="49"/>
      <c r="W451" s="49"/>
      <c r="X451" s="44" t="str">
        <f t="shared" si="10"/>
        <v/>
      </c>
    </row>
    <row r="452" spans="1:24" s="45" customFormat="1" ht="12" x14ac:dyDescent="0.2">
      <c r="A452" s="37"/>
      <c r="B452" s="38"/>
      <c r="C452" s="39"/>
      <c r="D452" s="297" t="str">
        <f>IF($B452&gt;0,VLOOKUP($B452,'OT-ID'!$B$13:$M$3257,6,FALSE),"")</f>
        <v/>
      </c>
      <c r="E452" s="298" t="str">
        <f>IF($B452&gt;0,VLOOKUP($B452,'OT-ID'!$B$13:$M$3257,10,FALSE),"")</f>
        <v/>
      </c>
      <c r="F452" s="298" t="str">
        <f>IF($B452&gt;0,VLOOKUP($B452,'OT-ID'!$B$13:$M$3257,12,FALSE),"")</f>
        <v/>
      </c>
      <c r="G452" s="297" t="str">
        <f>IF($B452&gt;0,VLOOKUP($B452,'OT-ID'!$B$13:$M$3257,4,FALSE),"")</f>
        <v/>
      </c>
      <c r="H452" s="298" t="str">
        <f>IF($B452&gt;0,VLOOKUP($B452,'OT-ID'!$B$13:$M$3257,5,FALSE),"")</f>
        <v/>
      </c>
      <c r="I452" s="46"/>
      <c r="J452" s="38"/>
      <c r="K452" s="47"/>
      <c r="L452" s="48"/>
      <c r="M452" s="48"/>
      <c r="N452" s="48"/>
      <c r="O452" s="48"/>
      <c r="P452" s="48"/>
      <c r="Q452" s="48"/>
      <c r="R452" s="40"/>
      <c r="S452" s="40"/>
      <c r="T452" s="40"/>
      <c r="U452" s="40"/>
      <c r="V452" s="49"/>
      <c r="W452" s="49"/>
      <c r="X452" s="44" t="str">
        <f t="shared" si="10"/>
        <v/>
      </c>
    </row>
    <row r="453" spans="1:24" s="45" customFormat="1" ht="12" x14ac:dyDescent="0.2">
      <c r="A453" s="37"/>
      <c r="B453" s="38"/>
      <c r="C453" s="39"/>
      <c r="D453" s="297" t="str">
        <f>IF($B453&gt;0,VLOOKUP($B453,'OT-ID'!$B$13:$M$3257,6,FALSE),"")</f>
        <v/>
      </c>
      <c r="E453" s="298" t="str">
        <f>IF($B453&gt;0,VLOOKUP($B453,'OT-ID'!$B$13:$M$3257,10,FALSE),"")</f>
        <v/>
      </c>
      <c r="F453" s="298" t="str">
        <f>IF($B453&gt;0,VLOOKUP($B453,'OT-ID'!$B$13:$M$3257,12,FALSE),"")</f>
        <v/>
      </c>
      <c r="G453" s="297" t="str">
        <f>IF($B453&gt;0,VLOOKUP($B453,'OT-ID'!$B$13:$M$3257,4,FALSE),"")</f>
        <v/>
      </c>
      <c r="H453" s="298" t="str">
        <f>IF($B453&gt;0,VLOOKUP($B453,'OT-ID'!$B$13:$M$3257,5,FALSE),"")</f>
        <v/>
      </c>
      <c r="I453" s="46"/>
      <c r="J453" s="38"/>
      <c r="K453" s="47"/>
      <c r="L453" s="48"/>
      <c r="M453" s="48"/>
      <c r="N453" s="48"/>
      <c r="O453" s="48"/>
      <c r="P453" s="48"/>
      <c r="Q453" s="48"/>
      <c r="R453" s="40"/>
      <c r="S453" s="40"/>
      <c r="T453" s="40"/>
      <c r="U453" s="40"/>
      <c r="V453" s="49"/>
      <c r="W453" s="49"/>
      <c r="X453" s="44" t="str">
        <f t="shared" si="10"/>
        <v/>
      </c>
    </row>
    <row r="454" spans="1:24" s="45" customFormat="1" ht="12" x14ac:dyDescent="0.2">
      <c r="A454" s="37"/>
      <c r="B454" s="38"/>
      <c r="C454" s="39"/>
      <c r="D454" s="297" t="str">
        <f>IF($B454&gt;0,VLOOKUP($B454,'OT-ID'!$B$13:$M$3257,6,FALSE),"")</f>
        <v/>
      </c>
      <c r="E454" s="298" t="str">
        <f>IF($B454&gt;0,VLOOKUP($B454,'OT-ID'!$B$13:$M$3257,10,FALSE),"")</f>
        <v/>
      </c>
      <c r="F454" s="298" t="str">
        <f>IF($B454&gt;0,VLOOKUP($B454,'OT-ID'!$B$13:$M$3257,12,FALSE),"")</f>
        <v/>
      </c>
      <c r="G454" s="297" t="str">
        <f>IF($B454&gt;0,VLOOKUP($B454,'OT-ID'!$B$13:$M$3257,4,FALSE),"")</f>
        <v/>
      </c>
      <c r="H454" s="298" t="str">
        <f>IF($B454&gt;0,VLOOKUP($B454,'OT-ID'!$B$13:$M$3257,5,FALSE),"")</f>
        <v/>
      </c>
      <c r="I454" s="46"/>
      <c r="J454" s="38"/>
      <c r="K454" s="47"/>
      <c r="L454" s="48"/>
      <c r="M454" s="48"/>
      <c r="N454" s="48"/>
      <c r="O454" s="48"/>
      <c r="P454" s="48"/>
      <c r="Q454" s="48"/>
      <c r="R454" s="40"/>
      <c r="S454" s="40"/>
      <c r="T454" s="40"/>
      <c r="U454" s="40"/>
      <c r="V454" s="49"/>
      <c r="W454" s="49"/>
      <c r="X454" s="44" t="str">
        <f t="shared" si="10"/>
        <v/>
      </c>
    </row>
    <row r="455" spans="1:24" s="45" customFormat="1" ht="12" x14ac:dyDescent="0.2">
      <c r="A455" s="37"/>
      <c r="B455" s="38"/>
      <c r="C455" s="39"/>
      <c r="D455" s="297" t="str">
        <f>IF($B455&gt;0,VLOOKUP($B455,'OT-ID'!$B$13:$M$3257,6,FALSE),"")</f>
        <v/>
      </c>
      <c r="E455" s="298" t="str">
        <f>IF($B455&gt;0,VLOOKUP($B455,'OT-ID'!$B$13:$M$3257,10,FALSE),"")</f>
        <v/>
      </c>
      <c r="F455" s="298" t="str">
        <f>IF($B455&gt;0,VLOOKUP($B455,'OT-ID'!$B$13:$M$3257,12,FALSE),"")</f>
        <v/>
      </c>
      <c r="G455" s="297" t="str">
        <f>IF($B455&gt;0,VLOOKUP($B455,'OT-ID'!$B$13:$M$3257,4,FALSE),"")</f>
        <v/>
      </c>
      <c r="H455" s="298" t="str">
        <f>IF($B455&gt;0,VLOOKUP($B455,'OT-ID'!$B$13:$M$3257,5,FALSE),"")</f>
        <v/>
      </c>
      <c r="I455" s="46"/>
      <c r="J455" s="38"/>
      <c r="K455" s="47"/>
      <c r="L455" s="48"/>
      <c r="M455" s="48"/>
      <c r="N455" s="48"/>
      <c r="O455" s="48"/>
      <c r="P455" s="48"/>
      <c r="Q455" s="48"/>
      <c r="R455" s="40"/>
      <c r="S455" s="40"/>
      <c r="T455" s="40"/>
      <c r="U455" s="40"/>
      <c r="V455" s="49"/>
      <c r="W455" s="49"/>
      <c r="X455" s="44" t="str">
        <f t="shared" si="10"/>
        <v/>
      </c>
    </row>
    <row r="456" spans="1:24" s="45" customFormat="1" ht="12" x14ac:dyDescent="0.2">
      <c r="A456" s="37"/>
      <c r="B456" s="38"/>
      <c r="C456" s="39"/>
      <c r="D456" s="297" t="str">
        <f>IF($B456&gt;0,VLOOKUP($B456,'OT-ID'!$B$13:$M$3257,6,FALSE),"")</f>
        <v/>
      </c>
      <c r="E456" s="298" t="str">
        <f>IF($B456&gt;0,VLOOKUP($B456,'OT-ID'!$B$13:$M$3257,10,FALSE),"")</f>
        <v/>
      </c>
      <c r="F456" s="298" t="str">
        <f>IF($B456&gt;0,VLOOKUP($B456,'OT-ID'!$B$13:$M$3257,12,FALSE),"")</f>
        <v/>
      </c>
      <c r="G456" s="297" t="str">
        <f>IF($B456&gt;0,VLOOKUP($B456,'OT-ID'!$B$13:$M$3257,4,FALSE),"")</f>
        <v/>
      </c>
      <c r="H456" s="298" t="str">
        <f>IF($B456&gt;0,VLOOKUP($B456,'OT-ID'!$B$13:$M$3257,5,FALSE),"")</f>
        <v/>
      </c>
      <c r="I456" s="46"/>
      <c r="J456" s="38"/>
      <c r="K456" s="47"/>
      <c r="L456" s="48"/>
      <c r="M456" s="48"/>
      <c r="N456" s="48"/>
      <c r="O456" s="48"/>
      <c r="P456" s="48"/>
      <c r="Q456" s="48"/>
      <c r="R456" s="40"/>
      <c r="S456" s="40"/>
      <c r="T456" s="40"/>
      <c r="U456" s="40"/>
      <c r="V456" s="49"/>
      <c r="W456" s="49"/>
      <c r="X456" s="44" t="str">
        <f t="shared" si="10"/>
        <v/>
      </c>
    </row>
    <row r="457" spans="1:24" s="45" customFormat="1" ht="12" x14ac:dyDescent="0.2">
      <c r="A457" s="37"/>
      <c r="B457" s="38"/>
      <c r="C457" s="39"/>
      <c r="D457" s="297" t="str">
        <f>IF($B457&gt;0,VLOOKUP($B457,'OT-ID'!$B$13:$M$3257,6,FALSE),"")</f>
        <v/>
      </c>
      <c r="E457" s="298" t="str">
        <f>IF($B457&gt;0,VLOOKUP($B457,'OT-ID'!$B$13:$M$3257,10,FALSE),"")</f>
        <v/>
      </c>
      <c r="F457" s="298" t="str">
        <f>IF($B457&gt;0,VLOOKUP($B457,'OT-ID'!$B$13:$M$3257,12,FALSE),"")</f>
        <v/>
      </c>
      <c r="G457" s="297" t="str">
        <f>IF($B457&gt;0,VLOOKUP($B457,'OT-ID'!$B$13:$M$3257,4,FALSE),"")</f>
        <v/>
      </c>
      <c r="H457" s="298" t="str">
        <f>IF($B457&gt;0,VLOOKUP($B457,'OT-ID'!$B$13:$M$3257,5,FALSE),"")</f>
        <v/>
      </c>
      <c r="I457" s="46"/>
      <c r="J457" s="38"/>
      <c r="K457" s="47"/>
      <c r="L457" s="48"/>
      <c r="M457" s="48"/>
      <c r="N457" s="48"/>
      <c r="O457" s="48"/>
      <c r="P457" s="48"/>
      <c r="Q457" s="48"/>
      <c r="R457" s="40"/>
      <c r="S457" s="40"/>
      <c r="T457" s="40"/>
      <c r="U457" s="40"/>
      <c r="V457" s="49"/>
      <c r="W457" s="49"/>
      <c r="X457" s="44" t="str">
        <f t="shared" si="10"/>
        <v/>
      </c>
    </row>
    <row r="458" spans="1:24" s="45" customFormat="1" ht="12" x14ac:dyDescent="0.2">
      <c r="A458" s="37"/>
      <c r="B458" s="38"/>
      <c r="C458" s="39"/>
      <c r="D458" s="297" t="str">
        <f>IF($B458&gt;0,VLOOKUP($B458,'OT-ID'!$B$13:$M$3257,6,FALSE),"")</f>
        <v/>
      </c>
      <c r="E458" s="298" t="str">
        <f>IF($B458&gt;0,VLOOKUP($B458,'OT-ID'!$B$13:$M$3257,10,FALSE),"")</f>
        <v/>
      </c>
      <c r="F458" s="298" t="str">
        <f>IF($B458&gt;0,VLOOKUP($B458,'OT-ID'!$B$13:$M$3257,12,FALSE),"")</f>
        <v/>
      </c>
      <c r="G458" s="297" t="str">
        <f>IF($B458&gt;0,VLOOKUP($B458,'OT-ID'!$B$13:$M$3257,4,FALSE),"")</f>
        <v/>
      </c>
      <c r="H458" s="298" t="str">
        <f>IF($B458&gt;0,VLOOKUP($B458,'OT-ID'!$B$13:$M$3257,5,FALSE),"")</f>
        <v/>
      </c>
      <c r="I458" s="46"/>
      <c r="J458" s="38"/>
      <c r="K458" s="47"/>
      <c r="L458" s="48"/>
      <c r="M458" s="48"/>
      <c r="N458" s="48"/>
      <c r="O458" s="48"/>
      <c r="P458" s="48"/>
      <c r="Q458" s="48"/>
      <c r="R458" s="40"/>
      <c r="S458" s="40"/>
      <c r="T458" s="40"/>
      <c r="U458" s="40"/>
      <c r="V458" s="49"/>
      <c r="W458" s="49"/>
      <c r="X458" s="44" t="str">
        <f t="shared" si="10"/>
        <v/>
      </c>
    </row>
    <row r="459" spans="1:24" s="45" customFormat="1" ht="12" x14ac:dyDescent="0.2">
      <c r="A459" s="37"/>
      <c r="B459" s="38"/>
      <c r="C459" s="39"/>
      <c r="D459" s="297" t="str">
        <f>IF($B459&gt;0,VLOOKUP($B459,'OT-ID'!$B$13:$M$3257,6,FALSE),"")</f>
        <v/>
      </c>
      <c r="E459" s="298" t="str">
        <f>IF($B459&gt;0,VLOOKUP($B459,'OT-ID'!$B$13:$M$3257,10,FALSE),"")</f>
        <v/>
      </c>
      <c r="F459" s="298" t="str">
        <f>IF($B459&gt;0,VLOOKUP($B459,'OT-ID'!$B$13:$M$3257,12,FALSE),"")</f>
        <v/>
      </c>
      <c r="G459" s="297" t="str">
        <f>IF($B459&gt;0,VLOOKUP($B459,'OT-ID'!$B$13:$M$3257,4,FALSE),"")</f>
        <v/>
      </c>
      <c r="H459" s="298" t="str">
        <f>IF($B459&gt;0,VLOOKUP($B459,'OT-ID'!$B$13:$M$3257,5,FALSE),"")</f>
        <v/>
      </c>
      <c r="I459" s="46"/>
      <c r="J459" s="38"/>
      <c r="K459" s="47"/>
      <c r="L459" s="48"/>
      <c r="M459" s="48"/>
      <c r="N459" s="48"/>
      <c r="O459" s="48"/>
      <c r="P459" s="48"/>
      <c r="Q459" s="48"/>
      <c r="R459" s="40"/>
      <c r="S459" s="40"/>
      <c r="T459" s="40"/>
      <c r="U459" s="40"/>
      <c r="V459" s="49"/>
      <c r="W459" s="49"/>
      <c r="X459" s="44" t="str">
        <f t="shared" si="10"/>
        <v/>
      </c>
    </row>
    <row r="460" spans="1:24" s="45" customFormat="1" ht="12" x14ac:dyDescent="0.2">
      <c r="A460" s="37"/>
      <c r="B460" s="38"/>
      <c r="C460" s="39"/>
      <c r="D460" s="297" t="str">
        <f>IF($B460&gt;0,VLOOKUP($B460,'OT-ID'!$B$13:$M$3257,6,FALSE),"")</f>
        <v/>
      </c>
      <c r="E460" s="298" t="str">
        <f>IF($B460&gt;0,VLOOKUP($B460,'OT-ID'!$B$13:$M$3257,10,FALSE),"")</f>
        <v/>
      </c>
      <c r="F460" s="298" t="str">
        <f>IF($B460&gt;0,VLOOKUP($B460,'OT-ID'!$B$13:$M$3257,12,FALSE),"")</f>
        <v/>
      </c>
      <c r="G460" s="297" t="str">
        <f>IF($B460&gt;0,VLOOKUP($B460,'OT-ID'!$B$13:$M$3257,4,FALSE),"")</f>
        <v/>
      </c>
      <c r="H460" s="298" t="str">
        <f>IF($B460&gt;0,VLOOKUP($B460,'OT-ID'!$B$13:$M$3257,5,FALSE),"")</f>
        <v/>
      </c>
      <c r="I460" s="46"/>
      <c r="J460" s="38"/>
      <c r="K460" s="47"/>
      <c r="L460" s="48"/>
      <c r="M460" s="48"/>
      <c r="N460" s="48"/>
      <c r="O460" s="48"/>
      <c r="P460" s="48"/>
      <c r="Q460" s="48"/>
      <c r="R460" s="40"/>
      <c r="S460" s="40"/>
      <c r="T460" s="40"/>
      <c r="U460" s="40"/>
      <c r="V460" s="49"/>
      <c r="W460" s="49"/>
      <c r="X460" s="44" t="str">
        <f t="shared" si="10"/>
        <v/>
      </c>
    </row>
    <row r="461" spans="1:24" s="45" customFormat="1" ht="12" x14ac:dyDescent="0.2">
      <c r="A461" s="37"/>
      <c r="B461" s="38"/>
      <c r="C461" s="39"/>
      <c r="D461" s="297" t="str">
        <f>IF($B461&gt;0,VLOOKUP($B461,'OT-ID'!$B$13:$M$3257,6,FALSE),"")</f>
        <v/>
      </c>
      <c r="E461" s="298" t="str">
        <f>IF($B461&gt;0,VLOOKUP($B461,'OT-ID'!$B$13:$M$3257,10,FALSE),"")</f>
        <v/>
      </c>
      <c r="F461" s="298" t="str">
        <f>IF($B461&gt;0,VLOOKUP($B461,'OT-ID'!$B$13:$M$3257,12,FALSE),"")</f>
        <v/>
      </c>
      <c r="G461" s="297" t="str">
        <f>IF($B461&gt;0,VLOOKUP($B461,'OT-ID'!$B$13:$M$3257,4,FALSE),"")</f>
        <v/>
      </c>
      <c r="H461" s="298" t="str">
        <f>IF($B461&gt;0,VLOOKUP($B461,'OT-ID'!$B$13:$M$3257,5,FALSE),"")</f>
        <v/>
      </c>
      <c r="I461" s="46"/>
      <c r="J461" s="38"/>
      <c r="K461" s="47"/>
      <c r="L461" s="48"/>
      <c r="M461" s="48"/>
      <c r="N461" s="48"/>
      <c r="O461" s="48"/>
      <c r="P461" s="48"/>
      <c r="Q461" s="48"/>
      <c r="R461" s="40"/>
      <c r="S461" s="40"/>
      <c r="T461" s="40"/>
      <c r="U461" s="40"/>
      <c r="V461" s="49"/>
      <c r="W461" s="49"/>
      <c r="X461" s="44" t="str">
        <f t="shared" si="10"/>
        <v/>
      </c>
    </row>
    <row r="462" spans="1:24" s="45" customFormat="1" ht="12" x14ac:dyDescent="0.2">
      <c r="A462" s="37"/>
      <c r="B462" s="38"/>
      <c r="C462" s="39"/>
      <c r="D462" s="297" t="str">
        <f>IF($B462&gt;0,VLOOKUP($B462,'OT-ID'!$B$13:$M$3257,6,FALSE),"")</f>
        <v/>
      </c>
      <c r="E462" s="298" t="str">
        <f>IF($B462&gt;0,VLOOKUP($B462,'OT-ID'!$B$13:$M$3257,10,FALSE),"")</f>
        <v/>
      </c>
      <c r="F462" s="298" t="str">
        <f>IF($B462&gt;0,VLOOKUP($B462,'OT-ID'!$B$13:$M$3257,12,FALSE),"")</f>
        <v/>
      </c>
      <c r="G462" s="297" t="str">
        <f>IF($B462&gt;0,VLOOKUP($B462,'OT-ID'!$B$13:$M$3257,4,FALSE),"")</f>
        <v/>
      </c>
      <c r="H462" s="298" t="str">
        <f>IF($B462&gt;0,VLOOKUP($B462,'OT-ID'!$B$13:$M$3257,5,FALSE),"")</f>
        <v/>
      </c>
      <c r="I462" s="46"/>
      <c r="J462" s="38"/>
      <c r="K462" s="47"/>
      <c r="L462" s="48"/>
      <c r="M462" s="48"/>
      <c r="N462" s="48"/>
      <c r="O462" s="48"/>
      <c r="P462" s="48"/>
      <c r="Q462" s="48"/>
      <c r="R462" s="40"/>
      <c r="S462" s="40"/>
      <c r="T462" s="40"/>
      <c r="U462" s="40"/>
      <c r="V462" s="49"/>
      <c r="W462" s="49"/>
      <c r="X462" s="44" t="str">
        <f t="shared" si="10"/>
        <v/>
      </c>
    </row>
    <row r="463" spans="1:24" s="45" customFormat="1" ht="12" x14ac:dyDescent="0.2">
      <c r="A463" s="37"/>
      <c r="B463" s="38"/>
      <c r="C463" s="39"/>
      <c r="D463" s="297" t="str">
        <f>IF($B463&gt;0,VLOOKUP($B463,'OT-ID'!$B$13:$M$3257,6,FALSE),"")</f>
        <v/>
      </c>
      <c r="E463" s="298" t="str">
        <f>IF($B463&gt;0,VLOOKUP($B463,'OT-ID'!$B$13:$M$3257,10,FALSE),"")</f>
        <v/>
      </c>
      <c r="F463" s="298" t="str">
        <f>IF($B463&gt;0,VLOOKUP($B463,'OT-ID'!$B$13:$M$3257,12,FALSE),"")</f>
        <v/>
      </c>
      <c r="G463" s="297" t="str">
        <f>IF($B463&gt;0,VLOOKUP($B463,'OT-ID'!$B$13:$M$3257,4,FALSE),"")</f>
        <v/>
      </c>
      <c r="H463" s="298" t="str">
        <f>IF($B463&gt;0,VLOOKUP($B463,'OT-ID'!$B$13:$M$3257,5,FALSE),"")</f>
        <v/>
      </c>
      <c r="I463" s="46"/>
      <c r="J463" s="38"/>
      <c r="K463" s="47"/>
      <c r="L463" s="48"/>
      <c r="M463" s="48"/>
      <c r="N463" s="48"/>
      <c r="O463" s="48"/>
      <c r="P463" s="48"/>
      <c r="Q463" s="48"/>
      <c r="R463" s="40"/>
      <c r="S463" s="40"/>
      <c r="T463" s="40"/>
      <c r="U463" s="40"/>
      <c r="V463" s="49"/>
      <c r="W463" s="49"/>
      <c r="X463" s="44" t="str">
        <f t="shared" si="10"/>
        <v/>
      </c>
    </row>
    <row r="464" spans="1:24" s="45" customFormat="1" ht="12" x14ac:dyDescent="0.2">
      <c r="A464" s="37"/>
      <c r="B464" s="38"/>
      <c r="C464" s="39"/>
      <c r="D464" s="297" t="str">
        <f>IF($B464&gt;0,VLOOKUP($B464,'OT-ID'!$B$13:$M$3257,6,FALSE),"")</f>
        <v/>
      </c>
      <c r="E464" s="298" t="str">
        <f>IF($B464&gt;0,VLOOKUP($B464,'OT-ID'!$B$13:$M$3257,10,FALSE),"")</f>
        <v/>
      </c>
      <c r="F464" s="298" t="str">
        <f>IF($B464&gt;0,VLOOKUP($B464,'OT-ID'!$B$13:$M$3257,12,FALSE),"")</f>
        <v/>
      </c>
      <c r="G464" s="297" t="str">
        <f>IF($B464&gt;0,VLOOKUP($B464,'OT-ID'!$B$13:$M$3257,4,FALSE),"")</f>
        <v/>
      </c>
      <c r="H464" s="298" t="str">
        <f>IF($B464&gt;0,VLOOKUP($B464,'OT-ID'!$B$13:$M$3257,5,FALSE),"")</f>
        <v/>
      </c>
      <c r="I464" s="46"/>
      <c r="J464" s="38"/>
      <c r="K464" s="47"/>
      <c r="L464" s="48"/>
      <c r="M464" s="48"/>
      <c r="N464" s="48"/>
      <c r="O464" s="48"/>
      <c r="P464" s="48"/>
      <c r="Q464" s="48"/>
      <c r="R464" s="40"/>
      <c r="S464" s="40"/>
      <c r="T464" s="40"/>
      <c r="U464" s="40"/>
      <c r="V464" s="49"/>
      <c r="W464" s="49"/>
      <c r="X464" s="44" t="str">
        <f t="shared" si="10"/>
        <v/>
      </c>
    </row>
    <row r="465" spans="1:24" s="45" customFormat="1" ht="12" x14ac:dyDescent="0.2">
      <c r="A465" s="37"/>
      <c r="B465" s="38"/>
      <c r="C465" s="39"/>
      <c r="D465" s="297" t="str">
        <f>IF($B465&gt;0,VLOOKUP($B465,'OT-ID'!$B$13:$M$3257,6,FALSE),"")</f>
        <v/>
      </c>
      <c r="E465" s="298" t="str">
        <f>IF($B465&gt;0,VLOOKUP($B465,'OT-ID'!$B$13:$M$3257,10,FALSE),"")</f>
        <v/>
      </c>
      <c r="F465" s="298" t="str">
        <f>IF($B465&gt;0,VLOOKUP($B465,'OT-ID'!$B$13:$M$3257,12,FALSE),"")</f>
        <v/>
      </c>
      <c r="G465" s="297" t="str">
        <f>IF($B465&gt;0,VLOOKUP($B465,'OT-ID'!$B$13:$M$3257,4,FALSE),"")</f>
        <v/>
      </c>
      <c r="H465" s="298" t="str">
        <f>IF($B465&gt;0,VLOOKUP($B465,'OT-ID'!$B$13:$M$3257,5,FALSE),"")</f>
        <v/>
      </c>
      <c r="I465" s="46"/>
      <c r="J465" s="38"/>
      <c r="K465" s="47"/>
      <c r="L465" s="48"/>
      <c r="M465" s="48"/>
      <c r="N465" s="48"/>
      <c r="O465" s="48"/>
      <c r="P465" s="48"/>
      <c r="Q465" s="48"/>
      <c r="R465" s="40"/>
      <c r="S465" s="40"/>
      <c r="T465" s="40"/>
      <c r="U465" s="40"/>
      <c r="V465" s="49"/>
      <c r="W465" s="49"/>
      <c r="X465" s="44" t="str">
        <f t="shared" si="10"/>
        <v/>
      </c>
    </row>
    <row r="466" spans="1:24" s="45" customFormat="1" ht="12" x14ac:dyDescent="0.2">
      <c r="A466" s="37"/>
      <c r="B466" s="38"/>
      <c r="C466" s="39"/>
      <c r="D466" s="297" t="str">
        <f>IF($B466&gt;0,VLOOKUP($B466,'OT-ID'!$B$13:$M$3257,6,FALSE),"")</f>
        <v/>
      </c>
      <c r="E466" s="298" t="str">
        <f>IF($B466&gt;0,VLOOKUP($B466,'OT-ID'!$B$13:$M$3257,10,FALSE),"")</f>
        <v/>
      </c>
      <c r="F466" s="298" t="str">
        <f>IF($B466&gt;0,VLOOKUP($B466,'OT-ID'!$B$13:$M$3257,12,FALSE),"")</f>
        <v/>
      </c>
      <c r="G466" s="297" t="str">
        <f>IF($B466&gt;0,VLOOKUP($B466,'OT-ID'!$B$13:$M$3257,4,FALSE),"")</f>
        <v/>
      </c>
      <c r="H466" s="298" t="str">
        <f>IF($B466&gt;0,VLOOKUP($B466,'OT-ID'!$B$13:$M$3257,5,FALSE),"")</f>
        <v/>
      </c>
      <c r="I466" s="46"/>
      <c r="J466" s="38"/>
      <c r="K466" s="47"/>
      <c r="L466" s="48"/>
      <c r="M466" s="48"/>
      <c r="N466" s="48"/>
      <c r="O466" s="48"/>
      <c r="P466" s="48"/>
      <c r="Q466" s="48"/>
      <c r="R466" s="40"/>
      <c r="S466" s="40"/>
      <c r="T466" s="40"/>
      <c r="U466" s="40"/>
      <c r="V466" s="49"/>
      <c r="W466" s="49"/>
      <c r="X466" s="44" t="str">
        <f t="shared" si="10"/>
        <v/>
      </c>
    </row>
    <row r="467" spans="1:24" s="45" customFormat="1" ht="12" x14ac:dyDescent="0.2">
      <c r="A467" s="37"/>
      <c r="B467" s="38"/>
      <c r="C467" s="39"/>
      <c r="D467" s="297" t="str">
        <f>IF($B467&gt;0,VLOOKUP($B467,'OT-ID'!$B$13:$M$3257,6,FALSE),"")</f>
        <v/>
      </c>
      <c r="E467" s="298" t="str">
        <f>IF($B467&gt;0,VLOOKUP($B467,'OT-ID'!$B$13:$M$3257,10,FALSE),"")</f>
        <v/>
      </c>
      <c r="F467" s="298" t="str">
        <f>IF($B467&gt;0,VLOOKUP($B467,'OT-ID'!$B$13:$M$3257,12,FALSE),"")</f>
        <v/>
      </c>
      <c r="G467" s="297" t="str">
        <f>IF($B467&gt;0,VLOOKUP($B467,'OT-ID'!$B$13:$M$3257,4,FALSE),"")</f>
        <v/>
      </c>
      <c r="H467" s="298" t="str">
        <f>IF($B467&gt;0,VLOOKUP($B467,'OT-ID'!$B$13:$M$3257,5,FALSE),"")</f>
        <v/>
      </c>
      <c r="I467" s="46"/>
      <c r="J467" s="38"/>
      <c r="K467" s="47"/>
      <c r="L467" s="48"/>
      <c r="M467" s="48"/>
      <c r="N467" s="48"/>
      <c r="O467" s="48"/>
      <c r="P467" s="48"/>
      <c r="Q467" s="48"/>
      <c r="R467" s="40"/>
      <c r="S467" s="40"/>
      <c r="T467" s="40"/>
      <c r="U467" s="40"/>
      <c r="V467" s="49"/>
      <c r="W467" s="49"/>
      <c r="X467" s="44" t="str">
        <f t="shared" ref="X467:X530" si="11">IF(W467&gt;0,V467*1000/W467,"")</f>
        <v/>
      </c>
    </row>
    <row r="468" spans="1:24" s="45" customFormat="1" ht="12" x14ac:dyDescent="0.2">
      <c r="A468" s="37"/>
      <c r="B468" s="38"/>
      <c r="C468" s="39"/>
      <c r="D468" s="297" t="str">
        <f>IF($B468&gt;0,VLOOKUP($B468,'OT-ID'!$B$13:$M$3257,6,FALSE),"")</f>
        <v/>
      </c>
      <c r="E468" s="298" t="str">
        <f>IF($B468&gt;0,VLOOKUP($B468,'OT-ID'!$B$13:$M$3257,10,FALSE),"")</f>
        <v/>
      </c>
      <c r="F468" s="298" t="str">
        <f>IF($B468&gt;0,VLOOKUP($B468,'OT-ID'!$B$13:$M$3257,12,FALSE),"")</f>
        <v/>
      </c>
      <c r="G468" s="297" t="str">
        <f>IF($B468&gt;0,VLOOKUP($B468,'OT-ID'!$B$13:$M$3257,4,FALSE),"")</f>
        <v/>
      </c>
      <c r="H468" s="298" t="str">
        <f>IF($B468&gt;0,VLOOKUP($B468,'OT-ID'!$B$13:$M$3257,5,FALSE),"")</f>
        <v/>
      </c>
      <c r="I468" s="46"/>
      <c r="J468" s="38"/>
      <c r="K468" s="47"/>
      <c r="L468" s="48"/>
      <c r="M468" s="48"/>
      <c r="N468" s="48"/>
      <c r="O468" s="48"/>
      <c r="P468" s="48"/>
      <c r="Q468" s="48"/>
      <c r="R468" s="40"/>
      <c r="S468" s="40"/>
      <c r="T468" s="40"/>
      <c r="U468" s="40"/>
      <c r="V468" s="49"/>
      <c r="W468" s="49"/>
      <c r="X468" s="44" t="str">
        <f t="shared" si="11"/>
        <v/>
      </c>
    </row>
    <row r="469" spans="1:24" s="45" customFormat="1" ht="12" x14ac:dyDescent="0.2">
      <c r="A469" s="37"/>
      <c r="B469" s="38"/>
      <c r="C469" s="39"/>
      <c r="D469" s="297" t="str">
        <f>IF($B469&gt;0,VLOOKUP($B469,'OT-ID'!$B$13:$M$3257,6,FALSE),"")</f>
        <v/>
      </c>
      <c r="E469" s="298" t="str">
        <f>IF($B469&gt;0,VLOOKUP($B469,'OT-ID'!$B$13:$M$3257,10,FALSE),"")</f>
        <v/>
      </c>
      <c r="F469" s="298" t="str">
        <f>IF($B469&gt;0,VLOOKUP($B469,'OT-ID'!$B$13:$M$3257,12,FALSE),"")</f>
        <v/>
      </c>
      <c r="G469" s="297" t="str">
        <f>IF($B469&gt;0,VLOOKUP($B469,'OT-ID'!$B$13:$M$3257,4,FALSE),"")</f>
        <v/>
      </c>
      <c r="H469" s="298" t="str">
        <f>IF($B469&gt;0,VLOOKUP($B469,'OT-ID'!$B$13:$M$3257,5,FALSE),"")</f>
        <v/>
      </c>
      <c r="I469" s="46"/>
      <c r="J469" s="38"/>
      <c r="K469" s="47"/>
      <c r="L469" s="48"/>
      <c r="M469" s="48"/>
      <c r="N469" s="48"/>
      <c r="O469" s="48"/>
      <c r="P469" s="48"/>
      <c r="Q469" s="48"/>
      <c r="R469" s="40"/>
      <c r="S469" s="40"/>
      <c r="T469" s="40"/>
      <c r="U469" s="40"/>
      <c r="V469" s="49"/>
      <c r="W469" s="49"/>
      <c r="X469" s="44" t="str">
        <f t="shared" si="11"/>
        <v/>
      </c>
    </row>
    <row r="470" spans="1:24" s="45" customFormat="1" ht="12" x14ac:dyDescent="0.2">
      <c r="A470" s="37"/>
      <c r="B470" s="38"/>
      <c r="C470" s="39"/>
      <c r="D470" s="297" t="str">
        <f>IF($B470&gt;0,VLOOKUP($B470,'OT-ID'!$B$13:$M$3257,6,FALSE),"")</f>
        <v/>
      </c>
      <c r="E470" s="298" t="str">
        <f>IF($B470&gt;0,VLOOKUP($B470,'OT-ID'!$B$13:$M$3257,10,FALSE),"")</f>
        <v/>
      </c>
      <c r="F470" s="298" t="str">
        <f>IF($B470&gt;0,VLOOKUP($B470,'OT-ID'!$B$13:$M$3257,12,FALSE),"")</f>
        <v/>
      </c>
      <c r="G470" s="297" t="str">
        <f>IF($B470&gt;0,VLOOKUP($B470,'OT-ID'!$B$13:$M$3257,4,FALSE),"")</f>
        <v/>
      </c>
      <c r="H470" s="298" t="str">
        <f>IF($B470&gt;0,VLOOKUP($B470,'OT-ID'!$B$13:$M$3257,5,FALSE),"")</f>
        <v/>
      </c>
      <c r="I470" s="46"/>
      <c r="J470" s="38"/>
      <c r="K470" s="47"/>
      <c r="L470" s="48"/>
      <c r="M470" s="48"/>
      <c r="N470" s="48"/>
      <c r="O470" s="48"/>
      <c r="P470" s="48"/>
      <c r="Q470" s="48"/>
      <c r="R470" s="40"/>
      <c r="S470" s="40"/>
      <c r="T470" s="40"/>
      <c r="U470" s="40"/>
      <c r="V470" s="49"/>
      <c r="W470" s="49"/>
      <c r="X470" s="44" t="str">
        <f t="shared" si="11"/>
        <v/>
      </c>
    </row>
    <row r="471" spans="1:24" s="45" customFormat="1" ht="12" x14ac:dyDescent="0.2">
      <c r="A471" s="37"/>
      <c r="B471" s="38"/>
      <c r="C471" s="39"/>
      <c r="D471" s="297" t="str">
        <f>IF($B471&gt;0,VLOOKUP($B471,'OT-ID'!$B$13:$M$3257,6,FALSE),"")</f>
        <v/>
      </c>
      <c r="E471" s="298" t="str">
        <f>IF($B471&gt;0,VLOOKUP($B471,'OT-ID'!$B$13:$M$3257,10,FALSE),"")</f>
        <v/>
      </c>
      <c r="F471" s="298" t="str">
        <f>IF($B471&gt;0,VLOOKUP($B471,'OT-ID'!$B$13:$M$3257,12,FALSE),"")</f>
        <v/>
      </c>
      <c r="G471" s="297" t="str">
        <f>IF($B471&gt;0,VLOOKUP($B471,'OT-ID'!$B$13:$M$3257,4,FALSE),"")</f>
        <v/>
      </c>
      <c r="H471" s="298" t="str">
        <f>IF($B471&gt;0,VLOOKUP($B471,'OT-ID'!$B$13:$M$3257,5,FALSE),"")</f>
        <v/>
      </c>
      <c r="I471" s="46"/>
      <c r="J471" s="38"/>
      <c r="K471" s="47"/>
      <c r="L471" s="48"/>
      <c r="M471" s="48"/>
      <c r="N471" s="48"/>
      <c r="O471" s="48"/>
      <c r="P471" s="48"/>
      <c r="Q471" s="48"/>
      <c r="R471" s="40"/>
      <c r="S471" s="40"/>
      <c r="T471" s="40"/>
      <c r="U471" s="40"/>
      <c r="V471" s="49"/>
      <c r="W471" s="49"/>
      <c r="X471" s="44" t="str">
        <f t="shared" si="11"/>
        <v/>
      </c>
    </row>
    <row r="472" spans="1:24" s="45" customFormat="1" ht="12" x14ac:dyDescent="0.2">
      <c r="A472" s="37"/>
      <c r="B472" s="38"/>
      <c r="C472" s="39"/>
      <c r="D472" s="297" t="str">
        <f>IF($B472&gt;0,VLOOKUP($B472,'OT-ID'!$B$13:$M$3257,6,FALSE),"")</f>
        <v/>
      </c>
      <c r="E472" s="298" t="str">
        <f>IF($B472&gt;0,VLOOKUP($B472,'OT-ID'!$B$13:$M$3257,10,FALSE),"")</f>
        <v/>
      </c>
      <c r="F472" s="298" t="str">
        <f>IF($B472&gt;0,VLOOKUP($B472,'OT-ID'!$B$13:$M$3257,12,FALSE),"")</f>
        <v/>
      </c>
      <c r="G472" s="297" t="str">
        <f>IF($B472&gt;0,VLOOKUP($B472,'OT-ID'!$B$13:$M$3257,4,FALSE),"")</f>
        <v/>
      </c>
      <c r="H472" s="298" t="str">
        <f>IF($B472&gt;0,VLOOKUP($B472,'OT-ID'!$B$13:$M$3257,5,FALSE),"")</f>
        <v/>
      </c>
      <c r="I472" s="46"/>
      <c r="J472" s="38"/>
      <c r="K472" s="47"/>
      <c r="L472" s="48"/>
      <c r="M472" s="48"/>
      <c r="N472" s="48"/>
      <c r="O472" s="48"/>
      <c r="P472" s="48"/>
      <c r="Q472" s="48"/>
      <c r="R472" s="40"/>
      <c r="S472" s="40"/>
      <c r="T472" s="40"/>
      <c r="U472" s="40"/>
      <c r="V472" s="49"/>
      <c r="W472" s="49"/>
      <c r="X472" s="44" t="str">
        <f t="shared" si="11"/>
        <v/>
      </c>
    </row>
    <row r="473" spans="1:24" s="45" customFormat="1" ht="12" x14ac:dyDescent="0.2">
      <c r="A473" s="37"/>
      <c r="B473" s="38"/>
      <c r="C473" s="39"/>
      <c r="D473" s="297" t="str">
        <f>IF($B473&gt;0,VLOOKUP($B473,'OT-ID'!$B$13:$M$3257,6,FALSE),"")</f>
        <v/>
      </c>
      <c r="E473" s="298" t="str">
        <f>IF($B473&gt;0,VLOOKUP($B473,'OT-ID'!$B$13:$M$3257,10,FALSE),"")</f>
        <v/>
      </c>
      <c r="F473" s="298" t="str">
        <f>IF($B473&gt;0,VLOOKUP($B473,'OT-ID'!$B$13:$M$3257,12,FALSE),"")</f>
        <v/>
      </c>
      <c r="G473" s="297" t="str">
        <f>IF($B473&gt;0,VLOOKUP($B473,'OT-ID'!$B$13:$M$3257,4,FALSE),"")</f>
        <v/>
      </c>
      <c r="H473" s="298" t="str">
        <f>IF($B473&gt;0,VLOOKUP($B473,'OT-ID'!$B$13:$M$3257,5,FALSE),"")</f>
        <v/>
      </c>
      <c r="I473" s="46"/>
      <c r="J473" s="38"/>
      <c r="K473" s="47"/>
      <c r="L473" s="48"/>
      <c r="M473" s="48"/>
      <c r="N473" s="48"/>
      <c r="O473" s="48"/>
      <c r="P473" s="48"/>
      <c r="Q473" s="48"/>
      <c r="R473" s="40"/>
      <c r="S473" s="40"/>
      <c r="T473" s="40"/>
      <c r="U473" s="40"/>
      <c r="V473" s="49"/>
      <c r="W473" s="49"/>
      <c r="X473" s="44" t="str">
        <f t="shared" si="11"/>
        <v/>
      </c>
    </row>
    <row r="474" spans="1:24" s="45" customFormat="1" ht="12" x14ac:dyDescent="0.2">
      <c r="A474" s="37"/>
      <c r="B474" s="38"/>
      <c r="C474" s="39"/>
      <c r="D474" s="297" t="str">
        <f>IF($B474&gt;0,VLOOKUP($B474,'OT-ID'!$B$13:$M$3257,6,FALSE),"")</f>
        <v/>
      </c>
      <c r="E474" s="298" t="str">
        <f>IF($B474&gt;0,VLOOKUP($B474,'OT-ID'!$B$13:$M$3257,10,FALSE),"")</f>
        <v/>
      </c>
      <c r="F474" s="298" t="str">
        <f>IF($B474&gt;0,VLOOKUP($B474,'OT-ID'!$B$13:$M$3257,12,FALSE),"")</f>
        <v/>
      </c>
      <c r="G474" s="297" t="str">
        <f>IF($B474&gt;0,VLOOKUP($B474,'OT-ID'!$B$13:$M$3257,4,FALSE),"")</f>
        <v/>
      </c>
      <c r="H474" s="298" t="str">
        <f>IF($B474&gt;0,VLOOKUP($B474,'OT-ID'!$B$13:$M$3257,5,FALSE),"")</f>
        <v/>
      </c>
      <c r="I474" s="46"/>
      <c r="J474" s="38"/>
      <c r="K474" s="47"/>
      <c r="L474" s="48"/>
      <c r="M474" s="48"/>
      <c r="N474" s="48"/>
      <c r="O474" s="48"/>
      <c r="P474" s="48"/>
      <c r="Q474" s="48"/>
      <c r="R474" s="40"/>
      <c r="S474" s="40"/>
      <c r="T474" s="40"/>
      <c r="U474" s="40"/>
      <c r="V474" s="49"/>
      <c r="W474" s="49"/>
      <c r="X474" s="44" t="str">
        <f t="shared" si="11"/>
        <v/>
      </c>
    </row>
    <row r="475" spans="1:24" s="45" customFormat="1" ht="12" x14ac:dyDescent="0.2">
      <c r="A475" s="37"/>
      <c r="B475" s="38"/>
      <c r="C475" s="39"/>
      <c r="D475" s="297" t="str">
        <f>IF($B475&gt;0,VLOOKUP($B475,'OT-ID'!$B$13:$M$3257,6,FALSE),"")</f>
        <v/>
      </c>
      <c r="E475" s="298" t="str">
        <f>IF($B475&gt;0,VLOOKUP($B475,'OT-ID'!$B$13:$M$3257,10,FALSE),"")</f>
        <v/>
      </c>
      <c r="F475" s="298" t="str">
        <f>IF($B475&gt;0,VLOOKUP($B475,'OT-ID'!$B$13:$M$3257,12,FALSE),"")</f>
        <v/>
      </c>
      <c r="G475" s="297" t="str">
        <f>IF($B475&gt;0,VLOOKUP($B475,'OT-ID'!$B$13:$M$3257,4,FALSE),"")</f>
        <v/>
      </c>
      <c r="H475" s="298" t="str">
        <f>IF($B475&gt;0,VLOOKUP($B475,'OT-ID'!$B$13:$M$3257,5,FALSE),"")</f>
        <v/>
      </c>
      <c r="I475" s="46"/>
      <c r="J475" s="38"/>
      <c r="K475" s="47"/>
      <c r="L475" s="48"/>
      <c r="M475" s="48"/>
      <c r="N475" s="48"/>
      <c r="O475" s="48"/>
      <c r="P475" s="48"/>
      <c r="Q475" s="48"/>
      <c r="R475" s="40"/>
      <c r="S475" s="40"/>
      <c r="T475" s="40"/>
      <c r="U475" s="40"/>
      <c r="V475" s="49"/>
      <c r="W475" s="49"/>
      <c r="X475" s="44" t="str">
        <f t="shared" si="11"/>
        <v/>
      </c>
    </row>
    <row r="476" spans="1:24" s="45" customFormat="1" ht="12" x14ac:dyDescent="0.2">
      <c r="A476" s="37"/>
      <c r="B476" s="38"/>
      <c r="C476" s="39"/>
      <c r="D476" s="297" t="str">
        <f>IF($B476&gt;0,VLOOKUP($B476,'OT-ID'!$B$13:$M$3257,6,FALSE),"")</f>
        <v/>
      </c>
      <c r="E476" s="298" t="str">
        <f>IF($B476&gt;0,VLOOKUP($B476,'OT-ID'!$B$13:$M$3257,10,FALSE),"")</f>
        <v/>
      </c>
      <c r="F476" s="298" t="str">
        <f>IF($B476&gt;0,VLOOKUP($B476,'OT-ID'!$B$13:$M$3257,12,FALSE),"")</f>
        <v/>
      </c>
      <c r="G476" s="297" t="str">
        <f>IF($B476&gt;0,VLOOKUP($B476,'OT-ID'!$B$13:$M$3257,4,FALSE),"")</f>
        <v/>
      </c>
      <c r="H476" s="298" t="str">
        <f>IF($B476&gt;0,VLOOKUP($B476,'OT-ID'!$B$13:$M$3257,5,FALSE),"")</f>
        <v/>
      </c>
      <c r="I476" s="46"/>
      <c r="J476" s="38"/>
      <c r="K476" s="47"/>
      <c r="L476" s="48"/>
      <c r="M476" s="48"/>
      <c r="N476" s="48"/>
      <c r="O476" s="48"/>
      <c r="P476" s="48"/>
      <c r="Q476" s="48"/>
      <c r="R476" s="40"/>
      <c r="S476" s="40"/>
      <c r="T476" s="40"/>
      <c r="U476" s="40"/>
      <c r="V476" s="49"/>
      <c r="W476" s="49"/>
      <c r="X476" s="44" t="str">
        <f t="shared" si="11"/>
        <v/>
      </c>
    </row>
    <row r="477" spans="1:24" s="45" customFormat="1" ht="12" x14ac:dyDescent="0.2">
      <c r="A477" s="37"/>
      <c r="B477" s="38"/>
      <c r="C477" s="39"/>
      <c r="D477" s="297" t="str">
        <f>IF($B477&gt;0,VLOOKUP($B477,'OT-ID'!$B$13:$M$3257,6,FALSE),"")</f>
        <v/>
      </c>
      <c r="E477" s="298" t="str">
        <f>IF($B477&gt;0,VLOOKUP($B477,'OT-ID'!$B$13:$M$3257,10,FALSE),"")</f>
        <v/>
      </c>
      <c r="F477" s="298" t="str">
        <f>IF($B477&gt;0,VLOOKUP($B477,'OT-ID'!$B$13:$M$3257,12,FALSE),"")</f>
        <v/>
      </c>
      <c r="G477" s="297" t="str">
        <f>IF($B477&gt;0,VLOOKUP($B477,'OT-ID'!$B$13:$M$3257,4,FALSE),"")</f>
        <v/>
      </c>
      <c r="H477" s="298" t="str">
        <f>IF($B477&gt;0,VLOOKUP($B477,'OT-ID'!$B$13:$M$3257,5,FALSE),"")</f>
        <v/>
      </c>
      <c r="I477" s="46"/>
      <c r="J477" s="38"/>
      <c r="K477" s="47"/>
      <c r="L477" s="48"/>
      <c r="M477" s="48"/>
      <c r="N477" s="48"/>
      <c r="O477" s="48"/>
      <c r="P477" s="48"/>
      <c r="Q477" s="48"/>
      <c r="R477" s="40"/>
      <c r="S477" s="40"/>
      <c r="T477" s="40"/>
      <c r="U477" s="40"/>
      <c r="V477" s="49"/>
      <c r="W477" s="49"/>
      <c r="X477" s="44" t="str">
        <f t="shared" si="11"/>
        <v/>
      </c>
    </row>
    <row r="478" spans="1:24" s="45" customFormat="1" ht="12" x14ac:dyDescent="0.2">
      <c r="A478" s="37"/>
      <c r="B478" s="38"/>
      <c r="C478" s="39"/>
      <c r="D478" s="297" t="str">
        <f>IF($B478&gt;0,VLOOKUP($B478,'OT-ID'!$B$13:$M$3257,6,FALSE),"")</f>
        <v/>
      </c>
      <c r="E478" s="298" t="str">
        <f>IF($B478&gt;0,VLOOKUP($B478,'OT-ID'!$B$13:$M$3257,10,FALSE),"")</f>
        <v/>
      </c>
      <c r="F478" s="298" t="str">
        <f>IF($B478&gt;0,VLOOKUP($B478,'OT-ID'!$B$13:$M$3257,12,FALSE),"")</f>
        <v/>
      </c>
      <c r="G478" s="297" t="str">
        <f>IF($B478&gt;0,VLOOKUP($B478,'OT-ID'!$B$13:$M$3257,4,FALSE),"")</f>
        <v/>
      </c>
      <c r="H478" s="298" t="str">
        <f>IF($B478&gt;0,VLOOKUP($B478,'OT-ID'!$B$13:$M$3257,5,FALSE),"")</f>
        <v/>
      </c>
      <c r="I478" s="46"/>
      <c r="J478" s="38"/>
      <c r="K478" s="47"/>
      <c r="L478" s="48"/>
      <c r="M478" s="48"/>
      <c r="N478" s="48"/>
      <c r="O478" s="48"/>
      <c r="P478" s="48"/>
      <c r="Q478" s="48"/>
      <c r="R478" s="40"/>
      <c r="S478" s="40"/>
      <c r="T478" s="40"/>
      <c r="U478" s="40"/>
      <c r="V478" s="49"/>
      <c r="W478" s="49"/>
      <c r="X478" s="44" t="str">
        <f t="shared" si="11"/>
        <v/>
      </c>
    </row>
    <row r="479" spans="1:24" s="45" customFormat="1" ht="12" x14ac:dyDescent="0.2">
      <c r="A479" s="37"/>
      <c r="B479" s="38"/>
      <c r="C479" s="39"/>
      <c r="D479" s="297" t="str">
        <f>IF($B479&gt;0,VLOOKUP($B479,'OT-ID'!$B$13:$M$3257,6,FALSE),"")</f>
        <v/>
      </c>
      <c r="E479" s="298" t="str">
        <f>IF($B479&gt;0,VLOOKUP($B479,'OT-ID'!$B$13:$M$3257,10,FALSE),"")</f>
        <v/>
      </c>
      <c r="F479" s="298" t="str">
        <f>IF($B479&gt;0,VLOOKUP($B479,'OT-ID'!$B$13:$M$3257,12,FALSE),"")</f>
        <v/>
      </c>
      <c r="G479" s="297" t="str">
        <f>IF($B479&gt;0,VLOOKUP($B479,'OT-ID'!$B$13:$M$3257,4,FALSE),"")</f>
        <v/>
      </c>
      <c r="H479" s="298" t="str">
        <f>IF($B479&gt;0,VLOOKUP($B479,'OT-ID'!$B$13:$M$3257,5,FALSE),"")</f>
        <v/>
      </c>
      <c r="I479" s="46"/>
      <c r="J479" s="38"/>
      <c r="K479" s="47"/>
      <c r="L479" s="48"/>
      <c r="M479" s="48"/>
      <c r="N479" s="48"/>
      <c r="O479" s="48"/>
      <c r="P479" s="48"/>
      <c r="Q479" s="48"/>
      <c r="R479" s="40"/>
      <c r="S479" s="40"/>
      <c r="T479" s="40"/>
      <c r="U479" s="40"/>
      <c r="V479" s="49"/>
      <c r="W479" s="49"/>
      <c r="X479" s="44" t="str">
        <f t="shared" si="11"/>
        <v/>
      </c>
    </row>
    <row r="480" spans="1:24" s="45" customFormat="1" ht="12" x14ac:dyDescent="0.2">
      <c r="A480" s="37"/>
      <c r="B480" s="38"/>
      <c r="C480" s="39"/>
      <c r="D480" s="297" t="str">
        <f>IF($B480&gt;0,VLOOKUP($B480,'OT-ID'!$B$13:$M$3257,6,FALSE),"")</f>
        <v/>
      </c>
      <c r="E480" s="298" t="str">
        <f>IF($B480&gt;0,VLOOKUP($B480,'OT-ID'!$B$13:$M$3257,10,FALSE),"")</f>
        <v/>
      </c>
      <c r="F480" s="298" t="str">
        <f>IF($B480&gt;0,VLOOKUP($B480,'OT-ID'!$B$13:$M$3257,12,FALSE),"")</f>
        <v/>
      </c>
      <c r="G480" s="297" t="str">
        <f>IF($B480&gt;0,VLOOKUP($B480,'OT-ID'!$B$13:$M$3257,4,FALSE),"")</f>
        <v/>
      </c>
      <c r="H480" s="298" t="str">
        <f>IF($B480&gt;0,VLOOKUP($B480,'OT-ID'!$B$13:$M$3257,5,FALSE),"")</f>
        <v/>
      </c>
      <c r="I480" s="46"/>
      <c r="J480" s="38"/>
      <c r="K480" s="47"/>
      <c r="L480" s="48"/>
      <c r="M480" s="48"/>
      <c r="N480" s="48"/>
      <c r="O480" s="48"/>
      <c r="P480" s="48"/>
      <c r="Q480" s="48"/>
      <c r="R480" s="40"/>
      <c r="S480" s="40"/>
      <c r="T480" s="40"/>
      <c r="U480" s="40"/>
      <c r="V480" s="49"/>
      <c r="W480" s="49"/>
      <c r="X480" s="44" t="str">
        <f t="shared" si="11"/>
        <v/>
      </c>
    </row>
    <row r="481" spans="1:24" s="45" customFormat="1" ht="12" x14ac:dyDescent="0.2">
      <c r="A481" s="37"/>
      <c r="B481" s="38"/>
      <c r="C481" s="39"/>
      <c r="D481" s="297" t="str">
        <f>IF($B481&gt;0,VLOOKUP($B481,'OT-ID'!$B$13:$M$3257,6,FALSE),"")</f>
        <v/>
      </c>
      <c r="E481" s="298" t="str">
        <f>IF($B481&gt;0,VLOOKUP($B481,'OT-ID'!$B$13:$M$3257,10,FALSE),"")</f>
        <v/>
      </c>
      <c r="F481" s="298" t="str">
        <f>IF($B481&gt;0,VLOOKUP($B481,'OT-ID'!$B$13:$M$3257,12,FALSE),"")</f>
        <v/>
      </c>
      <c r="G481" s="297" t="str">
        <f>IF($B481&gt;0,VLOOKUP($B481,'OT-ID'!$B$13:$M$3257,4,FALSE),"")</f>
        <v/>
      </c>
      <c r="H481" s="298" t="str">
        <f>IF($B481&gt;0,VLOOKUP($B481,'OT-ID'!$B$13:$M$3257,5,FALSE),"")</f>
        <v/>
      </c>
      <c r="I481" s="46"/>
      <c r="J481" s="38"/>
      <c r="K481" s="47"/>
      <c r="L481" s="48"/>
      <c r="M481" s="48"/>
      <c r="N481" s="48"/>
      <c r="O481" s="48"/>
      <c r="P481" s="48"/>
      <c r="Q481" s="48"/>
      <c r="R481" s="40"/>
      <c r="S481" s="40"/>
      <c r="T481" s="40"/>
      <c r="U481" s="40"/>
      <c r="V481" s="49"/>
      <c r="W481" s="49"/>
      <c r="X481" s="44" t="str">
        <f t="shared" si="11"/>
        <v/>
      </c>
    </row>
    <row r="482" spans="1:24" s="45" customFormat="1" ht="12" x14ac:dyDescent="0.2">
      <c r="A482" s="37"/>
      <c r="B482" s="38"/>
      <c r="C482" s="39"/>
      <c r="D482" s="297" t="str">
        <f>IF($B482&gt;0,VLOOKUP($B482,'OT-ID'!$B$13:$M$3257,6,FALSE),"")</f>
        <v/>
      </c>
      <c r="E482" s="298" t="str">
        <f>IF($B482&gt;0,VLOOKUP($B482,'OT-ID'!$B$13:$M$3257,10,FALSE),"")</f>
        <v/>
      </c>
      <c r="F482" s="298" t="str">
        <f>IF($B482&gt;0,VLOOKUP($B482,'OT-ID'!$B$13:$M$3257,12,FALSE),"")</f>
        <v/>
      </c>
      <c r="G482" s="297" t="str">
        <f>IF($B482&gt;0,VLOOKUP($B482,'OT-ID'!$B$13:$M$3257,4,FALSE),"")</f>
        <v/>
      </c>
      <c r="H482" s="298" t="str">
        <f>IF($B482&gt;0,VLOOKUP($B482,'OT-ID'!$B$13:$M$3257,5,FALSE),"")</f>
        <v/>
      </c>
      <c r="I482" s="46"/>
      <c r="J482" s="38"/>
      <c r="K482" s="47"/>
      <c r="L482" s="48"/>
      <c r="M482" s="48"/>
      <c r="N482" s="48"/>
      <c r="O482" s="48"/>
      <c r="P482" s="48"/>
      <c r="Q482" s="48"/>
      <c r="R482" s="40"/>
      <c r="S482" s="40"/>
      <c r="T482" s="40"/>
      <c r="U482" s="40"/>
      <c r="V482" s="49"/>
      <c r="W482" s="49"/>
      <c r="X482" s="44" t="str">
        <f t="shared" si="11"/>
        <v/>
      </c>
    </row>
    <row r="483" spans="1:24" s="45" customFormat="1" ht="12" x14ac:dyDescent="0.2">
      <c r="A483" s="37"/>
      <c r="B483" s="38"/>
      <c r="C483" s="39"/>
      <c r="D483" s="297" t="str">
        <f>IF($B483&gt;0,VLOOKUP($B483,'OT-ID'!$B$13:$M$3257,6,FALSE),"")</f>
        <v/>
      </c>
      <c r="E483" s="298" t="str">
        <f>IF($B483&gt;0,VLOOKUP($B483,'OT-ID'!$B$13:$M$3257,10,FALSE),"")</f>
        <v/>
      </c>
      <c r="F483" s="298" t="str">
        <f>IF($B483&gt;0,VLOOKUP($B483,'OT-ID'!$B$13:$M$3257,12,FALSE),"")</f>
        <v/>
      </c>
      <c r="G483" s="297" t="str">
        <f>IF($B483&gt;0,VLOOKUP($B483,'OT-ID'!$B$13:$M$3257,4,FALSE),"")</f>
        <v/>
      </c>
      <c r="H483" s="298" t="str">
        <f>IF($B483&gt;0,VLOOKUP($B483,'OT-ID'!$B$13:$M$3257,5,FALSE),"")</f>
        <v/>
      </c>
      <c r="I483" s="46"/>
      <c r="J483" s="38"/>
      <c r="K483" s="47"/>
      <c r="L483" s="48"/>
      <c r="M483" s="48"/>
      <c r="N483" s="48"/>
      <c r="O483" s="48"/>
      <c r="P483" s="48"/>
      <c r="Q483" s="48"/>
      <c r="R483" s="40"/>
      <c r="S483" s="40"/>
      <c r="T483" s="40"/>
      <c r="U483" s="40"/>
      <c r="V483" s="49"/>
      <c r="W483" s="49"/>
      <c r="X483" s="44" t="str">
        <f t="shared" si="11"/>
        <v/>
      </c>
    </row>
    <row r="484" spans="1:24" s="45" customFormat="1" ht="12" x14ac:dyDescent="0.2">
      <c r="A484" s="37"/>
      <c r="B484" s="38"/>
      <c r="C484" s="39"/>
      <c r="D484" s="297" t="str">
        <f>IF($B484&gt;0,VLOOKUP($B484,'OT-ID'!$B$13:$M$3257,6,FALSE),"")</f>
        <v/>
      </c>
      <c r="E484" s="298" t="str">
        <f>IF($B484&gt;0,VLOOKUP($B484,'OT-ID'!$B$13:$M$3257,10,FALSE),"")</f>
        <v/>
      </c>
      <c r="F484" s="298" t="str">
        <f>IF($B484&gt;0,VLOOKUP($B484,'OT-ID'!$B$13:$M$3257,12,FALSE),"")</f>
        <v/>
      </c>
      <c r="G484" s="297" t="str">
        <f>IF($B484&gt;0,VLOOKUP($B484,'OT-ID'!$B$13:$M$3257,4,FALSE),"")</f>
        <v/>
      </c>
      <c r="H484" s="298" t="str">
        <f>IF($B484&gt;0,VLOOKUP($B484,'OT-ID'!$B$13:$M$3257,5,FALSE),"")</f>
        <v/>
      </c>
      <c r="I484" s="46"/>
      <c r="J484" s="38"/>
      <c r="K484" s="47"/>
      <c r="L484" s="48"/>
      <c r="M484" s="48"/>
      <c r="N484" s="48"/>
      <c r="O484" s="48"/>
      <c r="P484" s="48"/>
      <c r="Q484" s="48"/>
      <c r="R484" s="40"/>
      <c r="S484" s="40"/>
      <c r="T484" s="40"/>
      <c r="U484" s="40"/>
      <c r="V484" s="49"/>
      <c r="W484" s="49"/>
      <c r="X484" s="44" t="str">
        <f t="shared" si="11"/>
        <v/>
      </c>
    </row>
    <row r="485" spans="1:24" s="45" customFormat="1" ht="12" x14ac:dyDescent="0.2">
      <c r="A485" s="37"/>
      <c r="B485" s="38"/>
      <c r="C485" s="39"/>
      <c r="D485" s="297" t="str">
        <f>IF($B485&gt;0,VLOOKUP($B485,'OT-ID'!$B$13:$M$3257,6,FALSE),"")</f>
        <v/>
      </c>
      <c r="E485" s="298" t="str">
        <f>IF($B485&gt;0,VLOOKUP($B485,'OT-ID'!$B$13:$M$3257,10,FALSE),"")</f>
        <v/>
      </c>
      <c r="F485" s="298" t="str">
        <f>IF($B485&gt;0,VLOOKUP($B485,'OT-ID'!$B$13:$M$3257,12,FALSE),"")</f>
        <v/>
      </c>
      <c r="G485" s="297" t="str">
        <f>IF($B485&gt;0,VLOOKUP($B485,'OT-ID'!$B$13:$M$3257,4,FALSE),"")</f>
        <v/>
      </c>
      <c r="H485" s="298" t="str">
        <f>IF($B485&gt;0,VLOOKUP($B485,'OT-ID'!$B$13:$M$3257,5,FALSE),"")</f>
        <v/>
      </c>
      <c r="I485" s="46"/>
      <c r="J485" s="38"/>
      <c r="K485" s="47"/>
      <c r="L485" s="48"/>
      <c r="M485" s="48"/>
      <c r="N485" s="48"/>
      <c r="O485" s="48"/>
      <c r="P485" s="48"/>
      <c r="Q485" s="48"/>
      <c r="R485" s="40"/>
      <c r="S485" s="40"/>
      <c r="T485" s="40"/>
      <c r="U485" s="40"/>
      <c r="V485" s="49"/>
      <c r="W485" s="49"/>
      <c r="X485" s="44" t="str">
        <f t="shared" si="11"/>
        <v/>
      </c>
    </row>
    <row r="486" spans="1:24" s="45" customFormat="1" ht="12" x14ac:dyDescent="0.2">
      <c r="A486" s="37"/>
      <c r="B486" s="38"/>
      <c r="C486" s="39"/>
      <c r="D486" s="297" t="str">
        <f>IF($B486&gt;0,VLOOKUP($B486,'OT-ID'!$B$13:$M$3257,6,FALSE),"")</f>
        <v/>
      </c>
      <c r="E486" s="298" t="str">
        <f>IF($B486&gt;0,VLOOKUP($B486,'OT-ID'!$B$13:$M$3257,10,FALSE),"")</f>
        <v/>
      </c>
      <c r="F486" s="298" t="str">
        <f>IF($B486&gt;0,VLOOKUP($B486,'OT-ID'!$B$13:$M$3257,12,FALSE),"")</f>
        <v/>
      </c>
      <c r="G486" s="297" t="str">
        <f>IF($B486&gt;0,VLOOKUP($B486,'OT-ID'!$B$13:$M$3257,4,FALSE),"")</f>
        <v/>
      </c>
      <c r="H486" s="298" t="str">
        <f>IF($B486&gt;0,VLOOKUP($B486,'OT-ID'!$B$13:$M$3257,5,FALSE),"")</f>
        <v/>
      </c>
      <c r="I486" s="46"/>
      <c r="J486" s="38"/>
      <c r="K486" s="47"/>
      <c r="L486" s="48"/>
      <c r="M486" s="48"/>
      <c r="N486" s="48"/>
      <c r="O486" s="48"/>
      <c r="P486" s="48"/>
      <c r="Q486" s="48"/>
      <c r="R486" s="40"/>
      <c r="S486" s="40"/>
      <c r="T486" s="40"/>
      <c r="U486" s="40"/>
      <c r="V486" s="49"/>
      <c r="W486" s="49"/>
      <c r="X486" s="44" t="str">
        <f t="shared" si="11"/>
        <v/>
      </c>
    </row>
    <row r="487" spans="1:24" s="45" customFormat="1" ht="12" x14ac:dyDescent="0.2">
      <c r="A487" s="37"/>
      <c r="B487" s="38"/>
      <c r="C487" s="39"/>
      <c r="D487" s="297" t="str">
        <f>IF($B487&gt;0,VLOOKUP($B487,'OT-ID'!$B$13:$M$3257,6,FALSE),"")</f>
        <v/>
      </c>
      <c r="E487" s="298" t="str">
        <f>IF($B487&gt;0,VLOOKUP($B487,'OT-ID'!$B$13:$M$3257,10,FALSE),"")</f>
        <v/>
      </c>
      <c r="F487" s="298" t="str">
        <f>IF($B487&gt;0,VLOOKUP($B487,'OT-ID'!$B$13:$M$3257,12,FALSE),"")</f>
        <v/>
      </c>
      <c r="G487" s="297" t="str">
        <f>IF($B487&gt;0,VLOOKUP($B487,'OT-ID'!$B$13:$M$3257,4,FALSE),"")</f>
        <v/>
      </c>
      <c r="H487" s="298" t="str">
        <f>IF($B487&gt;0,VLOOKUP($B487,'OT-ID'!$B$13:$M$3257,5,FALSE),"")</f>
        <v/>
      </c>
      <c r="I487" s="46"/>
      <c r="J487" s="38"/>
      <c r="K487" s="47"/>
      <c r="L487" s="48"/>
      <c r="M487" s="48"/>
      <c r="N487" s="48"/>
      <c r="O487" s="48"/>
      <c r="P487" s="48"/>
      <c r="Q487" s="48"/>
      <c r="R487" s="40"/>
      <c r="S487" s="40"/>
      <c r="T487" s="40"/>
      <c r="U487" s="40"/>
      <c r="V487" s="49"/>
      <c r="W487" s="49"/>
      <c r="X487" s="44" t="str">
        <f t="shared" si="11"/>
        <v/>
      </c>
    </row>
    <row r="488" spans="1:24" s="45" customFormat="1" ht="12" x14ac:dyDescent="0.2">
      <c r="A488" s="37"/>
      <c r="B488" s="38"/>
      <c r="C488" s="39"/>
      <c r="D488" s="297" t="str">
        <f>IF($B488&gt;0,VLOOKUP($B488,'OT-ID'!$B$13:$M$3257,6,FALSE),"")</f>
        <v/>
      </c>
      <c r="E488" s="298" t="str">
        <f>IF($B488&gt;0,VLOOKUP($B488,'OT-ID'!$B$13:$M$3257,10,FALSE),"")</f>
        <v/>
      </c>
      <c r="F488" s="298" t="str">
        <f>IF($B488&gt;0,VLOOKUP($B488,'OT-ID'!$B$13:$M$3257,12,FALSE),"")</f>
        <v/>
      </c>
      <c r="G488" s="297" t="str">
        <f>IF($B488&gt;0,VLOOKUP($B488,'OT-ID'!$B$13:$M$3257,4,FALSE),"")</f>
        <v/>
      </c>
      <c r="H488" s="298" t="str">
        <f>IF($B488&gt;0,VLOOKUP($B488,'OT-ID'!$B$13:$M$3257,5,FALSE),"")</f>
        <v/>
      </c>
      <c r="I488" s="46"/>
      <c r="J488" s="38"/>
      <c r="K488" s="47"/>
      <c r="L488" s="48"/>
      <c r="M488" s="48"/>
      <c r="N488" s="48"/>
      <c r="O488" s="48"/>
      <c r="P488" s="48"/>
      <c r="Q488" s="48"/>
      <c r="R488" s="40"/>
      <c r="S488" s="40"/>
      <c r="T488" s="40"/>
      <c r="U488" s="40"/>
      <c r="V488" s="49"/>
      <c r="W488" s="49"/>
      <c r="X488" s="44" t="str">
        <f t="shared" si="11"/>
        <v/>
      </c>
    </row>
    <row r="489" spans="1:24" s="45" customFormat="1" ht="12" x14ac:dyDescent="0.2">
      <c r="A489" s="37"/>
      <c r="B489" s="38"/>
      <c r="C489" s="39"/>
      <c r="D489" s="297" t="str">
        <f>IF($B489&gt;0,VLOOKUP($B489,'OT-ID'!$B$13:$M$3257,6,FALSE),"")</f>
        <v/>
      </c>
      <c r="E489" s="298" t="str">
        <f>IF($B489&gt;0,VLOOKUP($B489,'OT-ID'!$B$13:$M$3257,10,FALSE),"")</f>
        <v/>
      </c>
      <c r="F489" s="298" t="str">
        <f>IF($B489&gt;0,VLOOKUP($B489,'OT-ID'!$B$13:$M$3257,12,FALSE),"")</f>
        <v/>
      </c>
      <c r="G489" s="297" t="str">
        <f>IF($B489&gt;0,VLOOKUP($B489,'OT-ID'!$B$13:$M$3257,4,FALSE),"")</f>
        <v/>
      </c>
      <c r="H489" s="298" t="str">
        <f>IF($B489&gt;0,VLOOKUP($B489,'OT-ID'!$B$13:$M$3257,5,FALSE),"")</f>
        <v/>
      </c>
      <c r="I489" s="46"/>
      <c r="J489" s="38"/>
      <c r="K489" s="47"/>
      <c r="L489" s="48"/>
      <c r="M489" s="48"/>
      <c r="N489" s="48"/>
      <c r="O489" s="48"/>
      <c r="P489" s="48"/>
      <c r="Q489" s="48"/>
      <c r="R489" s="40"/>
      <c r="S489" s="40"/>
      <c r="T489" s="40"/>
      <c r="U489" s="40"/>
      <c r="V489" s="49"/>
      <c r="W489" s="49"/>
      <c r="X489" s="44" t="str">
        <f t="shared" si="11"/>
        <v/>
      </c>
    </row>
    <row r="490" spans="1:24" s="45" customFormat="1" ht="12" x14ac:dyDescent="0.2">
      <c r="A490" s="37"/>
      <c r="B490" s="38"/>
      <c r="C490" s="39"/>
      <c r="D490" s="297" t="str">
        <f>IF($B490&gt;0,VLOOKUP($B490,'OT-ID'!$B$13:$M$3257,6,FALSE),"")</f>
        <v/>
      </c>
      <c r="E490" s="298" t="str">
        <f>IF($B490&gt;0,VLOOKUP($B490,'OT-ID'!$B$13:$M$3257,10,FALSE),"")</f>
        <v/>
      </c>
      <c r="F490" s="298" t="str">
        <f>IF($B490&gt;0,VLOOKUP($B490,'OT-ID'!$B$13:$M$3257,12,FALSE),"")</f>
        <v/>
      </c>
      <c r="G490" s="297" t="str">
        <f>IF($B490&gt;0,VLOOKUP($B490,'OT-ID'!$B$13:$M$3257,4,FALSE),"")</f>
        <v/>
      </c>
      <c r="H490" s="298" t="str">
        <f>IF($B490&gt;0,VLOOKUP($B490,'OT-ID'!$B$13:$M$3257,5,FALSE),"")</f>
        <v/>
      </c>
      <c r="I490" s="46"/>
      <c r="J490" s="38"/>
      <c r="K490" s="47"/>
      <c r="L490" s="48"/>
      <c r="M490" s="48"/>
      <c r="N490" s="48"/>
      <c r="O490" s="48"/>
      <c r="P490" s="48"/>
      <c r="Q490" s="48"/>
      <c r="R490" s="40"/>
      <c r="S490" s="40"/>
      <c r="T490" s="40"/>
      <c r="U490" s="40"/>
      <c r="V490" s="49"/>
      <c r="W490" s="49"/>
      <c r="X490" s="44" t="str">
        <f t="shared" si="11"/>
        <v/>
      </c>
    </row>
    <row r="491" spans="1:24" s="45" customFormat="1" ht="12" x14ac:dyDescent="0.2">
      <c r="A491" s="37"/>
      <c r="B491" s="38"/>
      <c r="C491" s="39"/>
      <c r="D491" s="297" t="str">
        <f>IF($B491&gt;0,VLOOKUP($B491,'OT-ID'!$B$13:$M$3257,6,FALSE),"")</f>
        <v/>
      </c>
      <c r="E491" s="298" t="str">
        <f>IF($B491&gt;0,VLOOKUP($B491,'OT-ID'!$B$13:$M$3257,10,FALSE),"")</f>
        <v/>
      </c>
      <c r="F491" s="298" t="str">
        <f>IF($B491&gt;0,VLOOKUP($B491,'OT-ID'!$B$13:$M$3257,12,FALSE),"")</f>
        <v/>
      </c>
      <c r="G491" s="297" t="str">
        <f>IF($B491&gt;0,VLOOKUP($B491,'OT-ID'!$B$13:$M$3257,4,FALSE),"")</f>
        <v/>
      </c>
      <c r="H491" s="298" t="str">
        <f>IF($B491&gt;0,VLOOKUP($B491,'OT-ID'!$B$13:$M$3257,5,FALSE),"")</f>
        <v/>
      </c>
      <c r="I491" s="46"/>
      <c r="J491" s="38"/>
      <c r="K491" s="47"/>
      <c r="L491" s="48"/>
      <c r="M491" s="48"/>
      <c r="N491" s="48"/>
      <c r="O491" s="48"/>
      <c r="P491" s="48"/>
      <c r="Q491" s="48"/>
      <c r="R491" s="40"/>
      <c r="S491" s="40"/>
      <c r="T491" s="40"/>
      <c r="U491" s="40"/>
      <c r="V491" s="49"/>
      <c r="W491" s="49"/>
      <c r="X491" s="44" t="str">
        <f t="shared" si="11"/>
        <v/>
      </c>
    </row>
    <row r="492" spans="1:24" s="45" customFormat="1" ht="12" x14ac:dyDescent="0.2">
      <c r="A492" s="37"/>
      <c r="B492" s="38"/>
      <c r="C492" s="39"/>
      <c r="D492" s="297" t="str">
        <f>IF($B492&gt;0,VLOOKUP($B492,'OT-ID'!$B$13:$M$3257,6,FALSE),"")</f>
        <v/>
      </c>
      <c r="E492" s="298" t="str">
        <f>IF($B492&gt;0,VLOOKUP($B492,'OT-ID'!$B$13:$M$3257,10,FALSE),"")</f>
        <v/>
      </c>
      <c r="F492" s="298" t="str">
        <f>IF($B492&gt;0,VLOOKUP($B492,'OT-ID'!$B$13:$M$3257,12,FALSE),"")</f>
        <v/>
      </c>
      <c r="G492" s="297" t="str">
        <f>IF($B492&gt;0,VLOOKUP($B492,'OT-ID'!$B$13:$M$3257,4,FALSE),"")</f>
        <v/>
      </c>
      <c r="H492" s="298" t="str">
        <f>IF($B492&gt;0,VLOOKUP($B492,'OT-ID'!$B$13:$M$3257,5,FALSE),"")</f>
        <v/>
      </c>
      <c r="I492" s="46"/>
      <c r="J492" s="38"/>
      <c r="K492" s="47"/>
      <c r="L492" s="48"/>
      <c r="M492" s="48"/>
      <c r="N492" s="48"/>
      <c r="O492" s="48"/>
      <c r="P492" s="48"/>
      <c r="Q492" s="48"/>
      <c r="R492" s="40"/>
      <c r="S492" s="40"/>
      <c r="T492" s="40"/>
      <c r="U492" s="40"/>
      <c r="V492" s="49"/>
      <c r="W492" s="49"/>
      <c r="X492" s="44" t="str">
        <f t="shared" si="11"/>
        <v/>
      </c>
    </row>
    <row r="493" spans="1:24" s="45" customFormat="1" ht="12" x14ac:dyDescent="0.2">
      <c r="A493" s="37"/>
      <c r="B493" s="38"/>
      <c r="C493" s="39"/>
      <c r="D493" s="297" t="str">
        <f>IF($B493&gt;0,VLOOKUP($B493,'OT-ID'!$B$13:$M$3257,6,FALSE),"")</f>
        <v/>
      </c>
      <c r="E493" s="298" t="str">
        <f>IF($B493&gt;0,VLOOKUP($B493,'OT-ID'!$B$13:$M$3257,10,FALSE),"")</f>
        <v/>
      </c>
      <c r="F493" s="298" t="str">
        <f>IF($B493&gt;0,VLOOKUP($B493,'OT-ID'!$B$13:$M$3257,12,FALSE),"")</f>
        <v/>
      </c>
      <c r="G493" s="297" t="str">
        <f>IF($B493&gt;0,VLOOKUP($B493,'OT-ID'!$B$13:$M$3257,4,FALSE),"")</f>
        <v/>
      </c>
      <c r="H493" s="298" t="str">
        <f>IF($B493&gt;0,VLOOKUP($B493,'OT-ID'!$B$13:$M$3257,5,FALSE),"")</f>
        <v/>
      </c>
      <c r="I493" s="46"/>
      <c r="J493" s="38"/>
      <c r="K493" s="47"/>
      <c r="L493" s="48"/>
      <c r="M493" s="48"/>
      <c r="N493" s="48"/>
      <c r="O493" s="48"/>
      <c r="P493" s="48"/>
      <c r="Q493" s="48"/>
      <c r="R493" s="40"/>
      <c r="S493" s="40"/>
      <c r="T493" s="40"/>
      <c r="U493" s="40"/>
      <c r="V493" s="49"/>
      <c r="W493" s="49"/>
      <c r="X493" s="44" t="str">
        <f t="shared" si="11"/>
        <v/>
      </c>
    </row>
    <row r="494" spans="1:24" s="45" customFormat="1" ht="12" x14ac:dyDescent="0.2">
      <c r="A494" s="37"/>
      <c r="B494" s="38"/>
      <c r="C494" s="39"/>
      <c r="D494" s="297" t="str">
        <f>IF($B494&gt;0,VLOOKUP($B494,'OT-ID'!$B$13:$M$3257,6,FALSE),"")</f>
        <v/>
      </c>
      <c r="E494" s="298" t="str">
        <f>IF($B494&gt;0,VLOOKUP($B494,'OT-ID'!$B$13:$M$3257,10,FALSE),"")</f>
        <v/>
      </c>
      <c r="F494" s="298" t="str">
        <f>IF($B494&gt;0,VLOOKUP($B494,'OT-ID'!$B$13:$M$3257,12,FALSE),"")</f>
        <v/>
      </c>
      <c r="G494" s="297" t="str">
        <f>IF($B494&gt;0,VLOOKUP($B494,'OT-ID'!$B$13:$M$3257,4,FALSE),"")</f>
        <v/>
      </c>
      <c r="H494" s="298" t="str">
        <f>IF($B494&gt;0,VLOOKUP($B494,'OT-ID'!$B$13:$M$3257,5,FALSE),"")</f>
        <v/>
      </c>
      <c r="I494" s="46"/>
      <c r="J494" s="38"/>
      <c r="K494" s="47"/>
      <c r="L494" s="48"/>
      <c r="M494" s="48"/>
      <c r="N494" s="48"/>
      <c r="O494" s="48"/>
      <c r="P494" s="48"/>
      <c r="Q494" s="48"/>
      <c r="R494" s="40"/>
      <c r="S494" s="40"/>
      <c r="T494" s="40"/>
      <c r="U494" s="40"/>
      <c r="V494" s="49"/>
      <c r="W494" s="49"/>
      <c r="X494" s="44" t="str">
        <f t="shared" si="11"/>
        <v/>
      </c>
    </row>
    <row r="495" spans="1:24" s="45" customFormat="1" ht="12" x14ac:dyDescent="0.2">
      <c r="A495" s="37"/>
      <c r="B495" s="38"/>
      <c r="C495" s="39"/>
      <c r="D495" s="297" t="str">
        <f>IF($B495&gt;0,VLOOKUP($B495,'OT-ID'!$B$13:$M$3257,6,FALSE),"")</f>
        <v/>
      </c>
      <c r="E495" s="298" t="str">
        <f>IF($B495&gt;0,VLOOKUP($B495,'OT-ID'!$B$13:$M$3257,10,FALSE),"")</f>
        <v/>
      </c>
      <c r="F495" s="298" t="str">
        <f>IF($B495&gt;0,VLOOKUP($B495,'OT-ID'!$B$13:$M$3257,12,FALSE),"")</f>
        <v/>
      </c>
      <c r="G495" s="297" t="str">
        <f>IF($B495&gt;0,VLOOKUP($B495,'OT-ID'!$B$13:$M$3257,4,FALSE),"")</f>
        <v/>
      </c>
      <c r="H495" s="298" t="str">
        <f>IF($B495&gt;0,VLOOKUP($B495,'OT-ID'!$B$13:$M$3257,5,FALSE),"")</f>
        <v/>
      </c>
      <c r="I495" s="46"/>
      <c r="J495" s="38"/>
      <c r="K495" s="47"/>
      <c r="L495" s="48"/>
      <c r="M495" s="48"/>
      <c r="N495" s="48"/>
      <c r="O495" s="48"/>
      <c r="P495" s="48"/>
      <c r="Q495" s="48"/>
      <c r="R495" s="40"/>
      <c r="S495" s="40"/>
      <c r="T495" s="40"/>
      <c r="U495" s="40"/>
      <c r="V495" s="49"/>
      <c r="W495" s="49"/>
      <c r="X495" s="44" t="str">
        <f t="shared" si="11"/>
        <v/>
      </c>
    </row>
    <row r="496" spans="1:24" s="45" customFormat="1" ht="12" x14ac:dyDescent="0.2">
      <c r="A496" s="37"/>
      <c r="B496" s="38"/>
      <c r="C496" s="39"/>
      <c r="D496" s="297" t="str">
        <f>IF($B496&gt;0,VLOOKUP($B496,'OT-ID'!$B$13:$M$3257,6,FALSE),"")</f>
        <v/>
      </c>
      <c r="E496" s="298" t="str">
        <f>IF($B496&gt;0,VLOOKUP($B496,'OT-ID'!$B$13:$M$3257,10,FALSE),"")</f>
        <v/>
      </c>
      <c r="F496" s="298" t="str">
        <f>IF($B496&gt;0,VLOOKUP($B496,'OT-ID'!$B$13:$M$3257,12,FALSE),"")</f>
        <v/>
      </c>
      <c r="G496" s="297" t="str">
        <f>IF($B496&gt;0,VLOOKUP($B496,'OT-ID'!$B$13:$M$3257,4,FALSE),"")</f>
        <v/>
      </c>
      <c r="H496" s="298" t="str">
        <f>IF($B496&gt;0,VLOOKUP($B496,'OT-ID'!$B$13:$M$3257,5,FALSE),"")</f>
        <v/>
      </c>
      <c r="I496" s="46"/>
      <c r="J496" s="38"/>
      <c r="K496" s="47"/>
      <c r="L496" s="48"/>
      <c r="M496" s="48"/>
      <c r="N496" s="48"/>
      <c r="O496" s="48"/>
      <c r="P496" s="48"/>
      <c r="Q496" s="48"/>
      <c r="R496" s="40"/>
      <c r="S496" s="40"/>
      <c r="T496" s="40"/>
      <c r="U496" s="40"/>
      <c r="V496" s="49"/>
      <c r="W496" s="49"/>
      <c r="X496" s="44" t="str">
        <f t="shared" si="11"/>
        <v/>
      </c>
    </row>
    <row r="497" spans="1:24" s="45" customFormat="1" ht="12" x14ac:dyDescent="0.2">
      <c r="A497" s="37"/>
      <c r="B497" s="38"/>
      <c r="C497" s="39"/>
      <c r="D497" s="297" t="str">
        <f>IF($B497&gt;0,VLOOKUP($B497,'OT-ID'!$B$13:$M$3257,6,FALSE),"")</f>
        <v/>
      </c>
      <c r="E497" s="298" t="str">
        <f>IF($B497&gt;0,VLOOKUP($B497,'OT-ID'!$B$13:$M$3257,10,FALSE),"")</f>
        <v/>
      </c>
      <c r="F497" s="298" t="str">
        <f>IF($B497&gt;0,VLOOKUP($B497,'OT-ID'!$B$13:$M$3257,12,FALSE),"")</f>
        <v/>
      </c>
      <c r="G497" s="297" t="str">
        <f>IF($B497&gt;0,VLOOKUP($B497,'OT-ID'!$B$13:$M$3257,4,FALSE),"")</f>
        <v/>
      </c>
      <c r="H497" s="298" t="str">
        <f>IF($B497&gt;0,VLOOKUP($B497,'OT-ID'!$B$13:$M$3257,5,FALSE),"")</f>
        <v/>
      </c>
      <c r="I497" s="46"/>
      <c r="J497" s="38"/>
      <c r="K497" s="47"/>
      <c r="L497" s="48"/>
      <c r="M497" s="48"/>
      <c r="N497" s="48"/>
      <c r="O497" s="48"/>
      <c r="P497" s="48"/>
      <c r="Q497" s="48"/>
      <c r="R497" s="40"/>
      <c r="S497" s="40"/>
      <c r="T497" s="40"/>
      <c r="U497" s="40"/>
      <c r="V497" s="49"/>
      <c r="W497" s="49"/>
      <c r="X497" s="44" t="str">
        <f t="shared" si="11"/>
        <v/>
      </c>
    </row>
    <row r="498" spans="1:24" s="45" customFormat="1" ht="12" x14ac:dyDescent="0.2">
      <c r="A498" s="37"/>
      <c r="B498" s="38"/>
      <c r="C498" s="39"/>
      <c r="D498" s="297" t="str">
        <f>IF($B498&gt;0,VLOOKUP($B498,'OT-ID'!$B$13:$M$3257,6,FALSE),"")</f>
        <v/>
      </c>
      <c r="E498" s="298" t="str">
        <f>IF($B498&gt;0,VLOOKUP($B498,'OT-ID'!$B$13:$M$3257,10,FALSE),"")</f>
        <v/>
      </c>
      <c r="F498" s="298" t="str">
        <f>IF($B498&gt;0,VLOOKUP($B498,'OT-ID'!$B$13:$M$3257,12,FALSE),"")</f>
        <v/>
      </c>
      <c r="G498" s="297" t="str">
        <f>IF($B498&gt;0,VLOOKUP($B498,'OT-ID'!$B$13:$M$3257,4,FALSE),"")</f>
        <v/>
      </c>
      <c r="H498" s="298" t="str">
        <f>IF($B498&gt;0,VLOOKUP($B498,'OT-ID'!$B$13:$M$3257,5,FALSE),"")</f>
        <v/>
      </c>
      <c r="I498" s="46"/>
      <c r="J498" s="38"/>
      <c r="K498" s="47"/>
      <c r="L498" s="48"/>
      <c r="M498" s="48"/>
      <c r="N498" s="48"/>
      <c r="O498" s="48"/>
      <c r="P498" s="48"/>
      <c r="Q498" s="48"/>
      <c r="R498" s="40"/>
      <c r="S498" s="40"/>
      <c r="T498" s="40"/>
      <c r="U498" s="40"/>
      <c r="V498" s="49"/>
      <c r="W498" s="49"/>
      <c r="X498" s="44" t="str">
        <f t="shared" si="11"/>
        <v/>
      </c>
    </row>
    <row r="499" spans="1:24" s="45" customFormat="1" ht="12" x14ac:dyDescent="0.2">
      <c r="A499" s="37"/>
      <c r="B499" s="38"/>
      <c r="C499" s="39"/>
      <c r="D499" s="297" t="str">
        <f>IF($B499&gt;0,VLOOKUP($B499,'OT-ID'!$B$13:$M$3257,6,FALSE),"")</f>
        <v/>
      </c>
      <c r="E499" s="298" t="str">
        <f>IF($B499&gt;0,VLOOKUP($B499,'OT-ID'!$B$13:$M$3257,10,FALSE),"")</f>
        <v/>
      </c>
      <c r="F499" s="298" t="str">
        <f>IF($B499&gt;0,VLOOKUP($B499,'OT-ID'!$B$13:$M$3257,12,FALSE),"")</f>
        <v/>
      </c>
      <c r="G499" s="297" t="str">
        <f>IF($B499&gt;0,VLOOKUP($B499,'OT-ID'!$B$13:$M$3257,4,FALSE),"")</f>
        <v/>
      </c>
      <c r="H499" s="298" t="str">
        <f>IF($B499&gt;0,VLOOKUP($B499,'OT-ID'!$B$13:$M$3257,5,FALSE),"")</f>
        <v/>
      </c>
      <c r="I499" s="46"/>
      <c r="J499" s="38"/>
      <c r="K499" s="47"/>
      <c r="L499" s="48"/>
      <c r="M499" s="48"/>
      <c r="N499" s="48"/>
      <c r="O499" s="48"/>
      <c r="P499" s="48"/>
      <c r="Q499" s="48"/>
      <c r="R499" s="40"/>
      <c r="S499" s="40"/>
      <c r="T499" s="40"/>
      <c r="U499" s="40"/>
      <c r="V499" s="49"/>
      <c r="W499" s="49"/>
      <c r="X499" s="44" t="str">
        <f t="shared" si="11"/>
        <v/>
      </c>
    </row>
    <row r="500" spans="1:24" s="45" customFormat="1" ht="12" x14ac:dyDescent="0.2">
      <c r="A500" s="37"/>
      <c r="B500" s="38"/>
      <c r="C500" s="39"/>
      <c r="D500" s="297" t="str">
        <f>IF($B500&gt;0,VLOOKUP($B500,'OT-ID'!$B$13:$M$3257,6,FALSE),"")</f>
        <v/>
      </c>
      <c r="E500" s="298" t="str">
        <f>IF($B500&gt;0,VLOOKUP($B500,'OT-ID'!$B$13:$M$3257,10,FALSE),"")</f>
        <v/>
      </c>
      <c r="F500" s="298" t="str">
        <f>IF($B500&gt;0,VLOOKUP($B500,'OT-ID'!$B$13:$M$3257,12,FALSE),"")</f>
        <v/>
      </c>
      <c r="G500" s="297" t="str">
        <f>IF($B500&gt;0,VLOOKUP($B500,'OT-ID'!$B$13:$M$3257,4,FALSE),"")</f>
        <v/>
      </c>
      <c r="H500" s="298" t="str">
        <f>IF($B500&gt;0,VLOOKUP($B500,'OT-ID'!$B$13:$M$3257,5,FALSE),"")</f>
        <v/>
      </c>
      <c r="I500" s="46"/>
      <c r="J500" s="38"/>
      <c r="K500" s="47"/>
      <c r="L500" s="48"/>
      <c r="M500" s="48"/>
      <c r="N500" s="48"/>
      <c r="O500" s="48"/>
      <c r="P500" s="48"/>
      <c r="Q500" s="48"/>
      <c r="R500" s="40"/>
      <c r="S500" s="40"/>
      <c r="T500" s="40"/>
      <c r="U500" s="40"/>
      <c r="V500" s="49"/>
      <c r="W500" s="49"/>
      <c r="X500" s="44" t="str">
        <f t="shared" si="11"/>
        <v/>
      </c>
    </row>
    <row r="501" spans="1:24" s="45" customFormat="1" ht="12" x14ac:dyDescent="0.2">
      <c r="A501" s="37"/>
      <c r="B501" s="38"/>
      <c r="C501" s="39"/>
      <c r="D501" s="297" t="str">
        <f>IF($B501&gt;0,VLOOKUP($B501,'OT-ID'!$B$13:$M$3257,6,FALSE),"")</f>
        <v/>
      </c>
      <c r="E501" s="298" t="str">
        <f>IF($B501&gt;0,VLOOKUP($B501,'OT-ID'!$B$13:$M$3257,10,FALSE),"")</f>
        <v/>
      </c>
      <c r="F501" s="298" t="str">
        <f>IF($B501&gt;0,VLOOKUP($B501,'OT-ID'!$B$13:$M$3257,12,FALSE),"")</f>
        <v/>
      </c>
      <c r="G501" s="297" t="str">
        <f>IF($B501&gt;0,VLOOKUP($B501,'OT-ID'!$B$13:$M$3257,4,FALSE),"")</f>
        <v/>
      </c>
      <c r="H501" s="298" t="str">
        <f>IF($B501&gt;0,VLOOKUP($B501,'OT-ID'!$B$13:$M$3257,5,FALSE),"")</f>
        <v/>
      </c>
      <c r="I501" s="46"/>
      <c r="J501" s="38"/>
      <c r="K501" s="47"/>
      <c r="L501" s="48"/>
      <c r="M501" s="48"/>
      <c r="N501" s="48"/>
      <c r="O501" s="48"/>
      <c r="P501" s="48"/>
      <c r="Q501" s="48"/>
      <c r="R501" s="40"/>
      <c r="S501" s="40"/>
      <c r="T501" s="40"/>
      <c r="U501" s="40"/>
      <c r="V501" s="49"/>
      <c r="W501" s="49"/>
      <c r="X501" s="44" t="str">
        <f t="shared" si="11"/>
        <v/>
      </c>
    </row>
    <row r="502" spans="1:24" s="45" customFormat="1" ht="12" x14ac:dyDescent="0.2">
      <c r="A502" s="37"/>
      <c r="B502" s="38"/>
      <c r="C502" s="39"/>
      <c r="D502" s="297" t="str">
        <f>IF($B502&gt;0,VLOOKUP($B502,'OT-ID'!$B$13:$M$3257,6,FALSE),"")</f>
        <v/>
      </c>
      <c r="E502" s="298" t="str">
        <f>IF($B502&gt;0,VLOOKUP($B502,'OT-ID'!$B$13:$M$3257,10,FALSE),"")</f>
        <v/>
      </c>
      <c r="F502" s="298" t="str">
        <f>IF($B502&gt;0,VLOOKUP($B502,'OT-ID'!$B$13:$M$3257,12,FALSE),"")</f>
        <v/>
      </c>
      <c r="G502" s="297" t="str">
        <f>IF($B502&gt;0,VLOOKUP($B502,'OT-ID'!$B$13:$M$3257,4,FALSE),"")</f>
        <v/>
      </c>
      <c r="H502" s="298" t="str">
        <f>IF($B502&gt;0,VLOOKUP($B502,'OT-ID'!$B$13:$M$3257,5,FALSE),"")</f>
        <v/>
      </c>
      <c r="I502" s="46"/>
      <c r="J502" s="38"/>
      <c r="K502" s="47"/>
      <c r="L502" s="48"/>
      <c r="M502" s="48"/>
      <c r="N502" s="48"/>
      <c r="O502" s="48"/>
      <c r="P502" s="48"/>
      <c r="Q502" s="48"/>
      <c r="R502" s="40"/>
      <c r="S502" s="40"/>
      <c r="T502" s="40"/>
      <c r="U502" s="40"/>
      <c r="V502" s="49"/>
      <c r="W502" s="49"/>
      <c r="X502" s="44" t="str">
        <f t="shared" si="11"/>
        <v/>
      </c>
    </row>
    <row r="503" spans="1:24" s="45" customFormat="1" ht="12" x14ac:dyDescent="0.2">
      <c r="A503" s="37"/>
      <c r="B503" s="38"/>
      <c r="C503" s="39"/>
      <c r="D503" s="297" t="str">
        <f>IF($B503&gt;0,VLOOKUP($B503,'OT-ID'!$B$13:$M$3257,6,FALSE),"")</f>
        <v/>
      </c>
      <c r="E503" s="298" t="str">
        <f>IF($B503&gt;0,VLOOKUP($B503,'OT-ID'!$B$13:$M$3257,10,FALSE),"")</f>
        <v/>
      </c>
      <c r="F503" s="298" t="str">
        <f>IF($B503&gt;0,VLOOKUP($B503,'OT-ID'!$B$13:$M$3257,12,FALSE),"")</f>
        <v/>
      </c>
      <c r="G503" s="297" t="str">
        <f>IF($B503&gt;0,VLOOKUP($B503,'OT-ID'!$B$13:$M$3257,4,FALSE),"")</f>
        <v/>
      </c>
      <c r="H503" s="298" t="str">
        <f>IF($B503&gt;0,VLOOKUP($B503,'OT-ID'!$B$13:$M$3257,5,FALSE),"")</f>
        <v/>
      </c>
      <c r="I503" s="46"/>
      <c r="J503" s="38"/>
      <c r="K503" s="47"/>
      <c r="L503" s="48"/>
      <c r="M503" s="48"/>
      <c r="N503" s="48"/>
      <c r="O503" s="48"/>
      <c r="P503" s="48"/>
      <c r="Q503" s="48"/>
      <c r="R503" s="40"/>
      <c r="S503" s="40"/>
      <c r="T503" s="40"/>
      <c r="U503" s="40"/>
      <c r="V503" s="49"/>
      <c r="W503" s="49"/>
      <c r="X503" s="44" t="str">
        <f t="shared" si="11"/>
        <v/>
      </c>
    </row>
    <row r="504" spans="1:24" s="45" customFormat="1" ht="12" x14ac:dyDescent="0.2">
      <c r="A504" s="37"/>
      <c r="B504" s="38"/>
      <c r="C504" s="39"/>
      <c r="D504" s="297" t="str">
        <f>IF($B504&gt;0,VLOOKUP($B504,'OT-ID'!$B$13:$M$3257,6,FALSE),"")</f>
        <v/>
      </c>
      <c r="E504" s="298" t="str">
        <f>IF($B504&gt;0,VLOOKUP($B504,'OT-ID'!$B$13:$M$3257,10,FALSE),"")</f>
        <v/>
      </c>
      <c r="F504" s="298" t="str">
        <f>IF($B504&gt;0,VLOOKUP($B504,'OT-ID'!$B$13:$M$3257,12,FALSE),"")</f>
        <v/>
      </c>
      <c r="G504" s="297" t="str">
        <f>IF($B504&gt;0,VLOOKUP($B504,'OT-ID'!$B$13:$M$3257,4,FALSE),"")</f>
        <v/>
      </c>
      <c r="H504" s="298" t="str">
        <f>IF($B504&gt;0,VLOOKUP($B504,'OT-ID'!$B$13:$M$3257,5,FALSE),"")</f>
        <v/>
      </c>
      <c r="I504" s="46"/>
      <c r="J504" s="38"/>
      <c r="K504" s="47"/>
      <c r="L504" s="48"/>
      <c r="M504" s="48"/>
      <c r="N504" s="48"/>
      <c r="O504" s="48"/>
      <c r="P504" s="48"/>
      <c r="Q504" s="48"/>
      <c r="R504" s="40"/>
      <c r="S504" s="40"/>
      <c r="T504" s="40"/>
      <c r="U504" s="40"/>
      <c r="V504" s="49"/>
      <c r="W504" s="49"/>
      <c r="X504" s="44" t="str">
        <f t="shared" si="11"/>
        <v/>
      </c>
    </row>
    <row r="505" spans="1:24" s="45" customFormat="1" ht="12" x14ac:dyDescent="0.2">
      <c r="A505" s="37"/>
      <c r="B505" s="38"/>
      <c r="C505" s="39"/>
      <c r="D505" s="297" t="str">
        <f>IF($B505&gt;0,VLOOKUP($B505,'OT-ID'!$B$13:$M$3257,6,FALSE),"")</f>
        <v/>
      </c>
      <c r="E505" s="298" t="str">
        <f>IF($B505&gt;0,VLOOKUP($B505,'OT-ID'!$B$13:$M$3257,10,FALSE),"")</f>
        <v/>
      </c>
      <c r="F505" s="298" t="str">
        <f>IF($B505&gt;0,VLOOKUP($B505,'OT-ID'!$B$13:$M$3257,12,FALSE),"")</f>
        <v/>
      </c>
      <c r="G505" s="297" t="str">
        <f>IF($B505&gt;0,VLOOKUP($B505,'OT-ID'!$B$13:$M$3257,4,FALSE),"")</f>
        <v/>
      </c>
      <c r="H505" s="298" t="str">
        <f>IF($B505&gt;0,VLOOKUP($B505,'OT-ID'!$B$13:$M$3257,5,FALSE),"")</f>
        <v/>
      </c>
      <c r="I505" s="46"/>
      <c r="J505" s="38"/>
      <c r="K505" s="47"/>
      <c r="L505" s="48"/>
      <c r="M505" s="48"/>
      <c r="N505" s="48"/>
      <c r="O505" s="48"/>
      <c r="P505" s="48"/>
      <c r="Q505" s="48"/>
      <c r="R505" s="40"/>
      <c r="S505" s="40"/>
      <c r="T505" s="40"/>
      <c r="U505" s="40"/>
      <c r="V505" s="49"/>
      <c r="W505" s="49"/>
      <c r="X505" s="44" t="str">
        <f t="shared" si="11"/>
        <v/>
      </c>
    </row>
    <row r="506" spans="1:24" s="45" customFormat="1" ht="12" x14ac:dyDescent="0.2">
      <c r="A506" s="37"/>
      <c r="B506" s="38"/>
      <c r="C506" s="39"/>
      <c r="D506" s="297" t="str">
        <f>IF($B506&gt;0,VLOOKUP($B506,'OT-ID'!$B$13:$M$3257,6,FALSE),"")</f>
        <v/>
      </c>
      <c r="E506" s="298" t="str">
        <f>IF($B506&gt;0,VLOOKUP($B506,'OT-ID'!$B$13:$M$3257,10,FALSE),"")</f>
        <v/>
      </c>
      <c r="F506" s="298" t="str">
        <f>IF($B506&gt;0,VLOOKUP($B506,'OT-ID'!$B$13:$M$3257,12,FALSE),"")</f>
        <v/>
      </c>
      <c r="G506" s="297" t="str">
        <f>IF($B506&gt;0,VLOOKUP($B506,'OT-ID'!$B$13:$M$3257,4,FALSE),"")</f>
        <v/>
      </c>
      <c r="H506" s="298" t="str">
        <f>IF($B506&gt;0,VLOOKUP($B506,'OT-ID'!$B$13:$M$3257,5,FALSE),"")</f>
        <v/>
      </c>
      <c r="I506" s="46"/>
      <c r="J506" s="38"/>
      <c r="K506" s="47"/>
      <c r="L506" s="48"/>
      <c r="M506" s="48"/>
      <c r="N506" s="48"/>
      <c r="O506" s="48"/>
      <c r="P506" s="48"/>
      <c r="Q506" s="48"/>
      <c r="R506" s="40"/>
      <c r="S506" s="40"/>
      <c r="T506" s="40"/>
      <c r="U506" s="40"/>
      <c r="V506" s="49"/>
      <c r="W506" s="49"/>
      <c r="X506" s="44" t="str">
        <f t="shared" si="11"/>
        <v/>
      </c>
    </row>
    <row r="507" spans="1:24" s="45" customFormat="1" ht="12" x14ac:dyDescent="0.2">
      <c r="A507" s="37"/>
      <c r="B507" s="38"/>
      <c r="C507" s="39"/>
      <c r="D507" s="297" t="str">
        <f>IF($B507&gt;0,VLOOKUP($B507,'OT-ID'!$B$13:$M$3257,6,FALSE),"")</f>
        <v/>
      </c>
      <c r="E507" s="298" t="str">
        <f>IF($B507&gt;0,VLOOKUP($B507,'OT-ID'!$B$13:$M$3257,10,FALSE),"")</f>
        <v/>
      </c>
      <c r="F507" s="298" t="str">
        <f>IF($B507&gt;0,VLOOKUP($B507,'OT-ID'!$B$13:$M$3257,12,FALSE),"")</f>
        <v/>
      </c>
      <c r="G507" s="297" t="str">
        <f>IF($B507&gt;0,VLOOKUP($B507,'OT-ID'!$B$13:$M$3257,4,FALSE),"")</f>
        <v/>
      </c>
      <c r="H507" s="298" t="str">
        <f>IF($B507&gt;0,VLOOKUP($B507,'OT-ID'!$B$13:$M$3257,5,FALSE),"")</f>
        <v/>
      </c>
      <c r="I507" s="46"/>
      <c r="J507" s="38"/>
      <c r="K507" s="47"/>
      <c r="L507" s="48"/>
      <c r="M507" s="48"/>
      <c r="N507" s="48"/>
      <c r="O507" s="48"/>
      <c r="P507" s="48"/>
      <c r="Q507" s="48"/>
      <c r="R507" s="40"/>
      <c r="S507" s="40"/>
      <c r="T507" s="40"/>
      <c r="U507" s="40"/>
      <c r="V507" s="49"/>
      <c r="W507" s="49"/>
      <c r="X507" s="44" t="str">
        <f t="shared" si="11"/>
        <v/>
      </c>
    </row>
    <row r="508" spans="1:24" s="45" customFormat="1" ht="12" x14ac:dyDescent="0.2">
      <c r="A508" s="37"/>
      <c r="B508" s="38"/>
      <c r="C508" s="39"/>
      <c r="D508" s="297" t="str">
        <f>IF($B508&gt;0,VLOOKUP($B508,'OT-ID'!$B$13:$M$3257,6,FALSE),"")</f>
        <v/>
      </c>
      <c r="E508" s="298" t="str">
        <f>IF($B508&gt;0,VLOOKUP($B508,'OT-ID'!$B$13:$M$3257,10,FALSE),"")</f>
        <v/>
      </c>
      <c r="F508" s="298" t="str">
        <f>IF($B508&gt;0,VLOOKUP($B508,'OT-ID'!$B$13:$M$3257,12,FALSE),"")</f>
        <v/>
      </c>
      <c r="G508" s="297" t="str">
        <f>IF($B508&gt;0,VLOOKUP($B508,'OT-ID'!$B$13:$M$3257,4,FALSE),"")</f>
        <v/>
      </c>
      <c r="H508" s="298" t="str">
        <f>IF($B508&gt;0,VLOOKUP($B508,'OT-ID'!$B$13:$M$3257,5,FALSE),"")</f>
        <v/>
      </c>
      <c r="I508" s="46"/>
      <c r="J508" s="38"/>
      <c r="K508" s="47"/>
      <c r="L508" s="48"/>
      <c r="M508" s="48"/>
      <c r="N508" s="48"/>
      <c r="O508" s="48"/>
      <c r="P508" s="48"/>
      <c r="Q508" s="48"/>
      <c r="R508" s="40"/>
      <c r="S508" s="40"/>
      <c r="T508" s="40"/>
      <c r="U508" s="40"/>
      <c r="V508" s="49"/>
      <c r="W508" s="49"/>
      <c r="X508" s="44" t="str">
        <f t="shared" si="11"/>
        <v/>
      </c>
    </row>
    <row r="509" spans="1:24" s="45" customFormat="1" ht="12" x14ac:dyDescent="0.2">
      <c r="A509" s="37"/>
      <c r="B509" s="38"/>
      <c r="C509" s="39"/>
      <c r="D509" s="297" t="str">
        <f>IF($B509&gt;0,VLOOKUP($B509,'OT-ID'!$B$13:$M$3257,6,FALSE),"")</f>
        <v/>
      </c>
      <c r="E509" s="298" t="str">
        <f>IF($B509&gt;0,VLOOKUP($B509,'OT-ID'!$B$13:$M$3257,10,FALSE),"")</f>
        <v/>
      </c>
      <c r="F509" s="298" t="str">
        <f>IF($B509&gt;0,VLOOKUP($B509,'OT-ID'!$B$13:$M$3257,12,FALSE),"")</f>
        <v/>
      </c>
      <c r="G509" s="297" t="str">
        <f>IF($B509&gt;0,VLOOKUP($B509,'OT-ID'!$B$13:$M$3257,4,FALSE),"")</f>
        <v/>
      </c>
      <c r="H509" s="298" t="str">
        <f>IF($B509&gt;0,VLOOKUP($B509,'OT-ID'!$B$13:$M$3257,5,FALSE),"")</f>
        <v/>
      </c>
      <c r="I509" s="46"/>
      <c r="J509" s="38"/>
      <c r="K509" s="47"/>
      <c r="L509" s="48"/>
      <c r="M509" s="48"/>
      <c r="N509" s="48"/>
      <c r="O509" s="48"/>
      <c r="P509" s="48"/>
      <c r="Q509" s="48"/>
      <c r="R509" s="40"/>
      <c r="S509" s="40"/>
      <c r="T509" s="40"/>
      <c r="U509" s="40"/>
      <c r="V509" s="49"/>
      <c r="W509" s="49"/>
      <c r="X509" s="44" t="str">
        <f t="shared" si="11"/>
        <v/>
      </c>
    </row>
    <row r="510" spans="1:24" s="45" customFormat="1" ht="12" x14ac:dyDescent="0.2">
      <c r="A510" s="37"/>
      <c r="B510" s="38"/>
      <c r="C510" s="39"/>
      <c r="D510" s="297" t="str">
        <f>IF($B510&gt;0,VLOOKUP($B510,'OT-ID'!$B$13:$M$3257,6,FALSE),"")</f>
        <v/>
      </c>
      <c r="E510" s="298" t="str">
        <f>IF($B510&gt;0,VLOOKUP($B510,'OT-ID'!$B$13:$M$3257,10,FALSE),"")</f>
        <v/>
      </c>
      <c r="F510" s="298" t="str">
        <f>IF($B510&gt;0,VLOOKUP($B510,'OT-ID'!$B$13:$M$3257,12,FALSE),"")</f>
        <v/>
      </c>
      <c r="G510" s="297" t="str">
        <f>IF($B510&gt;0,VLOOKUP($B510,'OT-ID'!$B$13:$M$3257,4,FALSE),"")</f>
        <v/>
      </c>
      <c r="H510" s="298" t="str">
        <f>IF($B510&gt;0,VLOOKUP($B510,'OT-ID'!$B$13:$M$3257,5,FALSE),"")</f>
        <v/>
      </c>
      <c r="I510" s="46"/>
      <c r="J510" s="38"/>
      <c r="K510" s="47"/>
      <c r="L510" s="48"/>
      <c r="M510" s="48"/>
      <c r="N510" s="48"/>
      <c r="O510" s="48"/>
      <c r="P510" s="48"/>
      <c r="Q510" s="48"/>
      <c r="R510" s="40"/>
      <c r="S510" s="40"/>
      <c r="T510" s="40"/>
      <c r="U510" s="40"/>
      <c r="V510" s="49"/>
      <c r="W510" s="49"/>
      <c r="X510" s="44" t="str">
        <f t="shared" si="11"/>
        <v/>
      </c>
    </row>
    <row r="511" spans="1:24" s="45" customFormat="1" ht="12" x14ac:dyDescent="0.2">
      <c r="A511" s="37"/>
      <c r="B511" s="38"/>
      <c r="C511" s="39"/>
      <c r="D511" s="297" t="str">
        <f>IF($B511&gt;0,VLOOKUP($B511,'OT-ID'!$B$13:$M$3257,6,FALSE),"")</f>
        <v/>
      </c>
      <c r="E511" s="298" t="str">
        <f>IF($B511&gt;0,VLOOKUP($B511,'OT-ID'!$B$13:$M$3257,10,FALSE),"")</f>
        <v/>
      </c>
      <c r="F511" s="298" t="str">
        <f>IF($B511&gt;0,VLOOKUP($B511,'OT-ID'!$B$13:$M$3257,12,FALSE),"")</f>
        <v/>
      </c>
      <c r="G511" s="297" t="str">
        <f>IF($B511&gt;0,VLOOKUP($B511,'OT-ID'!$B$13:$M$3257,4,FALSE),"")</f>
        <v/>
      </c>
      <c r="H511" s="298" t="str">
        <f>IF($B511&gt;0,VLOOKUP($B511,'OT-ID'!$B$13:$M$3257,5,FALSE),"")</f>
        <v/>
      </c>
      <c r="I511" s="46"/>
      <c r="J511" s="38"/>
      <c r="K511" s="47"/>
      <c r="L511" s="48"/>
      <c r="M511" s="48"/>
      <c r="N511" s="48"/>
      <c r="O511" s="48"/>
      <c r="P511" s="48"/>
      <c r="Q511" s="48"/>
      <c r="R511" s="40"/>
      <c r="S511" s="40"/>
      <c r="T511" s="40"/>
      <c r="U511" s="40"/>
      <c r="V511" s="49"/>
      <c r="W511" s="49"/>
      <c r="X511" s="44" t="str">
        <f t="shared" si="11"/>
        <v/>
      </c>
    </row>
    <row r="512" spans="1:24" s="45" customFormat="1" ht="12" x14ac:dyDescent="0.2">
      <c r="A512" s="37"/>
      <c r="B512" s="38"/>
      <c r="C512" s="39"/>
      <c r="D512" s="297" t="str">
        <f>IF($B512&gt;0,VLOOKUP($B512,'OT-ID'!$B$13:$M$3257,6,FALSE),"")</f>
        <v/>
      </c>
      <c r="E512" s="298" t="str">
        <f>IF($B512&gt;0,VLOOKUP($B512,'OT-ID'!$B$13:$M$3257,10,FALSE),"")</f>
        <v/>
      </c>
      <c r="F512" s="298" t="str">
        <f>IF($B512&gt;0,VLOOKUP($B512,'OT-ID'!$B$13:$M$3257,12,FALSE),"")</f>
        <v/>
      </c>
      <c r="G512" s="297" t="str">
        <f>IF($B512&gt;0,VLOOKUP($B512,'OT-ID'!$B$13:$M$3257,4,FALSE),"")</f>
        <v/>
      </c>
      <c r="H512" s="298" t="str">
        <f>IF($B512&gt;0,VLOOKUP($B512,'OT-ID'!$B$13:$M$3257,5,FALSE),"")</f>
        <v/>
      </c>
      <c r="I512" s="46"/>
      <c r="J512" s="38"/>
      <c r="K512" s="47"/>
      <c r="L512" s="48"/>
      <c r="M512" s="48"/>
      <c r="N512" s="48"/>
      <c r="O512" s="48"/>
      <c r="P512" s="48"/>
      <c r="Q512" s="48"/>
      <c r="R512" s="40"/>
      <c r="S512" s="40"/>
      <c r="T512" s="40"/>
      <c r="U512" s="40"/>
      <c r="V512" s="49"/>
      <c r="W512" s="49"/>
      <c r="X512" s="44" t="str">
        <f t="shared" si="11"/>
        <v/>
      </c>
    </row>
    <row r="513" spans="1:24" s="45" customFormat="1" ht="12" x14ac:dyDescent="0.2">
      <c r="A513" s="37"/>
      <c r="B513" s="38"/>
      <c r="C513" s="39"/>
      <c r="D513" s="297" t="str">
        <f>IF($B513&gt;0,VLOOKUP($B513,'OT-ID'!$B$13:$M$3257,6,FALSE),"")</f>
        <v/>
      </c>
      <c r="E513" s="298" t="str">
        <f>IF($B513&gt;0,VLOOKUP($B513,'OT-ID'!$B$13:$M$3257,10,FALSE),"")</f>
        <v/>
      </c>
      <c r="F513" s="298" t="str">
        <f>IF($B513&gt;0,VLOOKUP($B513,'OT-ID'!$B$13:$M$3257,12,FALSE),"")</f>
        <v/>
      </c>
      <c r="G513" s="297" t="str">
        <f>IF($B513&gt;0,VLOOKUP($B513,'OT-ID'!$B$13:$M$3257,4,FALSE),"")</f>
        <v/>
      </c>
      <c r="H513" s="298" t="str">
        <f>IF($B513&gt;0,VLOOKUP($B513,'OT-ID'!$B$13:$M$3257,5,FALSE),"")</f>
        <v/>
      </c>
      <c r="I513" s="46"/>
      <c r="J513" s="38"/>
      <c r="K513" s="47"/>
      <c r="L513" s="48"/>
      <c r="M513" s="48"/>
      <c r="N513" s="48"/>
      <c r="O513" s="48"/>
      <c r="P513" s="48"/>
      <c r="Q513" s="48"/>
      <c r="R513" s="40"/>
      <c r="S513" s="40"/>
      <c r="T513" s="40"/>
      <c r="U513" s="40"/>
      <c r="V513" s="49"/>
      <c r="W513" s="49"/>
      <c r="X513" s="44" t="str">
        <f t="shared" si="11"/>
        <v/>
      </c>
    </row>
    <row r="514" spans="1:24" s="45" customFormat="1" ht="12" x14ac:dyDescent="0.2">
      <c r="A514" s="37"/>
      <c r="B514" s="38"/>
      <c r="C514" s="39"/>
      <c r="D514" s="297" t="str">
        <f>IF($B514&gt;0,VLOOKUP($B514,'OT-ID'!$B$13:$M$3257,6,FALSE),"")</f>
        <v/>
      </c>
      <c r="E514" s="298" t="str">
        <f>IF($B514&gt;0,VLOOKUP($B514,'OT-ID'!$B$13:$M$3257,10,FALSE),"")</f>
        <v/>
      </c>
      <c r="F514" s="298" t="str">
        <f>IF($B514&gt;0,VLOOKUP($B514,'OT-ID'!$B$13:$M$3257,12,FALSE),"")</f>
        <v/>
      </c>
      <c r="G514" s="297" t="str">
        <f>IF($B514&gt;0,VLOOKUP($B514,'OT-ID'!$B$13:$M$3257,4,FALSE),"")</f>
        <v/>
      </c>
      <c r="H514" s="298" t="str">
        <f>IF($B514&gt;0,VLOOKUP($B514,'OT-ID'!$B$13:$M$3257,5,FALSE),"")</f>
        <v/>
      </c>
      <c r="I514" s="46"/>
      <c r="J514" s="38"/>
      <c r="K514" s="47"/>
      <c r="L514" s="48"/>
      <c r="M514" s="48"/>
      <c r="N514" s="48"/>
      <c r="O514" s="48"/>
      <c r="P514" s="48"/>
      <c r="Q514" s="48"/>
      <c r="R514" s="40"/>
      <c r="S514" s="40"/>
      <c r="T514" s="40"/>
      <c r="U514" s="40"/>
      <c r="V514" s="49"/>
      <c r="W514" s="49"/>
      <c r="X514" s="44" t="str">
        <f t="shared" si="11"/>
        <v/>
      </c>
    </row>
    <row r="515" spans="1:24" s="45" customFormat="1" ht="12" x14ac:dyDescent="0.2">
      <c r="A515" s="37"/>
      <c r="B515" s="38"/>
      <c r="C515" s="39"/>
      <c r="D515" s="297" t="str">
        <f>IF($B515&gt;0,VLOOKUP($B515,'OT-ID'!$B$13:$M$3257,6,FALSE),"")</f>
        <v/>
      </c>
      <c r="E515" s="298" t="str">
        <f>IF($B515&gt;0,VLOOKUP($B515,'OT-ID'!$B$13:$M$3257,10,FALSE),"")</f>
        <v/>
      </c>
      <c r="F515" s="298" t="str">
        <f>IF($B515&gt;0,VLOOKUP($B515,'OT-ID'!$B$13:$M$3257,12,FALSE),"")</f>
        <v/>
      </c>
      <c r="G515" s="297" t="str">
        <f>IF($B515&gt;0,VLOOKUP($B515,'OT-ID'!$B$13:$M$3257,4,FALSE),"")</f>
        <v/>
      </c>
      <c r="H515" s="298" t="str">
        <f>IF($B515&gt;0,VLOOKUP($B515,'OT-ID'!$B$13:$M$3257,5,FALSE),"")</f>
        <v/>
      </c>
      <c r="I515" s="46"/>
      <c r="J515" s="38"/>
      <c r="K515" s="47"/>
      <c r="L515" s="48"/>
      <c r="M515" s="48"/>
      <c r="N515" s="48"/>
      <c r="O515" s="48"/>
      <c r="P515" s="48"/>
      <c r="Q515" s="48"/>
      <c r="R515" s="40"/>
      <c r="S515" s="40"/>
      <c r="T515" s="40"/>
      <c r="U515" s="40"/>
      <c r="V515" s="49"/>
      <c r="W515" s="49"/>
      <c r="X515" s="44" t="str">
        <f t="shared" si="11"/>
        <v/>
      </c>
    </row>
    <row r="516" spans="1:24" s="45" customFormat="1" ht="12" x14ac:dyDescent="0.2">
      <c r="A516" s="37"/>
      <c r="B516" s="38"/>
      <c r="C516" s="39"/>
      <c r="D516" s="297" t="str">
        <f>IF($B516&gt;0,VLOOKUP($B516,'OT-ID'!$B$13:$M$3257,6,FALSE),"")</f>
        <v/>
      </c>
      <c r="E516" s="298" t="str">
        <f>IF($B516&gt;0,VLOOKUP($B516,'OT-ID'!$B$13:$M$3257,10,FALSE),"")</f>
        <v/>
      </c>
      <c r="F516" s="298" t="str">
        <f>IF($B516&gt;0,VLOOKUP($B516,'OT-ID'!$B$13:$M$3257,12,FALSE),"")</f>
        <v/>
      </c>
      <c r="G516" s="297" t="str">
        <f>IF($B516&gt;0,VLOOKUP($B516,'OT-ID'!$B$13:$M$3257,4,FALSE),"")</f>
        <v/>
      </c>
      <c r="H516" s="298" t="str">
        <f>IF($B516&gt;0,VLOOKUP($B516,'OT-ID'!$B$13:$M$3257,5,FALSE),"")</f>
        <v/>
      </c>
      <c r="I516" s="46"/>
      <c r="J516" s="38"/>
      <c r="K516" s="47"/>
      <c r="L516" s="48"/>
      <c r="M516" s="48"/>
      <c r="N516" s="48"/>
      <c r="O516" s="48"/>
      <c r="P516" s="48"/>
      <c r="Q516" s="48"/>
      <c r="R516" s="40"/>
      <c r="S516" s="40"/>
      <c r="T516" s="40"/>
      <c r="U516" s="40"/>
      <c r="V516" s="49"/>
      <c r="W516" s="49"/>
      <c r="X516" s="44" t="str">
        <f t="shared" si="11"/>
        <v/>
      </c>
    </row>
    <row r="517" spans="1:24" s="45" customFormat="1" ht="12" x14ac:dyDescent="0.2">
      <c r="A517" s="37"/>
      <c r="B517" s="38"/>
      <c r="C517" s="39"/>
      <c r="D517" s="297" t="str">
        <f>IF($B517&gt;0,VLOOKUP($B517,'OT-ID'!$B$13:$M$3257,6,FALSE),"")</f>
        <v/>
      </c>
      <c r="E517" s="298" t="str">
        <f>IF($B517&gt;0,VLOOKUP($B517,'OT-ID'!$B$13:$M$3257,10,FALSE),"")</f>
        <v/>
      </c>
      <c r="F517" s="298" t="str">
        <f>IF($B517&gt;0,VLOOKUP($B517,'OT-ID'!$B$13:$M$3257,12,FALSE),"")</f>
        <v/>
      </c>
      <c r="G517" s="297" t="str">
        <f>IF($B517&gt;0,VLOOKUP($B517,'OT-ID'!$B$13:$M$3257,4,FALSE),"")</f>
        <v/>
      </c>
      <c r="H517" s="298" t="str">
        <f>IF($B517&gt;0,VLOOKUP($B517,'OT-ID'!$B$13:$M$3257,5,FALSE),"")</f>
        <v/>
      </c>
      <c r="I517" s="46"/>
      <c r="J517" s="38"/>
      <c r="K517" s="47"/>
      <c r="L517" s="48"/>
      <c r="M517" s="48"/>
      <c r="N517" s="48"/>
      <c r="O517" s="48"/>
      <c r="P517" s="48"/>
      <c r="Q517" s="48"/>
      <c r="R517" s="40"/>
      <c r="S517" s="40"/>
      <c r="T517" s="40"/>
      <c r="U517" s="40"/>
      <c r="V517" s="49"/>
      <c r="W517" s="49"/>
      <c r="X517" s="44" t="str">
        <f t="shared" si="11"/>
        <v/>
      </c>
    </row>
    <row r="518" spans="1:24" s="45" customFormat="1" ht="12" x14ac:dyDescent="0.2">
      <c r="A518" s="37"/>
      <c r="B518" s="38"/>
      <c r="C518" s="39"/>
      <c r="D518" s="297" t="str">
        <f>IF($B518&gt;0,VLOOKUP($B518,'OT-ID'!$B$13:$M$3257,6,FALSE),"")</f>
        <v/>
      </c>
      <c r="E518" s="298" t="str">
        <f>IF($B518&gt;0,VLOOKUP($B518,'OT-ID'!$B$13:$M$3257,10,FALSE),"")</f>
        <v/>
      </c>
      <c r="F518" s="298" t="str">
        <f>IF($B518&gt;0,VLOOKUP($B518,'OT-ID'!$B$13:$M$3257,12,FALSE),"")</f>
        <v/>
      </c>
      <c r="G518" s="297" t="str">
        <f>IF($B518&gt;0,VLOOKUP($B518,'OT-ID'!$B$13:$M$3257,4,FALSE),"")</f>
        <v/>
      </c>
      <c r="H518" s="298" t="str">
        <f>IF($B518&gt;0,VLOOKUP($B518,'OT-ID'!$B$13:$M$3257,5,FALSE),"")</f>
        <v/>
      </c>
      <c r="I518" s="46"/>
      <c r="J518" s="38"/>
      <c r="K518" s="47"/>
      <c r="L518" s="48"/>
      <c r="M518" s="48"/>
      <c r="N518" s="48"/>
      <c r="O518" s="48"/>
      <c r="P518" s="48"/>
      <c r="Q518" s="48"/>
      <c r="R518" s="40"/>
      <c r="S518" s="40"/>
      <c r="T518" s="40"/>
      <c r="U518" s="40"/>
      <c r="V518" s="49"/>
      <c r="W518" s="49"/>
      <c r="X518" s="44" t="str">
        <f t="shared" si="11"/>
        <v/>
      </c>
    </row>
    <row r="519" spans="1:24" s="45" customFormat="1" ht="12" x14ac:dyDescent="0.2">
      <c r="A519" s="37"/>
      <c r="B519" s="38"/>
      <c r="C519" s="39"/>
      <c r="D519" s="297" t="str">
        <f>IF($B519&gt;0,VLOOKUP($B519,'OT-ID'!$B$13:$M$3257,6,FALSE),"")</f>
        <v/>
      </c>
      <c r="E519" s="298" t="str">
        <f>IF($B519&gt;0,VLOOKUP($B519,'OT-ID'!$B$13:$M$3257,10,FALSE),"")</f>
        <v/>
      </c>
      <c r="F519" s="298" t="str">
        <f>IF($B519&gt;0,VLOOKUP($B519,'OT-ID'!$B$13:$M$3257,12,FALSE),"")</f>
        <v/>
      </c>
      <c r="G519" s="297" t="str">
        <f>IF($B519&gt;0,VLOOKUP($B519,'OT-ID'!$B$13:$M$3257,4,FALSE),"")</f>
        <v/>
      </c>
      <c r="H519" s="298" t="str">
        <f>IF($B519&gt;0,VLOOKUP($B519,'OT-ID'!$B$13:$M$3257,5,FALSE),"")</f>
        <v/>
      </c>
      <c r="I519" s="46"/>
      <c r="J519" s="38"/>
      <c r="K519" s="47"/>
      <c r="L519" s="48"/>
      <c r="M519" s="48"/>
      <c r="N519" s="48"/>
      <c r="O519" s="48"/>
      <c r="P519" s="48"/>
      <c r="Q519" s="48"/>
      <c r="R519" s="40"/>
      <c r="S519" s="40"/>
      <c r="T519" s="40"/>
      <c r="U519" s="40"/>
      <c r="V519" s="49"/>
      <c r="W519" s="49"/>
      <c r="X519" s="44" t="str">
        <f t="shared" si="11"/>
        <v/>
      </c>
    </row>
    <row r="520" spans="1:24" s="45" customFormat="1" ht="12" x14ac:dyDescent="0.2">
      <c r="A520" s="37"/>
      <c r="B520" s="38"/>
      <c r="C520" s="39"/>
      <c r="D520" s="297" t="str">
        <f>IF($B520&gt;0,VLOOKUP($B520,'OT-ID'!$B$13:$M$3257,6,FALSE),"")</f>
        <v/>
      </c>
      <c r="E520" s="298" t="str">
        <f>IF($B520&gt;0,VLOOKUP($B520,'OT-ID'!$B$13:$M$3257,10,FALSE),"")</f>
        <v/>
      </c>
      <c r="F520" s="298" t="str">
        <f>IF($B520&gt;0,VLOOKUP($B520,'OT-ID'!$B$13:$M$3257,12,FALSE),"")</f>
        <v/>
      </c>
      <c r="G520" s="297" t="str">
        <f>IF($B520&gt;0,VLOOKUP($B520,'OT-ID'!$B$13:$M$3257,4,FALSE),"")</f>
        <v/>
      </c>
      <c r="H520" s="298" t="str">
        <f>IF($B520&gt;0,VLOOKUP($B520,'OT-ID'!$B$13:$M$3257,5,FALSE),"")</f>
        <v/>
      </c>
      <c r="I520" s="46"/>
      <c r="J520" s="38"/>
      <c r="K520" s="47"/>
      <c r="L520" s="48"/>
      <c r="M520" s="48"/>
      <c r="N520" s="48"/>
      <c r="O520" s="48"/>
      <c r="P520" s="48"/>
      <c r="Q520" s="48"/>
      <c r="R520" s="40"/>
      <c r="S520" s="40"/>
      <c r="T520" s="40"/>
      <c r="U520" s="40"/>
      <c r="V520" s="49"/>
      <c r="W520" s="49"/>
      <c r="X520" s="44" t="str">
        <f t="shared" si="11"/>
        <v/>
      </c>
    </row>
    <row r="521" spans="1:24" s="45" customFormat="1" ht="12" x14ac:dyDescent="0.2">
      <c r="A521" s="37"/>
      <c r="B521" s="38"/>
      <c r="C521" s="39"/>
      <c r="D521" s="297" t="str">
        <f>IF($B521&gt;0,VLOOKUP($B521,'OT-ID'!$B$13:$M$3257,6,FALSE),"")</f>
        <v/>
      </c>
      <c r="E521" s="298" t="str">
        <f>IF($B521&gt;0,VLOOKUP($B521,'OT-ID'!$B$13:$M$3257,10,FALSE),"")</f>
        <v/>
      </c>
      <c r="F521" s="298" t="str">
        <f>IF($B521&gt;0,VLOOKUP($B521,'OT-ID'!$B$13:$M$3257,12,FALSE),"")</f>
        <v/>
      </c>
      <c r="G521" s="297" t="str">
        <f>IF($B521&gt;0,VLOOKUP($B521,'OT-ID'!$B$13:$M$3257,4,FALSE),"")</f>
        <v/>
      </c>
      <c r="H521" s="298" t="str">
        <f>IF($B521&gt;0,VLOOKUP($B521,'OT-ID'!$B$13:$M$3257,5,FALSE),"")</f>
        <v/>
      </c>
      <c r="I521" s="46"/>
      <c r="J521" s="38"/>
      <c r="K521" s="47"/>
      <c r="L521" s="48"/>
      <c r="M521" s="48"/>
      <c r="N521" s="48"/>
      <c r="O521" s="48"/>
      <c r="P521" s="48"/>
      <c r="Q521" s="48"/>
      <c r="R521" s="40"/>
      <c r="S521" s="40"/>
      <c r="T521" s="40"/>
      <c r="U521" s="40"/>
      <c r="V521" s="49"/>
      <c r="W521" s="49"/>
      <c r="X521" s="44" t="str">
        <f t="shared" si="11"/>
        <v/>
      </c>
    </row>
    <row r="522" spans="1:24" s="45" customFormat="1" ht="12" x14ac:dyDescent="0.2">
      <c r="A522" s="37"/>
      <c r="B522" s="38"/>
      <c r="C522" s="39"/>
      <c r="D522" s="297" t="str">
        <f>IF($B522&gt;0,VLOOKUP($B522,'OT-ID'!$B$13:$M$3257,6,FALSE),"")</f>
        <v/>
      </c>
      <c r="E522" s="298" t="str">
        <f>IF($B522&gt;0,VLOOKUP($B522,'OT-ID'!$B$13:$M$3257,10,FALSE),"")</f>
        <v/>
      </c>
      <c r="F522" s="298" t="str">
        <f>IF($B522&gt;0,VLOOKUP($B522,'OT-ID'!$B$13:$M$3257,12,FALSE),"")</f>
        <v/>
      </c>
      <c r="G522" s="297" t="str">
        <f>IF($B522&gt;0,VLOOKUP($B522,'OT-ID'!$B$13:$M$3257,4,FALSE),"")</f>
        <v/>
      </c>
      <c r="H522" s="298" t="str">
        <f>IF($B522&gt;0,VLOOKUP($B522,'OT-ID'!$B$13:$M$3257,5,FALSE),"")</f>
        <v/>
      </c>
      <c r="I522" s="46"/>
      <c r="J522" s="38"/>
      <c r="K522" s="47"/>
      <c r="L522" s="48"/>
      <c r="M522" s="48"/>
      <c r="N522" s="48"/>
      <c r="O522" s="48"/>
      <c r="P522" s="48"/>
      <c r="Q522" s="48"/>
      <c r="R522" s="40"/>
      <c r="S522" s="40"/>
      <c r="T522" s="40"/>
      <c r="U522" s="40"/>
      <c r="V522" s="49"/>
      <c r="W522" s="49"/>
      <c r="X522" s="44" t="str">
        <f t="shared" si="11"/>
        <v/>
      </c>
    </row>
    <row r="523" spans="1:24" s="45" customFormat="1" ht="12" x14ac:dyDescent="0.2">
      <c r="A523" s="37"/>
      <c r="B523" s="38"/>
      <c r="C523" s="39"/>
      <c r="D523" s="297" t="str">
        <f>IF($B523&gt;0,VLOOKUP($B523,'OT-ID'!$B$13:$M$3257,6,FALSE),"")</f>
        <v/>
      </c>
      <c r="E523" s="298" t="str">
        <f>IF($B523&gt;0,VLOOKUP($B523,'OT-ID'!$B$13:$M$3257,10,FALSE),"")</f>
        <v/>
      </c>
      <c r="F523" s="298" t="str">
        <f>IF($B523&gt;0,VLOOKUP($B523,'OT-ID'!$B$13:$M$3257,12,FALSE),"")</f>
        <v/>
      </c>
      <c r="G523" s="297" t="str">
        <f>IF($B523&gt;0,VLOOKUP($B523,'OT-ID'!$B$13:$M$3257,4,FALSE),"")</f>
        <v/>
      </c>
      <c r="H523" s="298" t="str">
        <f>IF($B523&gt;0,VLOOKUP($B523,'OT-ID'!$B$13:$M$3257,5,FALSE),"")</f>
        <v/>
      </c>
      <c r="I523" s="46"/>
      <c r="J523" s="38"/>
      <c r="K523" s="47"/>
      <c r="L523" s="48"/>
      <c r="M523" s="48"/>
      <c r="N523" s="48"/>
      <c r="O523" s="48"/>
      <c r="P523" s="48"/>
      <c r="Q523" s="48"/>
      <c r="R523" s="40"/>
      <c r="S523" s="40"/>
      <c r="T523" s="40"/>
      <c r="U523" s="40"/>
      <c r="V523" s="49"/>
      <c r="W523" s="49"/>
      <c r="X523" s="44" t="str">
        <f t="shared" si="11"/>
        <v/>
      </c>
    </row>
    <row r="524" spans="1:24" s="45" customFormat="1" ht="12" x14ac:dyDescent="0.2">
      <c r="A524" s="37"/>
      <c r="B524" s="38"/>
      <c r="C524" s="39"/>
      <c r="D524" s="297" t="str">
        <f>IF($B524&gt;0,VLOOKUP($B524,'OT-ID'!$B$13:$M$3257,6,FALSE),"")</f>
        <v/>
      </c>
      <c r="E524" s="298" t="str">
        <f>IF($B524&gt;0,VLOOKUP($B524,'OT-ID'!$B$13:$M$3257,10,FALSE),"")</f>
        <v/>
      </c>
      <c r="F524" s="298" t="str">
        <f>IF($B524&gt;0,VLOOKUP($B524,'OT-ID'!$B$13:$M$3257,12,FALSE),"")</f>
        <v/>
      </c>
      <c r="G524" s="297" t="str">
        <f>IF($B524&gt;0,VLOOKUP($B524,'OT-ID'!$B$13:$M$3257,4,FALSE),"")</f>
        <v/>
      </c>
      <c r="H524" s="298" t="str">
        <f>IF($B524&gt;0,VLOOKUP($B524,'OT-ID'!$B$13:$M$3257,5,FALSE),"")</f>
        <v/>
      </c>
      <c r="I524" s="46"/>
      <c r="J524" s="38"/>
      <c r="K524" s="47"/>
      <c r="L524" s="48"/>
      <c r="M524" s="48"/>
      <c r="N524" s="48"/>
      <c r="O524" s="48"/>
      <c r="P524" s="48"/>
      <c r="Q524" s="48"/>
      <c r="R524" s="40"/>
      <c r="S524" s="40"/>
      <c r="T524" s="40"/>
      <c r="U524" s="40"/>
      <c r="V524" s="49"/>
      <c r="W524" s="49"/>
      <c r="X524" s="44" t="str">
        <f t="shared" si="11"/>
        <v/>
      </c>
    </row>
    <row r="525" spans="1:24" s="45" customFormat="1" ht="12" x14ac:dyDescent="0.2">
      <c r="A525" s="37"/>
      <c r="B525" s="38"/>
      <c r="C525" s="39"/>
      <c r="D525" s="297" t="str">
        <f>IF($B525&gt;0,VLOOKUP($B525,'OT-ID'!$B$13:$M$3257,6,FALSE),"")</f>
        <v/>
      </c>
      <c r="E525" s="298" t="str">
        <f>IF($B525&gt;0,VLOOKUP($B525,'OT-ID'!$B$13:$M$3257,10,FALSE),"")</f>
        <v/>
      </c>
      <c r="F525" s="298" t="str">
        <f>IF($B525&gt;0,VLOOKUP($B525,'OT-ID'!$B$13:$M$3257,12,FALSE),"")</f>
        <v/>
      </c>
      <c r="G525" s="297" t="str">
        <f>IF($B525&gt;0,VLOOKUP($B525,'OT-ID'!$B$13:$M$3257,4,FALSE),"")</f>
        <v/>
      </c>
      <c r="H525" s="298" t="str">
        <f>IF($B525&gt;0,VLOOKUP($B525,'OT-ID'!$B$13:$M$3257,5,FALSE),"")</f>
        <v/>
      </c>
      <c r="I525" s="46"/>
      <c r="J525" s="38"/>
      <c r="K525" s="47"/>
      <c r="L525" s="48"/>
      <c r="M525" s="48"/>
      <c r="N525" s="48"/>
      <c r="O525" s="48"/>
      <c r="P525" s="48"/>
      <c r="Q525" s="48"/>
      <c r="R525" s="40"/>
      <c r="S525" s="40"/>
      <c r="T525" s="40"/>
      <c r="U525" s="40"/>
      <c r="V525" s="49"/>
      <c r="W525" s="49"/>
      <c r="X525" s="44" t="str">
        <f t="shared" si="11"/>
        <v/>
      </c>
    </row>
    <row r="526" spans="1:24" s="45" customFormat="1" ht="12" x14ac:dyDescent="0.2">
      <c r="A526" s="37"/>
      <c r="B526" s="38"/>
      <c r="C526" s="39"/>
      <c r="D526" s="297" t="str">
        <f>IF($B526&gt;0,VLOOKUP($B526,'OT-ID'!$B$13:$M$3257,6,FALSE),"")</f>
        <v/>
      </c>
      <c r="E526" s="298" t="str">
        <f>IF($B526&gt;0,VLOOKUP($B526,'OT-ID'!$B$13:$M$3257,10,FALSE),"")</f>
        <v/>
      </c>
      <c r="F526" s="298" t="str">
        <f>IF($B526&gt;0,VLOOKUP($B526,'OT-ID'!$B$13:$M$3257,12,FALSE),"")</f>
        <v/>
      </c>
      <c r="G526" s="297" t="str">
        <f>IF($B526&gt;0,VLOOKUP($B526,'OT-ID'!$B$13:$M$3257,4,FALSE),"")</f>
        <v/>
      </c>
      <c r="H526" s="298" t="str">
        <f>IF($B526&gt;0,VLOOKUP($B526,'OT-ID'!$B$13:$M$3257,5,FALSE),"")</f>
        <v/>
      </c>
      <c r="I526" s="46"/>
      <c r="J526" s="38"/>
      <c r="K526" s="47"/>
      <c r="L526" s="48"/>
      <c r="M526" s="48"/>
      <c r="N526" s="48"/>
      <c r="O526" s="48"/>
      <c r="P526" s="48"/>
      <c r="Q526" s="48"/>
      <c r="R526" s="40"/>
      <c r="S526" s="40"/>
      <c r="T526" s="40"/>
      <c r="U526" s="40"/>
      <c r="V526" s="49"/>
      <c r="W526" s="49"/>
      <c r="X526" s="44" t="str">
        <f t="shared" si="11"/>
        <v/>
      </c>
    </row>
    <row r="527" spans="1:24" s="45" customFormat="1" ht="12" x14ac:dyDescent="0.2">
      <c r="A527" s="37"/>
      <c r="B527" s="38"/>
      <c r="C527" s="39"/>
      <c r="D527" s="297" t="str">
        <f>IF($B527&gt;0,VLOOKUP($B527,'OT-ID'!$B$13:$M$3257,6,FALSE),"")</f>
        <v/>
      </c>
      <c r="E527" s="298" t="str">
        <f>IF($B527&gt;0,VLOOKUP($B527,'OT-ID'!$B$13:$M$3257,10,FALSE),"")</f>
        <v/>
      </c>
      <c r="F527" s="298" t="str">
        <f>IF($B527&gt;0,VLOOKUP($B527,'OT-ID'!$B$13:$M$3257,12,FALSE),"")</f>
        <v/>
      </c>
      <c r="G527" s="297" t="str">
        <f>IF($B527&gt;0,VLOOKUP($B527,'OT-ID'!$B$13:$M$3257,4,FALSE),"")</f>
        <v/>
      </c>
      <c r="H527" s="298" t="str">
        <f>IF($B527&gt;0,VLOOKUP($B527,'OT-ID'!$B$13:$M$3257,5,FALSE),"")</f>
        <v/>
      </c>
      <c r="I527" s="46"/>
      <c r="J527" s="38"/>
      <c r="K527" s="47"/>
      <c r="L527" s="48"/>
      <c r="M527" s="48"/>
      <c r="N527" s="48"/>
      <c r="O527" s="48"/>
      <c r="P527" s="48"/>
      <c r="Q527" s="48"/>
      <c r="R527" s="40"/>
      <c r="S527" s="40"/>
      <c r="T527" s="40"/>
      <c r="U527" s="40"/>
      <c r="V527" s="49"/>
      <c r="W527" s="49"/>
      <c r="X527" s="44" t="str">
        <f t="shared" si="11"/>
        <v/>
      </c>
    </row>
    <row r="528" spans="1:24" s="45" customFormat="1" ht="12" x14ac:dyDescent="0.2">
      <c r="A528" s="37"/>
      <c r="B528" s="38"/>
      <c r="C528" s="39"/>
      <c r="D528" s="297" t="str">
        <f>IF($B528&gt;0,VLOOKUP($B528,'OT-ID'!$B$13:$M$3257,6,FALSE),"")</f>
        <v/>
      </c>
      <c r="E528" s="298" t="str">
        <f>IF($B528&gt;0,VLOOKUP($B528,'OT-ID'!$B$13:$M$3257,10,FALSE),"")</f>
        <v/>
      </c>
      <c r="F528" s="298" t="str">
        <f>IF($B528&gt;0,VLOOKUP($B528,'OT-ID'!$B$13:$M$3257,12,FALSE),"")</f>
        <v/>
      </c>
      <c r="G528" s="297" t="str">
        <f>IF($B528&gt;0,VLOOKUP($B528,'OT-ID'!$B$13:$M$3257,4,FALSE),"")</f>
        <v/>
      </c>
      <c r="H528" s="298" t="str">
        <f>IF($B528&gt;0,VLOOKUP($B528,'OT-ID'!$B$13:$M$3257,5,FALSE),"")</f>
        <v/>
      </c>
      <c r="I528" s="46"/>
      <c r="J528" s="38"/>
      <c r="K528" s="47"/>
      <c r="L528" s="48"/>
      <c r="M528" s="48"/>
      <c r="N528" s="48"/>
      <c r="O528" s="48"/>
      <c r="P528" s="48"/>
      <c r="Q528" s="48"/>
      <c r="R528" s="40"/>
      <c r="S528" s="40"/>
      <c r="T528" s="40"/>
      <c r="U528" s="40"/>
      <c r="V528" s="49"/>
      <c r="W528" s="49"/>
      <c r="X528" s="44" t="str">
        <f t="shared" si="11"/>
        <v/>
      </c>
    </row>
    <row r="529" spans="1:24" s="45" customFormat="1" ht="12" x14ac:dyDescent="0.2">
      <c r="A529" s="37"/>
      <c r="B529" s="38"/>
      <c r="C529" s="39"/>
      <c r="D529" s="297" t="str">
        <f>IF($B529&gt;0,VLOOKUP($B529,'OT-ID'!$B$13:$M$3257,6,FALSE),"")</f>
        <v/>
      </c>
      <c r="E529" s="298" t="str">
        <f>IF($B529&gt;0,VLOOKUP($B529,'OT-ID'!$B$13:$M$3257,10,FALSE),"")</f>
        <v/>
      </c>
      <c r="F529" s="298" t="str">
        <f>IF($B529&gt;0,VLOOKUP($B529,'OT-ID'!$B$13:$M$3257,12,FALSE),"")</f>
        <v/>
      </c>
      <c r="G529" s="297" t="str">
        <f>IF($B529&gt;0,VLOOKUP($B529,'OT-ID'!$B$13:$M$3257,4,FALSE),"")</f>
        <v/>
      </c>
      <c r="H529" s="298" t="str">
        <f>IF($B529&gt;0,VLOOKUP($B529,'OT-ID'!$B$13:$M$3257,5,FALSE),"")</f>
        <v/>
      </c>
      <c r="I529" s="46"/>
      <c r="J529" s="38"/>
      <c r="K529" s="47"/>
      <c r="L529" s="48"/>
      <c r="M529" s="48"/>
      <c r="N529" s="48"/>
      <c r="O529" s="48"/>
      <c r="P529" s="48"/>
      <c r="Q529" s="48"/>
      <c r="R529" s="40"/>
      <c r="S529" s="40"/>
      <c r="T529" s="40"/>
      <c r="U529" s="40"/>
      <c r="V529" s="49"/>
      <c r="W529" s="49"/>
      <c r="X529" s="44" t="str">
        <f t="shared" si="11"/>
        <v/>
      </c>
    </row>
    <row r="530" spans="1:24" s="45" customFormat="1" ht="12" x14ac:dyDescent="0.2">
      <c r="A530" s="37"/>
      <c r="B530" s="38"/>
      <c r="C530" s="39"/>
      <c r="D530" s="297" t="str">
        <f>IF($B530&gt;0,VLOOKUP($B530,'OT-ID'!$B$13:$M$3257,6,FALSE),"")</f>
        <v/>
      </c>
      <c r="E530" s="298" t="str">
        <f>IF($B530&gt;0,VLOOKUP($B530,'OT-ID'!$B$13:$M$3257,10,FALSE),"")</f>
        <v/>
      </c>
      <c r="F530" s="298" t="str">
        <f>IF($B530&gt;0,VLOOKUP($B530,'OT-ID'!$B$13:$M$3257,12,FALSE),"")</f>
        <v/>
      </c>
      <c r="G530" s="297" t="str">
        <f>IF($B530&gt;0,VLOOKUP($B530,'OT-ID'!$B$13:$M$3257,4,FALSE),"")</f>
        <v/>
      </c>
      <c r="H530" s="298" t="str">
        <f>IF($B530&gt;0,VLOOKUP($B530,'OT-ID'!$B$13:$M$3257,5,FALSE),"")</f>
        <v/>
      </c>
      <c r="I530" s="46"/>
      <c r="J530" s="38"/>
      <c r="K530" s="47"/>
      <c r="L530" s="48"/>
      <c r="M530" s="48"/>
      <c r="N530" s="48"/>
      <c r="O530" s="48"/>
      <c r="P530" s="48"/>
      <c r="Q530" s="48"/>
      <c r="R530" s="40"/>
      <c r="S530" s="40"/>
      <c r="T530" s="40"/>
      <c r="U530" s="40"/>
      <c r="V530" s="49"/>
      <c r="W530" s="49"/>
      <c r="X530" s="44" t="str">
        <f t="shared" si="11"/>
        <v/>
      </c>
    </row>
    <row r="531" spans="1:24" s="45" customFormat="1" ht="12" x14ac:dyDescent="0.2">
      <c r="A531" s="37"/>
      <c r="B531" s="38"/>
      <c r="C531" s="39"/>
      <c r="D531" s="297" t="str">
        <f>IF($B531&gt;0,VLOOKUP($B531,'OT-ID'!$B$13:$M$3257,6,FALSE),"")</f>
        <v/>
      </c>
      <c r="E531" s="298" t="str">
        <f>IF($B531&gt;0,VLOOKUP($B531,'OT-ID'!$B$13:$M$3257,10,FALSE),"")</f>
        <v/>
      </c>
      <c r="F531" s="298" t="str">
        <f>IF($B531&gt;0,VLOOKUP($B531,'OT-ID'!$B$13:$M$3257,12,FALSE),"")</f>
        <v/>
      </c>
      <c r="G531" s="297" t="str">
        <f>IF($B531&gt;0,VLOOKUP($B531,'OT-ID'!$B$13:$M$3257,4,FALSE),"")</f>
        <v/>
      </c>
      <c r="H531" s="298" t="str">
        <f>IF($B531&gt;0,VLOOKUP($B531,'OT-ID'!$B$13:$M$3257,5,FALSE),"")</f>
        <v/>
      </c>
      <c r="I531" s="46"/>
      <c r="J531" s="38"/>
      <c r="K531" s="47"/>
      <c r="L531" s="48"/>
      <c r="M531" s="48"/>
      <c r="N531" s="48"/>
      <c r="O531" s="48"/>
      <c r="P531" s="48"/>
      <c r="Q531" s="48"/>
      <c r="R531" s="40"/>
      <c r="S531" s="40"/>
      <c r="T531" s="40"/>
      <c r="U531" s="40"/>
      <c r="V531" s="49"/>
      <c r="W531" s="49"/>
      <c r="X531" s="44" t="str">
        <f t="shared" ref="X531:X594" si="12">IF(W531&gt;0,V531*1000/W531,"")</f>
        <v/>
      </c>
    </row>
    <row r="532" spans="1:24" s="45" customFormat="1" ht="12" x14ac:dyDescent="0.2">
      <c r="A532" s="37"/>
      <c r="B532" s="38"/>
      <c r="C532" s="39"/>
      <c r="D532" s="297" t="str">
        <f>IF($B532&gt;0,VLOOKUP($B532,'OT-ID'!$B$13:$M$3257,6,FALSE),"")</f>
        <v/>
      </c>
      <c r="E532" s="298" t="str">
        <f>IF($B532&gt;0,VLOOKUP($B532,'OT-ID'!$B$13:$M$3257,10,FALSE),"")</f>
        <v/>
      </c>
      <c r="F532" s="298" t="str">
        <f>IF($B532&gt;0,VLOOKUP($B532,'OT-ID'!$B$13:$M$3257,12,FALSE),"")</f>
        <v/>
      </c>
      <c r="G532" s="297" t="str">
        <f>IF($B532&gt;0,VLOOKUP($B532,'OT-ID'!$B$13:$M$3257,4,FALSE),"")</f>
        <v/>
      </c>
      <c r="H532" s="298" t="str">
        <f>IF($B532&gt;0,VLOOKUP($B532,'OT-ID'!$B$13:$M$3257,5,FALSE),"")</f>
        <v/>
      </c>
      <c r="I532" s="46"/>
      <c r="J532" s="38"/>
      <c r="K532" s="47"/>
      <c r="L532" s="48"/>
      <c r="M532" s="48"/>
      <c r="N532" s="48"/>
      <c r="O532" s="48"/>
      <c r="P532" s="48"/>
      <c r="Q532" s="48"/>
      <c r="R532" s="40"/>
      <c r="S532" s="40"/>
      <c r="T532" s="40"/>
      <c r="U532" s="40"/>
      <c r="V532" s="49"/>
      <c r="W532" s="49"/>
      <c r="X532" s="44" t="str">
        <f t="shared" si="12"/>
        <v/>
      </c>
    </row>
    <row r="533" spans="1:24" s="45" customFormat="1" ht="12" x14ac:dyDescent="0.2">
      <c r="A533" s="37"/>
      <c r="B533" s="38"/>
      <c r="C533" s="39"/>
      <c r="D533" s="297" t="str">
        <f>IF($B533&gt;0,VLOOKUP($B533,'OT-ID'!$B$13:$M$3257,6,FALSE),"")</f>
        <v/>
      </c>
      <c r="E533" s="298" t="str">
        <f>IF($B533&gt;0,VLOOKUP($B533,'OT-ID'!$B$13:$M$3257,10,FALSE),"")</f>
        <v/>
      </c>
      <c r="F533" s="298" t="str">
        <f>IF($B533&gt;0,VLOOKUP($B533,'OT-ID'!$B$13:$M$3257,12,FALSE),"")</f>
        <v/>
      </c>
      <c r="G533" s="297" t="str">
        <f>IF($B533&gt;0,VLOOKUP($B533,'OT-ID'!$B$13:$M$3257,4,FALSE),"")</f>
        <v/>
      </c>
      <c r="H533" s="298" t="str">
        <f>IF($B533&gt;0,VLOOKUP($B533,'OT-ID'!$B$13:$M$3257,5,FALSE),"")</f>
        <v/>
      </c>
      <c r="I533" s="46"/>
      <c r="J533" s="38"/>
      <c r="K533" s="47"/>
      <c r="L533" s="48"/>
      <c r="M533" s="48"/>
      <c r="N533" s="48"/>
      <c r="O533" s="48"/>
      <c r="P533" s="48"/>
      <c r="Q533" s="48"/>
      <c r="R533" s="40"/>
      <c r="S533" s="40"/>
      <c r="T533" s="40"/>
      <c r="U533" s="40"/>
      <c r="V533" s="49"/>
      <c r="W533" s="49"/>
      <c r="X533" s="44" t="str">
        <f t="shared" si="12"/>
        <v/>
      </c>
    </row>
    <row r="534" spans="1:24" s="45" customFormat="1" ht="12" x14ac:dyDescent="0.2">
      <c r="A534" s="37"/>
      <c r="B534" s="38"/>
      <c r="C534" s="39"/>
      <c r="D534" s="297" t="str">
        <f>IF($B534&gt;0,VLOOKUP($B534,'OT-ID'!$B$13:$M$3257,6,FALSE),"")</f>
        <v/>
      </c>
      <c r="E534" s="298" t="str">
        <f>IF($B534&gt;0,VLOOKUP($B534,'OT-ID'!$B$13:$M$3257,10,FALSE),"")</f>
        <v/>
      </c>
      <c r="F534" s="298" t="str">
        <f>IF($B534&gt;0,VLOOKUP($B534,'OT-ID'!$B$13:$M$3257,12,FALSE),"")</f>
        <v/>
      </c>
      <c r="G534" s="297" t="str">
        <f>IF($B534&gt;0,VLOOKUP($B534,'OT-ID'!$B$13:$M$3257,4,FALSE),"")</f>
        <v/>
      </c>
      <c r="H534" s="298" t="str">
        <f>IF($B534&gt;0,VLOOKUP($B534,'OT-ID'!$B$13:$M$3257,5,FALSE),"")</f>
        <v/>
      </c>
      <c r="I534" s="46"/>
      <c r="J534" s="38"/>
      <c r="K534" s="47"/>
      <c r="L534" s="48"/>
      <c r="M534" s="48"/>
      <c r="N534" s="48"/>
      <c r="O534" s="48"/>
      <c r="P534" s="48"/>
      <c r="Q534" s="48"/>
      <c r="R534" s="40"/>
      <c r="S534" s="40"/>
      <c r="T534" s="40"/>
      <c r="U534" s="40"/>
      <c r="V534" s="49"/>
      <c r="W534" s="49"/>
      <c r="X534" s="44" t="str">
        <f t="shared" si="12"/>
        <v/>
      </c>
    </row>
    <row r="535" spans="1:24" s="45" customFormat="1" ht="12" x14ac:dyDescent="0.2">
      <c r="A535" s="37"/>
      <c r="B535" s="38"/>
      <c r="C535" s="39"/>
      <c r="D535" s="297" t="str">
        <f>IF($B535&gt;0,VLOOKUP($B535,'OT-ID'!$B$13:$M$3257,6,FALSE),"")</f>
        <v/>
      </c>
      <c r="E535" s="298" t="str">
        <f>IF($B535&gt;0,VLOOKUP($B535,'OT-ID'!$B$13:$M$3257,10,FALSE),"")</f>
        <v/>
      </c>
      <c r="F535" s="298" t="str">
        <f>IF($B535&gt;0,VLOOKUP($B535,'OT-ID'!$B$13:$M$3257,12,FALSE),"")</f>
        <v/>
      </c>
      <c r="G535" s="297" t="str">
        <f>IF($B535&gt;0,VLOOKUP($B535,'OT-ID'!$B$13:$M$3257,4,FALSE),"")</f>
        <v/>
      </c>
      <c r="H535" s="298" t="str">
        <f>IF($B535&gt;0,VLOOKUP($B535,'OT-ID'!$B$13:$M$3257,5,FALSE),"")</f>
        <v/>
      </c>
      <c r="I535" s="46"/>
      <c r="J535" s="38"/>
      <c r="K535" s="47"/>
      <c r="L535" s="48"/>
      <c r="M535" s="48"/>
      <c r="N535" s="48"/>
      <c r="O535" s="48"/>
      <c r="P535" s="48"/>
      <c r="Q535" s="48"/>
      <c r="R535" s="40"/>
      <c r="S535" s="40"/>
      <c r="T535" s="40"/>
      <c r="U535" s="40"/>
      <c r="V535" s="49"/>
      <c r="W535" s="49"/>
      <c r="X535" s="44" t="str">
        <f t="shared" si="12"/>
        <v/>
      </c>
    </row>
    <row r="536" spans="1:24" s="45" customFormat="1" ht="12" x14ac:dyDescent="0.2">
      <c r="A536" s="37"/>
      <c r="B536" s="38"/>
      <c r="C536" s="39"/>
      <c r="D536" s="297" t="str">
        <f>IF($B536&gt;0,VLOOKUP($B536,'OT-ID'!$B$13:$M$3257,6,FALSE),"")</f>
        <v/>
      </c>
      <c r="E536" s="298" t="str">
        <f>IF($B536&gt;0,VLOOKUP($B536,'OT-ID'!$B$13:$M$3257,10,FALSE),"")</f>
        <v/>
      </c>
      <c r="F536" s="298" t="str">
        <f>IF($B536&gt;0,VLOOKUP($B536,'OT-ID'!$B$13:$M$3257,12,FALSE),"")</f>
        <v/>
      </c>
      <c r="G536" s="297" t="str">
        <f>IF($B536&gt;0,VLOOKUP($B536,'OT-ID'!$B$13:$M$3257,4,FALSE),"")</f>
        <v/>
      </c>
      <c r="H536" s="298" t="str">
        <f>IF($B536&gt;0,VLOOKUP($B536,'OT-ID'!$B$13:$M$3257,5,FALSE),"")</f>
        <v/>
      </c>
      <c r="I536" s="46"/>
      <c r="J536" s="38"/>
      <c r="K536" s="47"/>
      <c r="L536" s="48"/>
      <c r="M536" s="48"/>
      <c r="N536" s="48"/>
      <c r="O536" s="48"/>
      <c r="P536" s="48"/>
      <c r="Q536" s="48"/>
      <c r="R536" s="40"/>
      <c r="S536" s="40"/>
      <c r="T536" s="40"/>
      <c r="U536" s="40"/>
      <c r="V536" s="49"/>
      <c r="W536" s="49"/>
      <c r="X536" s="44" t="str">
        <f t="shared" si="12"/>
        <v/>
      </c>
    </row>
    <row r="537" spans="1:24" s="45" customFormat="1" ht="12" x14ac:dyDescent="0.2">
      <c r="A537" s="37"/>
      <c r="B537" s="38"/>
      <c r="C537" s="39"/>
      <c r="D537" s="297" t="str">
        <f>IF($B537&gt;0,VLOOKUP($B537,'OT-ID'!$B$13:$M$3257,6,FALSE),"")</f>
        <v/>
      </c>
      <c r="E537" s="298" t="str">
        <f>IF($B537&gt;0,VLOOKUP($B537,'OT-ID'!$B$13:$M$3257,10,FALSE),"")</f>
        <v/>
      </c>
      <c r="F537" s="298" t="str">
        <f>IF($B537&gt;0,VLOOKUP($B537,'OT-ID'!$B$13:$M$3257,12,FALSE),"")</f>
        <v/>
      </c>
      <c r="G537" s="297" t="str">
        <f>IF($B537&gt;0,VLOOKUP($B537,'OT-ID'!$B$13:$M$3257,4,FALSE),"")</f>
        <v/>
      </c>
      <c r="H537" s="298" t="str">
        <f>IF($B537&gt;0,VLOOKUP($B537,'OT-ID'!$B$13:$M$3257,5,FALSE),"")</f>
        <v/>
      </c>
      <c r="I537" s="46"/>
      <c r="J537" s="38"/>
      <c r="K537" s="47"/>
      <c r="L537" s="48"/>
      <c r="M537" s="48"/>
      <c r="N537" s="48"/>
      <c r="O537" s="48"/>
      <c r="P537" s="48"/>
      <c r="Q537" s="48"/>
      <c r="R537" s="40"/>
      <c r="S537" s="40"/>
      <c r="T537" s="40"/>
      <c r="U537" s="40"/>
      <c r="V537" s="49"/>
      <c r="W537" s="49"/>
      <c r="X537" s="44" t="str">
        <f t="shared" si="12"/>
        <v/>
      </c>
    </row>
    <row r="538" spans="1:24" s="45" customFormat="1" ht="12" x14ac:dyDescent="0.2">
      <c r="A538" s="37"/>
      <c r="B538" s="38"/>
      <c r="C538" s="39"/>
      <c r="D538" s="297" t="str">
        <f>IF($B538&gt;0,VLOOKUP($B538,'OT-ID'!$B$13:$M$3257,6,FALSE),"")</f>
        <v/>
      </c>
      <c r="E538" s="298" t="str">
        <f>IF($B538&gt;0,VLOOKUP($B538,'OT-ID'!$B$13:$M$3257,10,FALSE),"")</f>
        <v/>
      </c>
      <c r="F538" s="298" t="str">
        <f>IF($B538&gt;0,VLOOKUP($B538,'OT-ID'!$B$13:$M$3257,12,FALSE),"")</f>
        <v/>
      </c>
      <c r="G538" s="297" t="str">
        <f>IF($B538&gt;0,VLOOKUP($B538,'OT-ID'!$B$13:$M$3257,4,FALSE),"")</f>
        <v/>
      </c>
      <c r="H538" s="298" t="str">
        <f>IF($B538&gt;0,VLOOKUP($B538,'OT-ID'!$B$13:$M$3257,5,FALSE),"")</f>
        <v/>
      </c>
      <c r="I538" s="46"/>
      <c r="J538" s="38"/>
      <c r="K538" s="47"/>
      <c r="L538" s="48"/>
      <c r="M538" s="48"/>
      <c r="N538" s="48"/>
      <c r="O538" s="48"/>
      <c r="P538" s="48"/>
      <c r="Q538" s="48"/>
      <c r="R538" s="40"/>
      <c r="S538" s="40"/>
      <c r="T538" s="40"/>
      <c r="U538" s="40"/>
      <c r="V538" s="49"/>
      <c r="W538" s="49"/>
      <c r="X538" s="44" t="str">
        <f t="shared" si="12"/>
        <v/>
      </c>
    </row>
    <row r="539" spans="1:24" s="45" customFormat="1" ht="12" x14ac:dyDescent="0.2">
      <c r="A539" s="37"/>
      <c r="B539" s="38"/>
      <c r="C539" s="39"/>
      <c r="D539" s="297" t="str">
        <f>IF($B539&gt;0,VLOOKUP($B539,'OT-ID'!$B$13:$M$3257,6,FALSE),"")</f>
        <v/>
      </c>
      <c r="E539" s="298" t="str">
        <f>IF($B539&gt;0,VLOOKUP($B539,'OT-ID'!$B$13:$M$3257,10,FALSE),"")</f>
        <v/>
      </c>
      <c r="F539" s="298" t="str">
        <f>IF($B539&gt;0,VLOOKUP($B539,'OT-ID'!$B$13:$M$3257,12,FALSE),"")</f>
        <v/>
      </c>
      <c r="G539" s="297" t="str">
        <f>IF($B539&gt;0,VLOOKUP($B539,'OT-ID'!$B$13:$M$3257,4,FALSE),"")</f>
        <v/>
      </c>
      <c r="H539" s="298" t="str">
        <f>IF($B539&gt;0,VLOOKUP($B539,'OT-ID'!$B$13:$M$3257,5,FALSE),"")</f>
        <v/>
      </c>
      <c r="I539" s="46"/>
      <c r="J539" s="38"/>
      <c r="K539" s="47"/>
      <c r="L539" s="48"/>
      <c r="M539" s="48"/>
      <c r="N539" s="48"/>
      <c r="O539" s="48"/>
      <c r="P539" s="48"/>
      <c r="Q539" s="48"/>
      <c r="R539" s="40"/>
      <c r="S539" s="40"/>
      <c r="T539" s="40"/>
      <c r="U539" s="40"/>
      <c r="V539" s="49"/>
      <c r="W539" s="49"/>
      <c r="X539" s="44" t="str">
        <f t="shared" si="12"/>
        <v/>
      </c>
    </row>
    <row r="540" spans="1:24" s="45" customFormat="1" ht="12" x14ac:dyDescent="0.2">
      <c r="A540" s="37"/>
      <c r="B540" s="38"/>
      <c r="C540" s="39"/>
      <c r="D540" s="297" t="str">
        <f>IF($B540&gt;0,VLOOKUP($B540,'OT-ID'!$B$13:$M$3257,6,FALSE),"")</f>
        <v/>
      </c>
      <c r="E540" s="298" t="str">
        <f>IF($B540&gt;0,VLOOKUP($B540,'OT-ID'!$B$13:$M$3257,10,FALSE),"")</f>
        <v/>
      </c>
      <c r="F540" s="298" t="str">
        <f>IF($B540&gt;0,VLOOKUP($B540,'OT-ID'!$B$13:$M$3257,12,FALSE),"")</f>
        <v/>
      </c>
      <c r="G540" s="297" t="str">
        <f>IF($B540&gt;0,VLOOKUP($B540,'OT-ID'!$B$13:$M$3257,4,FALSE),"")</f>
        <v/>
      </c>
      <c r="H540" s="298" t="str">
        <f>IF($B540&gt;0,VLOOKUP($B540,'OT-ID'!$B$13:$M$3257,5,FALSE),"")</f>
        <v/>
      </c>
      <c r="I540" s="46"/>
      <c r="J540" s="38"/>
      <c r="K540" s="47"/>
      <c r="L540" s="48"/>
      <c r="M540" s="48"/>
      <c r="N540" s="48"/>
      <c r="O540" s="48"/>
      <c r="P540" s="48"/>
      <c r="Q540" s="48"/>
      <c r="R540" s="40"/>
      <c r="S540" s="40"/>
      <c r="T540" s="40"/>
      <c r="U540" s="40"/>
      <c r="V540" s="49"/>
      <c r="W540" s="49"/>
      <c r="X540" s="44" t="str">
        <f t="shared" si="12"/>
        <v/>
      </c>
    </row>
    <row r="541" spans="1:24" s="45" customFormat="1" ht="12" x14ac:dyDescent="0.2">
      <c r="A541" s="37"/>
      <c r="B541" s="38"/>
      <c r="C541" s="39"/>
      <c r="D541" s="297" t="str">
        <f>IF($B541&gt;0,VLOOKUP($B541,'OT-ID'!$B$13:$M$3257,6,FALSE),"")</f>
        <v/>
      </c>
      <c r="E541" s="298" t="str">
        <f>IF($B541&gt;0,VLOOKUP($B541,'OT-ID'!$B$13:$M$3257,10,FALSE),"")</f>
        <v/>
      </c>
      <c r="F541" s="298" t="str">
        <f>IF($B541&gt;0,VLOOKUP($B541,'OT-ID'!$B$13:$M$3257,12,FALSE),"")</f>
        <v/>
      </c>
      <c r="G541" s="297" t="str">
        <f>IF($B541&gt;0,VLOOKUP($B541,'OT-ID'!$B$13:$M$3257,4,FALSE),"")</f>
        <v/>
      </c>
      <c r="H541" s="298" t="str">
        <f>IF($B541&gt;0,VLOOKUP($B541,'OT-ID'!$B$13:$M$3257,5,FALSE),"")</f>
        <v/>
      </c>
      <c r="I541" s="46"/>
      <c r="J541" s="38"/>
      <c r="K541" s="47"/>
      <c r="L541" s="48"/>
      <c r="M541" s="48"/>
      <c r="N541" s="48"/>
      <c r="O541" s="48"/>
      <c r="P541" s="48"/>
      <c r="Q541" s="48"/>
      <c r="R541" s="40"/>
      <c r="S541" s="40"/>
      <c r="T541" s="40"/>
      <c r="U541" s="40"/>
      <c r="V541" s="49"/>
      <c r="W541" s="49"/>
      <c r="X541" s="44" t="str">
        <f t="shared" si="12"/>
        <v/>
      </c>
    </row>
    <row r="542" spans="1:24" s="45" customFormat="1" ht="12" x14ac:dyDescent="0.2">
      <c r="A542" s="37"/>
      <c r="B542" s="38"/>
      <c r="C542" s="39"/>
      <c r="D542" s="297" t="str">
        <f>IF($B542&gt;0,VLOOKUP($B542,'OT-ID'!$B$13:$M$3257,6,FALSE),"")</f>
        <v/>
      </c>
      <c r="E542" s="298" t="str">
        <f>IF($B542&gt;0,VLOOKUP($B542,'OT-ID'!$B$13:$M$3257,10,FALSE),"")</f>
        <v/>
      </c>
      <c r="F542" s="298" t="str">
        <f>IF($B542&gt;0,VLOOKUP($B542,'OT-ID'!$B$13:$M$3257,12,FALSE),"")</f>
        <v/>
      </c>
      <c r="G542" s="297" t="str">
        <f>IF($B542&gt;0,VLOOKUP($B542,'OT-ID'!$B$13:$M$3257,4,FALSE),"")</f>
        <v/>
      </c>
      <c r="H542" s="298" t="str">
        <f>IF($B542&gt;0,VLOOKUP($B542,'OT-ID'!$B$13:$M$3257,5,FALSE),"")</f>
        <v/>
      </c>
      <c r="I542" s="46"/>
      <c r="J542" s="38"/>
      <c r="K542" s="47"/>
      <c r="L542" s="48"/>
      <c r="M542" s="48"/>
      <c r="N542" s="48"/>
      <c r="O542" s="48"/>
      <c r="P542" s="48"/>
      <c r="Q542" s="48"/>
      <c r="R542" s="40"/>
      <c r="S542" s="40"/>
      <c r="T542" s="40"/>
      <c r="U542" s="40"/>
      <c r="V542" s="49"/>
      <c r="W542" s="49"/>
      <c r="X542" s="44" t="str">
        <f t="shared" si="12"/>
        <v/>
      </c>
    </row>
    <row r="543" spans="1:24" s="45" customFormat="1" ht="12" x14ac:dyDescent="0.2">
      <c r="A543" s="37"/>
      <c r="B543" s="38"/>
      <c r="C543" s="39"/>
      <c r="D543" s="297" t="str">
        <f>IF($B543&gt;0,VLOOKUP($B543,'OT-ID'!$B$13:$M$3257,6,FALSE),"")</f>
        <v/>
      </c>
      <c r="E543" s="298" t="str">
        <f>IF($B543&gt;0,VLOOKUP($B543,'OT-ID'!$B$13:$M$3257,10,FALSE),"")</f>
        <v/>
      </c>
      <c r="F543" s="298" t="str">
        <f>IF($B543&gt;0,VLOOKUP($B543,'OT-ID'!$B$13:$M$3257,12,FALSE),"")</f>
        <v/>
      </c>
      <c r="G543" s="297" t="str">
        <f>IF($B543&gt;0,VLOOKUP($B543,'OT-ID'!$B$13:$M$3257,4,FALSE),"")</f>
        <v/>
      </c>
      <c r="H543" s="298" t="str">
        <f>IF($B543&gt;0,VLOOKUP($B543,'OT-ID'!$B$13:$M$3257,5,FALSE),"")</f>
        <v/>
      </c>
      <c r="I543" s="46"/>
      <c r="J543" s="38"/>
      <c r="K543" s="47"/>
      <c r="L543" s="48"/>
      <c r="M543" s="48"/>
      <c r="N543" s="48"/>
      <c r="O543" s="48"/>
      <c r="P543" s="48"/>
      <c r="Q543" s="48"/>
      <c r="R543" s="40"/>
      <c r="S543" s="40"/>
      <c r="T543" s="40"/>
      <c r="U543" s="40"/>
      <c r="V543" s="49"/>
      <c r="W543" s="49"/>
      <c r="X543" s="44" t="str">
        <f t="shared" si="12"/>
        <v/>
      </c>
    </row>
    <row r="544" spans="1:24" s="45" customFormat="1" ht="12" x14ac:dyDescent="0.2">
      <c r="A544" s="37"/>
      <c r="B544" s="38"/>
      <c r="C544" s="39"/>
      <c r="D544" s="297" t="str">
        <f>IF($B544&gt;0,VLOOKUP($B544,'OT-ID'!$B$13:$M$3257,6,FALSE),"")</f>
        <v/>
      </c>
      <c r="E544" s="298" t="str">
        <f>IF($B544&gt;0,VLOOKUP($B544,'OT-ID'!$B$13:$M$3257,10,FALSE),"")</f>
        <v/>
      </c>
      <c r="F544" s="298" t="str">
        <f>IF($B544&gt;0,VLOOKUP($B544,'OT-ID'!$B$13:$M$3257,12,FALSE),"")</f>
        <v/>
      </c>
      <c r="G544" s="297" t="str">
        <f>IF($B544&gt;0,VLOOKUP($B544,'OT-ID'!$B$13:$M$3257,4,FALSE),"")</f>
        <v/>
      </c>
      <c r="H544" s="298" t="str">
        <f>IF($B544&gt;0,VLOOKUP($B544,'OT-ID'!$B$13:$M$3257,5,FALSE),"")</f>
        <v/>
      </c>
      <c r="I544" s="46"/>
      <c r="J544" s="38"/>
      <c r="K544" s="47"/>
      <c r="L544" s="48"/>
      <c r="M544" s="48"/>
      <c r="N544" s="48"/>
      <c r="O544" s="48"/>
      <c r="P544" s="48"/>
      <c r="Q544" s="48"/>
      <c r="R544" s="40"/>
      <c r="S544" s="40"/>
      <c r="T544" s="40"/>
      <c r="U544" s="40"/>
      <c r="V544" s="49"/>
      <c r="W544" s="49"/>
      <c r="X544" s="44" t="str">
        <f t="shared" si="12"/>
        <v/>
      </c>
    </row>
    <row r="545" spans="1:24" s="45" customFormat="1" ht="12" x14ac:dyDescent="0.2">
      <c r="A545" s="37"/>
      <c r="B545" s="38"/>
      <c r="C545" s="39"/>
      <c r="D545" s="297" t="str">
        <f>IF($B545&gt;0,VLOOKUP($B545,'OT-ID'!$B$13:$M$3257,6,FALSE),"")</f>
        <v/>
      </c>
      <c r="E545" s="298" t="str">
        <f>IF($B545&gt;0,VLOOKUP($B545,'OT-ID'!$B$13:$M$3257,10,FALSE),"")</f>
        <v/>
      </c>
      <c r="F545" s="298" t="str">
        <f>IF($B545&gt;0,VLOOKUP($B545,'OT-ID'!$B$13:$M$3257,12,FALSE),"")</f>
        <v/>
      </c>
      <c r="G545" s="297" t="str">
        <f>IF($B545&gt;0,VLOOKUP($B545,'OT-ID'!$B$13:$M$3257,4,FALSE),"")</f>
        <v/>
      </c>
      <c r="H545" s="298" t="str">
        <f>IF($B545&gt;0,VLOOKUP($B545,'OT-ID'!$B$13:$M$3257,5,FALSE),"")</f>
        <v/>
      </c>
      <c r="I545" s="46"/>
      <c r="J545" s="38"/>
      <c r="K545" s="47"/>
      <c r="L545" s="48"/>
      <c r="M545" s="48"/>
      <c r="N545" s="48"/>
      <c r="O545" s="48"/>
      <c r="P545" s="48"/>
      <c r="Q545" s="48"/>
      <c r="R545" s="40"/>
      <c r="S545" s="40"/>
      <c r="T545" s="40"/>
      <c r="U545" s="40"/>
      <c r="V545" s="49"/>
      <c r="W545" s="49"/>
      <c r="X545" s="44" t="str">
        <f t="shared" si="12"/>
        <v/>
      </c>
    </row>
    <row r="546" spans="1:24" s="45" customFormat="1" ht="12" x14ac:dyDescent="0.2">
      <c r="A546" s="37"/>
      <c r="B546" s="38"/>
      <c r="C546" s="39"/>
      <c r="D546" s="297" t="str">
        <f>IF($B546&gt;0,VLOOKUP($B546,'OT-ID'!$B$13:$M$3257,6,FALSE),"")</f>
        <v/>
      </c>
      <c r="E546" s="298" t="str">
        <f>IF($B546&gt;0,VLOOKUP($B546,'OT-ID'!$B$13:$M$3257,10,FALSE),"")</f>
        <v/>
      </c>
      <c r="F546" s="298" t="str">
        <f>IF($B546&gt;0,VLOOKUP($B546,'OT-ID'!$B$13:$M$3257,12,FALSE),"")</f>
        <v/>
      </c>
      <c r="G546" s="297" t="str">
        <f>IF($B546&gt;0,VLOOKUP($B546,'OT-ID'!$B$13:$M$3257,4,FALSE),"")</f>
        <v/>
      </c>
      <c r="H546" s="298" t="str">
        <f>IF($B546&gt;0,VLOOKUP($B546,'OT-ID'!$B$13:$M$3257,5,FALSE),"")</f>
        <v/>
      </c>
      <c r="I546" s="46"/>
      <c r="J546" s="38"/>
      <c r="K546" s="47"/>
      <c r="L546" s="48"/>
      <c r="M546" s="48"/>
      <c r="N546" s="48"/>
      <c r="O546" s="48"/>
      <c r="P546" s="48"/>
      <c r="Q546" s="48"/>
      <c r="R546" s="40"/>
      <c r="S546" s="40"/>
      <c r="T546" s="40"/>
      <c r="U546" s="40"/>
      <c r="V546" s="49"/>
      <c r="W546" s="49"/>
      <c r="X546" s="44" t="str">
        <f t="shared" si="12"/>
        <v/>
      </c>
    </row>
    <row r="547" spans="1:24" s="45" customFormat="1" ht="12" x14ac:dyDescent="0.2">
      <c r="A547" s="37"/>
      <c r="B547" s="38"/>
      <c r="C547" s="39"/>
      <c r="D547" s="297" t="str">
        <f>IF($B547&gt;0,VLOOKUP($B547,'OT-ID'!$B$13:$M$3257,6,FALSE),"")</f>
        <v/>
      </c>
      <c r="E547" s="298" t="str">
        <f>IF($B547&gt;0,VLOOKUP($B547,'OT-ID'!$B$13:$M$3257,10,FALSE),"")</f>
        <v/>
      </c>
      <c r="F547" s="298" t="str">
        <f>IF($B547&gt;0,VLOOKUP($B547,'OT-ID'!$B$13:$M$3257,12,FALSE),"")</f>
        <v/>
      </c>
      <c r="G547" s="297" t="str">
        <f>IF($B547&gt;0,VLOOKUP($B547,'OT-ID'!$B$13:$M$3257,4,FALSE),"")</f>
        <v/>
      </c>
      <c r="H547" s="298" t="str">
        <f>IF($B547&gt;0,VLOOKUP($B547,'OT-ID'!$B$13:$M$3257,5,FALSE),"")</f>
        <v/>
      </c>
      <c r="I547" s="46"/>
      <c r="J547" s="38"/>
      <c r="K547" s="47"/>
      <c r="L547" s="48"/>
      <c r="M547" s="48"/>
      <c r="N547" s="48"/>
      <c r="O547" s="48"/>
      <c r="P547" s="48"/>
      <c r="Q547" s="48"/>
      <c r="R547" s="40"/>
      <c r="S547" s="40"/>
      <c r="T547" s="40"/>
      <c r="U547" s="40"/>
      <c r="V547" s="49"/>
      <c r="W547" s="49"/>
      <c r="X547" s="44" t="str">
        <f t="shared" si="12"/>
        <v/>
      </c>
    </row>
    <row r="548" spans="1:24" s="45" customFormat="1" ht="12" x14ac:dyDescent="0.2">
      <c r="A548" s="37"/>
      <c r="B548" s="38"/>
      <c r="C548" s="39"/>
      <c r="D548" s="297" t="str">
        <f>IF($B548&gt;0,VLOOKUP($B548,'OT-ID'!$B$13:$M$3257,6,FALSE),"")</f>
        <v/>
      </c>
      <c r="E548" s="298" t="str">
        <f>IF($B548&gt;0,VLOOKUP($B548,'OT-ID'!$B$13:$M$3257,10,FALSE),"")</f>
        <v/>
      </c>
      <c r="F548" s="298" t="str">
        <f>IF($B548&gt;0,VLOOKUP($B548,'OT-ID'!$B$13:$M$3257,12,FALSE),"")</f>
        <v/>
      </c>
      <c r="G548" s="297" t="str">
        <f>IF($B548&gt;0,VLOOKUP($B548,'OT-ID'!$B$13:$M$3257,4,FALSE),"")</f>
        <v/>
      </c>
      <c r="H548" s="298" t="str">
        <f>IF($B548&gt;0,VLOOKUP($B548,'OT-ID'!$B$13:$M$3257,5,FALSE),"")</f>
        <v/>
      </c>
      <c r="I548" s="46"/>
      <c r="J548" s="38"/>
      <c r="K548" s="47"/>
      <c r="L548" s="48"/>
      <c r="M548" s="48"/>
      <c r="N548" s="48"/>
      <c r="O548" s="48"/>
      <c r="P548" s="48"/>
      <c r="Q548" s="48"/>
      <c r="R548" s="40"/>
      <c r="S548" s="40"/>
      <c r="T548" s="40"/>
      <c r="U548" s="40"/>
      <c r="V548" s="49"/>
      <c r="W548" s="49"/>
      <c r="X548" s="44" t="str">
        <f t="shared" si="12"/>
        <v/>
      </c>
    </row>
    <row r="549" spans="1:24" s="45" customFormat="1" ht="12" x14ac:dyDescent="0.2">
      <c r="A549" s="37"/>
      <c r="B549" s="38"/>
      <c r="C549" s="39"/>
      <c r="D549" s="297" t="str">
        <f>IF($B549&gt;0,VLOOKUP($B549,'OT-ID'!$B$13:$M$3257,6,FALSE),"")</f>
        <v/>
      </c>
      <c r="E549" s="298" t="str">
        <f>IF($B549&gt;0,VLOOKUP($B549,'OT-ID'!$B$13:$M$3257,10,FALSE),"")</f>
        <v/>
      </c>
      <c r="F549" s="298" t="str">
        <f>IF($B549&gt;0,VLOOKUP($B549,'OT-ID'!$B$13:$M$3257,12,FALSE),"")</f>
        <v/>
      </c>
      <c r="G549" s="297" t="str">
        <f>IF($B549&gt;0,VLOOKUP($B549,'OT-ID'!$B$13:$M$3257,4,FALSE),"")</f>
        <v/>
      </c>
      <c r="H549" s="298" t="str">
        <f>IF($B549&gt;0,VLOOKUP($B549,'OT-ID'!$B$13:$M$3257,5,FALSE),"")</f>
        <v/>
      </c>
      <c r="I549" s="46"/>
      <c r="J549" s="38"/>
      <c r="K549" s="47"/>
      <c r="L549" s="48"/>
      <c r="M549" s="48"/>
      <c r="N549" s="48"/>
      <c r="O549" s="48"/>
      <c r="P549" s="48"/>
      <c r="Q549" s="48"/>
      <c r="R549" s="40"/>
      <c r="S549" s="40"/>
      <c r="T549" s="40"/>
      <c r="U549" s="40"/>
      <c r="V549" s="49"/>
      <c r="W549" s="49"/>
      <c r="X549" s="44" t="str">
        <f t="shared" si="12"/>
        <v/>
      </c>
    </row>
    <row r="550" spans="1:24" s="45" customFormat="1" ht="12" x14ac:dyDescent="0.2">
      <c r="A550" s="37"/>
      <c r="B550" s="38"/>
      <c r="C550" s="39"/>
      <c r="D550" s="297" t="str">
        <f>IF($B550&gt;0,VLOOKUP($B550,'OT-ID'!$B$13:$M$3257,6,FALSE),"")</f>
        <v/>
      </c>
      <c r="E550" s="298" t="str">
        <f>IF($B550&gt;0,VLOOKUP($B550,'OT-ID'!$B$13:$M$3257,10,FALSE),"")</f>
        <v/>
      </c>
      <c r="F550" s="298" t="str">
        <f>IF($B550&gt;0,VLOOKUP($B550,'OT-ID'!$B$13:$M$3257,12,FALSE),"")</f>
        <v/>
      </c>
      <c r="G550" s="297" t="str">
        <f>IF($B550&gt;0,VLOOKUP($B550,'OT-ID'!$B$13:$M$3257,4,FALSE),"")</f>
        <v/>
      </c>
      <c r="H550" s="298" t="str">
        <f>IF($B550&gt;0,VLOOKUP($B550,'OT-ID'!$B$13:$M$3257,5,FALSE),"")</f>
        <v/>
      </c>
      <c r="I550" s="46"/>
      <c r="J550" s="38"/>
      <c r="K550" s="47"/>
      <c r="L550" s="48"/>
      <c r="M550" s="48"/>
      <c r="N550" s="48"/>
      <c r="O550" s="48"/>
      <c r="P550" s="48"/>
      <c r="Q550" s="48"/>
      <c r="R550" s="40"/>
      <c r="S550" s="40"/>
      <c r="T550" s="40"/>
      <c r="U550" s="40"/>
      <c r="V550" s="49"/>
      <c r="W550" s="49"/>
      <c r="X550" s="44" t="str">
        <f t="shared" si="12"/>
        <v/>
      </c>
    </row>
    <row r="551" spans="1:24" s="45" customFormat="1" ht="12" x14ac:dyDescent="0.2">
      <c r="A551" s="37"/>
      <c r="B551" s="38"/>
      <c r="C551" s="39"/>
      <c r="D551" s="297" t="str">
        <f>IF($B551&gt;0,VLOOKUP($B551,'OT-ID'!$B$13:$M$3257,6,FALSE),"")</f>
        <v/>
      </c>
      <c r="E551" s="298" t="str">
        <f>IF($B551&gt;0,VLOOKUP($B551,'OT-ID'!$B$13:$M$3257,10,FALSE),"")</f>
        <v/>
      </c>
      <c r="F551" s="298" t="str">
        <f>IF($B551&gt;0,VLOOKUP($B551,'OT-ID'!$B$13:$M$3257,12,FALSE),"")</f>
        <v/>
      </c>
      <c r="G551" s="297" t="str">
        <f>IF($B551&gt;0,VLOOKUP($B551,'OT-ID'!$B$13:$M$3257,4,FALSE),"")</f>
        <v/>
      </c>
      <c r="H551" s="298" t="str">
        <f>IF($B551&gt;0,VLOOKUP($B551,'OT-ID'!$B$13:$M$3257,5,FALSE),"")</f>
        <v/>
      </c>
      <c r="I551" s="46"/>
      <c r="J551" s="38"/>
      <c r="K551" s="47"/>
      <c r="L551" s="48"/>
      <c r="M551" s="48"/>
      <c r="N551" s="48"/>
      <c r="O551" s="48"/>
      <c r="P551" s="48"/>
      <c r="Q551" s="48"/>
      <c r="R551" s="40"/>
      <c r="S551" s="40"/>
      <c r="T551" s="40"/>
      <c r="U551" s="40"/>
      <c r="V551" s="49"/>
      <c r="W551" s="49"/>
      <c r="X551" s="44" t="str">
        <f t="shared" si="12"/>
        <v/>
      </c>
    </row>
    <row r="552" spans="1:24" s="45" customFormat="1" ht="12" x14ac:dyDescent="0.2">
      <c r="A552" s="37"/>
      <c r="B552" s="38"/>
      <c r="C552" s="39"/>
      <c r="D552" s="297" t="str">
        <f>IF($B552&gt;0,VLOOKUP($B552,'OT-ID'!$B$13:$M$3257,6,FALSE),"")</f>
        <v/>
      </c>
      <c r="E552" s="298" t="str">
        <f>IF($B552&gt;0,VLOOKUP($B552,'OT-ID'!$B$13:$M$3257,10,FALSE),"")</f>
        <v/>
      </c>
      <c r="F552" s="298" t="str">
        <f>IF($B552&gt;0,VLOOKUP($B552,'OT-ID'!$B$13:$M$3257,12,FALSE),"")</f>
        <v/>
      </c>
      <c r="G552" s="297" t="str">
        <f>IF($B552&gt;0,VLOOKUP($B552,'OT-ID'!$B$13:$M$3257,4,FALSE),"")</f>
        <v/>
      </c>
      <c r="H552" s="298" t="str">
        <f>IF($B552&gt;0,VLOOKUP($B552,'OT-ID'!$B$13:$M$3257,5,FALSE),"")</f>
        <v/>
      </c>
      <c r="I552" s="46"/>
      <c r="J552" s="38"/>
      <c r="K552" s="47"/>
      <c r="L552" s="48"/>
      <c r="M552" s="48"/>
      <c r="N552" s="48"/>
      <c r="O552" s="48"/>
      <c r="P552" s="48"/>
      <c r="Q552" s="48"/>
      <c r="R552" s="40"/>
      <c r="S552" s="40"/>
      <c r="T552" s="40"/>
      <c r="U552" s="40"/>
      <c r="V552" s="49"/>
      <c r="W552" s="49"/>
      <c r="X552" s="44" t="str">
        <f t="shared" si="12"/>
        <v/>
      </c>
    </row>
    <row r="553" spans="1:24" s="45" customFormat="1" ht="12" x14ac:dyDescent="0.2">
      <c r="A553" s="37"/>
      <c r="B553" s="38"/>
      <c r="C553" s="39"/>
      <c r="D553" s="297" t="str">
        <f>IF($B553&gt;0,VLOOKUP($B553,'OT-ID'!$B$13:$M$3257,6,FALSE),"")</f>
        <v/>
      </c>
      <c r="E553" s="298" t="str">
        <f>IF($B553&gt;0,VLOOKUP($B553,'OT-ID'!$B$13:$M$3257,10,FALSE),"")</f>
        <v/>
      </c>
      <c r="F553" s="298" t="str">
        <f>IF($B553&gt;0,VLOOKUP($B553,'OT-ID'!$B$13:$M$3257,12,FALSE),"")</f>
        <v/>
      </c>
      <c r="G553" s="297" t="str">
        <f>IF($B553&gt;0,VLOOKUP($B553,'OT-ID'!$B$13:$M$3257,4,FALSE),"")</f>
        <v/>
      </c>
      <c r="H553" s="298" t="str">
        <f>IF($B553&gt;0,VLOOKUP($B553,'OT-ID'!$B$13:$M$3257,5,FALSE),"")</f>
        <v/>
      </c>
      <c r="I553" s="46"/>
      <c r="J553" s="38"/>
      <c r="K553" s="47"/>
      <c r="L553" s="48"/>
      <c r="M553" s="48"/>
      <c r="N553" s="48"/>
      <c r="O553" s="48"/>
      <c r="P553" s="48"/>
      <c r="Q553" s="48"/>
      <c r="R553" s="40"/>
      <c r="S553" s="40"/>
      <c r="T553" s="40"/>
      <c r="U553" s="40"/>
      <c r="V553" s="49"/>
      <c r="W553" s="49"/>
      <c r="X553" s="44" t="str">
        <f t="shared" si="12"/>
        <v/>
      </c>
    </row>
    <row r="554" spans="1:24" s="45" customFormat="1" ht="12" x14ac:dyDescent="0.2">
      <c r="A554" s="37"/>
      <c r="B554" s="38"/>
      <c r="C554" s="39"/>
      <c r="D554" s="297" t="str">
        <f>IF($B554&gt;0,VLOOKUP($B554,'OT-ID'!$B$13:$M$3257,6,FALSE),"")</f>
        <v/>
      </c>
      <c r="E554" s="298" t="str">
        <f>IF($B554&gt;0,VLOOKUP($B554,'OT-ID'!$B$13:$M$3257,10,FALSE),"")</f>
        <v/>
      </c>
      <c r="F554" s="298" t="str">
        <f>IF($B554&gt;0,VLOOKUP($B554,'OT-ID'!$B$13:$M$3257,12,FALSE),"")</f>
        <v/>
      </c>
      <c r="G554" s="297" t="str">
        <f>IF($B554&gt;0,VLOOKUP($B554,'OT-ID'!$B$13:$M$3257,4,FALSE),"")</f>
        <v/>
      </c>
      <c r="H554" s="298" t="str">
        <f>IF($B554&gt;0,VLOOKUP($B554,'OT-ID'!$B$13:$M$3257,5,FALSE),"")</f>
        <v/>
      </c>
      <c r="I554" s="46"/>
      <c r="J554" s="38"/>
      <c r="K554" s="47"/>
      <c r="L554" s="48"/>
      <c r="M554" s="48"/>
      <c r="N554" s="48"/>
      <c r="O554" s="48"/>
      <c r="P554" s="48"/>
      <c r="Q554" s="48"/>
      <c r="R554" s="40"/>
      <c r="S554" s="40"/>
      <c r="T554" s="40"/>
      <c r="U554" s="40"/>
      <c r="V554" s="49"/>
      <c r="W554" s="49"/>
      <c r="X554" s="44" t="str">
        <f t="shared" si="12"/>
        <v/>
      </c>
    </row>
    <row r="555" spans="1:24" s="45" customFormat="1" ht="12" x14ac:dyDescent="0.2">
      <c r="A555" s="37"/>
      <c r="B555" s="38"/>
      <c r="C555" s="39"/>
      <c r="D555" s="297" t="str">
        <f>IF($B555&gt;0,VLOOKUP($B555,'OT-ID'!$B$13:$M$3257,6,FALSE),"")</f>
        <v/>
      </c>
      <c r="E555" s="298" t="str">
        <f>IF($B555&gt;0,VLOOKUP($B555,'OT-ID'!$B$13:$M$3257,10,FALSE),"")</f>
        <v/>
      </c>
      <c r="F555" s="298" t="str">
        <f>IF($B555&gt;0,VLOOKUP($B555,'OT-ID'!$B$13:$M$3257,12,FALSE),"")</f>
        <v/>
      </c>
      <c r="G555" s="297" t="str">
        <f>IF($B555&gt;0,VLOOKUP($B555,'OT-ID'!$B$13:$M$3257,4,FALSE),"")</f>
        <v/>
      </c>
      <c r="H555" s="298" t="str">
        <f>IF($B555&gt;0,VLOOKUP($B555,'OT-ID'!$B$13:$M$3257,5,FALSE),"")</f>
        <v/>
      </c>
      <c r="I555" s="46"/>
      <c r="J555" s="38"/>
      <c r="K555" s="47"/>
      <c r="L555" s="48"/>
      <c r="M555" s="48"/>
      <c r="N555" s="48"/>
      <c r="O555" s="48"/>
      <c r="P555" s="48"/>
      <c r="Q555" s="48"/>
      <c r="R555" s="40"/>
      <c r="S555" s="40"/>
      <c r="T555" s="40"/>
      <c r="U555" s="40"/>
      <c r="V555" s="49"/>
      <c r="W555" s="49"/>
      <c r="X555" s="44" t="str">
        <f t="shared" si="12"/>
        <v/>
      </c>
    </row>
    <row r="556" spans="1:24" s="45" customFormat="1" ht="12" x14ac:dyDescent="0.2">
      <c r="A556" s="37"/>
      <c r="B556" s="38"/>
      <c r="C556" s="39"/>
      <c r="D556" s="297" t="str">
        <f>IF($B556&gt;0,VLOOKUP($B556,'OT-ID'!$B$13:$M$3257,6,FALSE),"")</f>
        <v/>
      </c>
      <c r="E556" s="298" t="str">
        <f>IF($B556&gt;0,VLOOKUP($B556,'OT-ID'!$B$13:$M$3257,10,FALSE),"")</f>
        <v/>
      </c>
      <c r="F556" s="298" t="str">
        <f>IF($B556&gt;0,VLOOKUP($B556,'OT-ID'!$B$13:$M$3257,12,FALSE),"")</f>
        <v/>
      </c>
      <c r="G556" s="297" t="str">
        <f>IF($B556&gt;0,VLOOKUP($B556,'OT-ID'!$B$13:$M$3257,4,FALSE),"")</f>
        <v/>
      </c>
      <c r="H556" s="298" t="str">
        <f>IF($B556&gt;0,VLOOKUP($B556,'OT-ID'!$B$13:$M$3257,5,FALSE),"")</f>
        <v/>
      </c>
      <c r="I556" s="46"/>
      <c r="J556" s="38"/>
      <c r="K556" s="47"/>
      <c r="L556" s="48"/>
      <c r="M556" s="48"/>
      <c r="N556" s="48"/>
      <c r="O556" s="48"/>
      <c r="P556" s="48"/>
      <c r="Q556" s="48"/>
      <c r="R556" s="40"/>
      <c r="S556" s="40"/>
      <c r="T556" s="40"/>
      <c r="U556" s="40"/>
      <c r="V556" s="49"/>
      <c r="W556" s="49"/>
      <c r="X556" s="44" t="str">
        <f t="shared" si="12"/>
        <v/>
      </c>
    </row>
    <row r="557" spans="1:24" s="45" customFormat="1" ht="12" x14ac:dyDescent="0.2">
      <c r="A557" s="37"/>
      <c r="B557" s="38"/>
      <c r="C557" s="39"/>
      <c r="D557" s="297" t="str">
        <f>IF($B557&gt;0,VLOOKUP($B557,'OT-ID'!$B$13:$M$3257,6,FALSE),"")</f>
        <v/>
      </c>
      <c r="E557" s="298" t="str">
        <f>IF($B557&gt;0,VLOOKUP($B557,'OT-ID'!$B$13:$M$3257,10,FALSE),"")</f>
        <v/>
      </c>
      <c r="F557" s="298" t="str">
        <f>IF($B557&gt;0,VLOOKUP($B557,'OT-ID'!$B$13:$M$3257,12,FALSE),"")</f>
        <v/>
      </c>
      <c r="G557" s="297" t="str">
        <f>IF($B557&gt;0,VLOOKUP($B557,'OT-ID'!$B$13:$M$3257,4,FALSE),"")</f>
        <v/>
      </c>
      <c r="H557" s="298" t="str">
        <f>IF($B557&gt;0,VLOOKUP($B557,'OT-ID'!$B$13:$M$3257,5,FALSE),"")</f>
        <v/>
      </c>
      <c r="I557" s="46"/>
      <c r="J557" s="38"/>
      <c r="K557" s="47"/>
      <c r="L557" s="48"/>
      <c r="M557" s="48"/>
      <c r="N557" s="48"/>
      <c r="O557" s="48"/>
      <c r="P557" s="48"/>
      <c r="Q557" s="48"/>
      <c r="R557" s="40"/>
      <c r="S557" s="40"/>
      <c r="T557" s="40"/>
      <c r="U557" s="40"/>
      <c r="V557" s="49"/>
      <c r="W557" s="49"/>
      <c r="X557" s="44" t="str">
        <f t="shared" si="12"/>
        <v/>
      </c>
    </row>
    <row r="558" spans="1:24" s="45" customFormat="1" ht="12" x14ac:dyDescent="0.2">
      <c r="A558" s="37"/>
      <c r="B558" s="38"/>
      <c r="C558" s="39"/>
      <c r="D558" s="297" t="str">
        <f>IF($B558&gt;0,VLOOKUP($B558,'OT-ID'!$B$13:$M$3257,6,FALSE),"")</f>
        <v/>
      </c>
      <c r="E558" s="298" t="str">
        <f>IF($B558&gt;0,VLOOKUP($B558,'OT-ID'!$B$13:$M$3257,10,FALSE),"")</f>
        <v/>
      </c>
      <c r="F558" s="298" t="str">
        <f>IF($B558&gt;0,VLOOKUP($B558,'OT-ID'!$B$13:$M$3257,12,FALSE),"")</f>
        <v/>
      </c>
      <c r="G558" s="297" t="str">
        <f>IF($B558&gt;0,VLOOKUP($B558,'OT-ID'!$B$13:$M$3257,4,FALSE),"")</f>
        <v/>
      </c>
      <c r="H558" s="298" t="str">
        <f>IF($B558&gt;0,VLOOKUP($B558,'OT-ID'!$B$13:$M$3257,5,FALSE),"")</f>
        <v/>
      </c>
      <c r="I558" s="46"/>
      <c r="J558" s="38"/>
      <c r="K558" s="47"/>
      <c r="L558" s="48"/>
      <c r="M558" s="48"/>
      <c r="N558" s="48"/>
      <c r="O558" s="48"/>
      <c r="P558" s="48"/>
      <c r="Q558" s="48"/>
      <c r="R558" s="40"/>
      <c r="S558" s="40"/>
      <c r="T558" s="40"/>
      <c r="U558" s="40"/>
      <c r="V558" s="49"/>
      <c r="W558" s="49"/>
      <c r="X558" s="44" t="str">
        <f t="shared" si="12"/>
        <v/>
      </c>
    </row>
    <row r="559" spans="1:24" s="45" customFormat="1" ht="12" x14ac:dyDescent="0.2">
      <c r="A559" s="37"/>
      <c r="B559" s="38"/>
      <c r="C559" s="39"/>
      <c r="D559" s="297" t="str">
        <f>IF($B559&gt;0,VLOOKUP($B559,'OT-ID'!$B$13:$M$3257,6,FALSE),"")</f>
        <v/>
      </c>
      <c r="E559" s="298" t="str">
        <f>IF($B559&gt;0,VLOOKUP($B559,'OT-ID'!$B$13:$M$3257,10,FALSE),"")</f>
        <v/>
      </c>
      <c r="F559" s="298" t="str">
        <f>IF($B559&gt;0,VLOOKUP($B559,'OT-ID'!$B$13:$M$3257,12,FALSE),"")</f>
        <v/>
      </c>
      <c r="G559" s="297" t="str">
        <f>IF($B559&gt;0,VLOOKUP($B559,'OT-ID'!$B$13:$M$3257,4,FALSE),"")</f>
        <v/>
      </c>
      <c r="H559" s="298" t="str">
        <f>IF($B559&gt;0,VLOOKUP($B559,'OT-ID'!$B$13:$M$3257,5,FALSE),"")</f>
        <v/>
      </c>
      <c r="I559" s="46"/>
      <c r="J559" s="38"/>
      <c r="K559" s="47"/>
      <c r="L559" s="48"/>
      <c r="M559" s="48"/>
      <c r="N559" s="48"/>
      <c r="O559" s="48"/>
      <c r="P559" s="48"/>
      <c r="Q559" s="48"/>
      <c r="R559" s="40"/>
      <c r="S559" s="40"/>
      <c r="T559" s="40"/>
      <c r="U559" s="40"/>
      <c r="V559" s="49"/>
      <c r="W559" s="49"/>
      <c r="X559" s="44" t="str">
        <f t="shared" si="12"/>
        <v/>
      </c>
    </row>
    <row r="560" spans="1:24" s="45" customFormat="1" ht="12" x14ac:dyDescent="0.2">
      <c r="A560" s="37"/>
      <c r="B560" s="38"/>
      <c r="C560" s="39"/>
      <c r="D560" s="297" t="str">
        <f>IF($B560&gt;0,VLOOKUP($B560,'OT-ID'!$B$13:$M$3257,6,FALSE),"")</f>
        <v/>
      </c>
      <c r="E560" s="298" t="str">
        <f>IF($B560&gt;0,VLOOKUP($B560,'OT-ID'!$B$13:$M$3257,10,FALSE),"")</f>
        <v/>
      </c>
      <c r="F560" s="298" t="str">
        <f>IF($B560&gt;0,VLOOKUP($B560,'OT-ID'!$B$13:$M$3257,12,FALSE),"")</f>
        <v/>
      </c>
      <c r="G560" s="297" t="str">
        <f>IF($B560&gt;0,VLOOKUP($B560,'OT-ID'!$B$13:$M$3257,4,FALSE),"")</f>
        <v/>
      </c>
      <c r="H560" s="298" t="str">
        <f>IF($B560&gt;0,VLOOKUP($B560,'OT-ID'!$B$13:$M$3257,5,FALSE),"")</f>
        <v/>
      </c>
      <c r="I560" s="46"/>
      <c r="J560" s="38"/>
      <c r="K560" s="47"/>
      <c r="L560" s="48"/>
      <c r="M560" s="48"/>
      <c r="N560" s="48"/>
      <c r="O560" s="48"/>
      <c r="P560" s="48"/>
      <c r="Q560" s="48"/>
      <c r="R560" s="40"/>
      <c r="S560" s="40"/>
      <c r="T560" s="40"/>
      <c r="U560" s="40"/>
      <c r="V560" s="49"/>
      <c r="W560" s="49"/>
      <c r="X560" s="44" t="str">
        <f t="shared" si="12"/>
        <v/>
      </c>
    </row>
    <row r="561" spans="1:24" s="45" customFormat="1" ht="12" x14ac:dyDescent="0.2">
      <c r="A561" s="37"/>
      <c r="B561" s="38"/>
      <c r="C561" s="39"/>
      <c r="D561" s="297" t="str">
        <f>IF($B561&gt;0,VLOOKUP($B561,'OT-ID'!$B$13:$M$3257,6,FALSE),"")</f>
        <v/>
      </c>
      <c r="E561" s="298" t="str">
        <f>IF($B561&gt;0,VLOOKUP($B561,'OT-ID'!$B$13:$M$3257,10,FALSE),"")</f>
        <v/>
      </c>
      <c r="F561" s="298" t="str">
        <f>IF($B561&gt;0,VLOOKUP($B561,'OT-ID'!$B$13:$M$3257,12,FALSE),"")</f>
        <v/>
      </c>
      <c r="G561" s="297" t="str">
        <f>IF($B561&gt;0,VLOOKUP($B561,'OT-ID'!$B$13:$M$3257,4,FALSE),"")</f>
        <v/>
      </c>
      <c r="H561" s="298" t="str">
        <f>IF($B561&gt;0,VLOOKUP($B561,'OT-ID'!$B$13:$M$3257,5,FALSE),"")</f>
        <v/>
      </c>
      <c r="I561" s="46"/>
      <c r="J561" s="38"/>
      <c r="K561" s="47"/>
      <c r="L561" s="48"/>
      <c r="M561" s="48"/>
      <c r="N561" s="48"/>
      <c r="O561" s="48"/>
      <c r="P561" s="48"/>
      <c r="Q561" s="48"/>
      <c r="R561" s="40"/>
      <c r="S561" s="40"/>
      <c r="T561" s="40"/>
      <c r="U561" s="40"/>
      <c r="V561" s="49"/>
      <c r="W561" s="49"/>
      <c r="X561" s="44" t="str">
        <f t="shared" si="12"/>
        <v/>
      </c>
    </row>
    <row r="562" spans="1:24" s="45" customFormat="1" ht="12" x14ac:dyDescent="0.2">
      <c r="A562" s="37"/>
      <c r="B562" s="38"/>
      <c r="C562" s="39"/>
      <c r="D562" s="297" t="str">
        <f>IF($B562&gt;0,VLOOKUP($B562,'OT-ID'!$B$13:$M$3257,6,FALSE),"")</f>
        <v/>
      </c>
      <c r="E562" s="298" t="str">
        <f>IF($B562&gt;0,VLOOKUP($B562,'OT-ID'!$B$13:$M$3257,10,FALSE),"")</f>
        <v/>
      </c>
      <c r="F562" s="298" t="str">
        <f>IF($B562&gt;0,VLOOKUP($B562,'OT-ID'!$B$13:$M$3257,12,FALSE),"")</f>
        <v/>
      </c>
      <c r="G562" s="297" t="str">
        <f>IF($B562&gt;0,VLOOKUP($B562,'OT-ID'!$B$13:$M$3257,4,FALSE),"")</f>
        <v/>
      </c>
      <c r="H562" s="298" t="str">
        <f>IF($B562&gt;0,VLOOKUP($B562,'OT-ID'!$B$13:$M$3257,5,FALSE),"")</f>
        <v/>
      </c>
      <c r="I562" s="46"/>
      <c r="J562" s="38"/>
      <c r="K562" s="47"/>
      <c r="L562" s="48"/>
      <c r="M562" s="48"/>
      <c r="N562" s="48"/>
      <c r="O562" s="48"/>
      <c r="P562" s="48"/>
      <c r="Q562" s="48"/>
      <c r="R562" s="40"/>
      <c r="S562" s="40"/>
      <c r="T562" s="40"/>
      <c r="U562" s="40"/>
      <c r="V562" s="49"/>
      <c r="W562" s="49"/>
      <c r="X562" s="44" t="str">
        <f t="shared" si="12"/>
        <v/>
      </c>
    </row>
    <row r="563" spans="1:24" s="45" customFormat="1" ht="12" x14ac:dyDescent="0.2">
      <c r="A563" s="37"/>
      <c r="B563" s="38"/>
      <c r="C563" s="39"/>
      <c r="D563" s="297" t="str">
        <f>IF($B563&gt;0,VLOOKUP($B563,'OT-ID'!$B$13:$M$3257,6,FALSE),"")</f>
        <v/>
      </c>
      <c r="E563" s="298" t="str">
        <f>IF($B563&gt;0,VLOOKUP($B563,'OT-ID'!$B$13:$M$3257,10,FALSE),"")</f>
        <v/>
      </c>
      <c r="F563" s="298" t="str">
        <f>IF($B563&gt;0,VLOOKUP($B563,'OT-ID'!$B$13:$M$3257,12,FALSE),"")</f>
        <v/>
      </c>
      <c r="G563" s="297" t="str">
        <f>IF($B563&gt;0,VLOOKUP($B563,'OT-ID'!$B$13:$M$3257,4,FALSE),"")</f>
        <v/>
      </c>
      <c r="H563" s="298" t="str">
        <f>IF($B563&gt;0,VLOOKUP($B563,'OT-ID'!$B$13:$M$3257,5,FALSE),"")</f>
        <v/>
      </c>
      <c r="I563" s="46"/>
      <c r="J563" s="38"/>
      <c r="K563" s="47"/>
      <c r="L563" s="48"/>
      <c r="M563" s="48"/>
      <c r="N563" s="48"/>
      <c r="O563" s="48"/>
      <c r="P563" s="48"/>
      <c r="Q563" s="48"/>
      <c r="R563" s="40"/>
      <c r="S563" s="40"/>
      <c r="T563" s="40"/>
      <c r="U563" s="40"/>
      <c r="V563" s="49"/>
      <c r="W563" s="49"/>
      <c r="X563" s="44" t="str">
        <f t="shared" si="12"/>
        <v/>
      </c>
    </row>
    <row r="564" spans="1:24" s="45" customFormat="1" ht="12" x14ac:dyDescent="0.2">
      <c r="A564" s="37"/>
      <c r="B564" s="38"/>
      <c r="C564" s="39"/>
      <c r="D564" s="297" t="str">
        <f>IF($B564&gt;0,VLOOKUP($B564,'OT-ID'!$B$13:$M$3257,6,FALSE),"")</f>
        <v/>
      </c>
      <c r="E564" s="298" t="str">
        <f>IF($B564&gt;0,VLOOKUP($B564,'OT-ID'!$B$13:$M$3257,10,FALSE),"")</f>
        <v/>
      </c>
      <c r="F564" s="298" t="str">
        <f>IF($B564&gt;0,VLOOKUP($B564,'OT-ID'!$B$13:$M$3257,12,FALSE),"")</f>
        <v/>
      </c>
      <c r="G564" s="297" t="str">
        <f>IF($B564&gt;0,VLOOKUP($B564,'OT-ID'!$B$13:$M$3257,4,FALSE),"")</f>
        <v/>
      </c>
      <c r="H564" s="298" t="str">
        <f>IF($B564&gt;0,VLOOKUP($B564,'OT-ID'!$B$13:$M$3257,5,FALSE),"")</f>
        <v/>
      </c>
      <c r="I564" s="46"/>
      <c r="J564" s="38"/>
      <c r="K564" s="47"/>
      <c r="L564" s="48"/>
      <c r="M564" s="48"/>
      <c r="N564" s="48"/>
      <c r="O564" s="48"/>
      <c r="P564" s="48"/>
      <c r="Q564" s="48"/>
      <c r="R564" s="40"/>
      <c r="S564" s="40"/>
      <c r="T564" s="40"/>
      <c r="U564" s="40"/>
      <c r="V564" s="49"/>
      <c r="W564" s="49"/>
      <c r="X564" s="44" t="str">
        <f t="shared" si="12"/>
        <v/>
      </c>
    </row>
    <row r="565" spans="1:24" s="45" customFormat="1" ht="12" x14ac:dyDescent="0.2">
      <c r="A565" s="37"/>
      <c r="B565" s="38"/>
      <c r="C565" s="39"/>
      <c r="D565" s="297" t="str">
        <f>IF($B565&gt;0,VLOOKUP($B565,'OT-ID'!$B$13:$M$3257,6,FALSE),"")</f>
        <v/>
      </c>
      <c r="E565" s="298" t="str">
        <f>IF($B565&gt;0,VLOOKUP($B565,'OT-ID'!$B$13:$M$3257,10,FALSE),"")</f>
        <v/>
      </c>
      <c r="F565" s="298" t="str">
        <f>IF($B565&gt;0,VLOOKUP($B565,'OT-ID'!$B$13:$M$3257,12,FALSE),"")</f>
        <v/>
      </c>
      <c r="G565" s="297" t="str">
        <f>IF($B565&gt;0,VLOOKUP($B565,'OT-ID'!$B$13:$M$3257,4,FALSE),"")</f>
        <v/>
      </c>
      <c r="H565" s="298" t="str">
        <f>IF($B565&gt;0,VLOOKUP($B565,'OT-ID'!$B$13:$M$3257,5,FALSE),"")</f>
        <v/>
      </c>
      <c r="I565" s="46"/>
      <c r="J565" s="38"/>
      <c r="K565" s="47"/>
      <c r="L565" s="48"/>
      <c r="M565" s="48"/>
      <c r="N565" s="48"/>
      <c r="O565" s="48"/>
      <c r="P565" s="48"/>
      <c r="Q565" s="48"/>
      <c r="R565" s="40"/>
      <c r="S565" s="40"/>
      <c r="T565" s="40"/>
      <c r="U565" s="40"/>
      <c r="V565" s="49"/>
      <c r="W565" s="49"/>
      <c r="X565" s="44" t="str">
        <f t="shared" si="12"/>
        <v/>
      </c>
    </row>
    <row r="566" spans="1:24" s="45" customFormat="1" ht="12" x14ac:dyDescent="0.2">
      <c r="A566" s="37"/>
      <c r="B566" s="38"/>
      <c r="C566" s="39"/>
      <c r="D566" s="297" t="str">
        <f>IF($B566&gt;0,VLOOKUP($B566,'OT-ID'!$B$13:$M$3257,6,FALSE),"")</f>
        <v/>
      </c>
      <c r="E566" s="298" t="str">
        <f>IF($B566&gt;0,VLOOKUP($B566,'OT-ID'!$B$13:$M$3257,10,FALSE),"")</f>
        <v/>
      </c>
      <c r="F566" s="298" t="str">
        <f>IF($B566&gt;0,VLOOKUP($B566,'OT-ID'!$B$13:$M$3257,12,FALSE),"")</f>
        <v/>
      </c>
      <c r="G566" s="297" t="str">
        <f>IF($B566&gt;0,VLOOKUP($B566,'OT-ID'!$B$13:$M$3257,4,FALSE),"")</f>
        <v/>
      </c>
      <c r="H566" s="298" t="str">
        <f>IF($B566&gt;0,VLOOKUP($B566,'OT-ID'!$B$13:$M$3257,5,FALSE),"")</f>
        <v/>
      </c>
      <c r="I566" s="46"/>
      <c r="J566" s="38"/>
      <c r="K566" s="47"/>
      <c r="L566" s="48"/>
      <c r="M566" s="48"/>
      <c r="N566" s="48"/>
      <c r="O566" s="48"/>
      <c r="P566" s="48"/>
      <c r="Q566" s="48"/>
      <c r="R566" s="40"/>
      <c r="S566" s="40"/>
      <c r="T566" s="40"/>
      <c r="U566" s="40"/>
      <c r="V566" s="49"/>
      <c r="W566" s="49"/>
      <c r="X566" s="44" t="str">
        <f t="shared" si="12"/>
        <v/>
      </c>
    </row>
    <row r="567" spans="1:24" s="45" customFormat="1" ht="12" x14ac:dyDescent="0.2">
      <c r="A567" s="37"/>
      <c r="B567" s="38"/>
      <c r="C567" s="39"/>
      <c r="D567" s="297" t="str">
        <f>IF($B567&gt;0,VLOOKUP($B567,'OT-ID'!$B$13:$M$3257,6,FALSE),"")</f>
        <v/>
      </c>
      <c r="E567" s="298" t="str">
        <f>IF($B567&gt;0,VLOOKUP($B567,'OT-ID'!$B$13:$M$3257,10,FALSE),"")</f>
        <v/>
      </c>
      <c r="F567" s="298" t="str">
        <f>IF($B567&gt;0,VLOOKUP($B567,'OT-ID'!$B$13:$M$3257,12,FALSE),"")</f>
        <v/>
      </c>
      <c r="G567" s="297" t="str">
        <f>IF($B567&gt;0,VLOOKUP($B567,'OT-ID'!$B$13:$M$3257,4,FALSE),"")</f>
        <v/>
      </c>
      <c r="H567" s="298" t="str">
        <f>IF($B567&gt;0,VLOOKUP($B567,'OT-ID'!$B$13:$M$3257,5,FALSE),"")</f>
        <v/>
      </c>
      <c r="I567" s="46"/>
      <c r="J567" s="38"/>
      <c r="K567" s="47"/>
      <c r="L567" s="48"/>
      <c r="M567" s="48"/>
      <c r="N567" s="48"/>
      <c r="O567" s="48"/>
      <c r="P567" s="48"/>
      <c r="Q567" s="48"/>
      <c r="R567" s="40"/>
      <c r="S567" s="40"/>
      <c r="T567" s="40"/>
      <c r="U567" s="40"/>
      <c r="V567" s="49"/>
      <c r="W567" s="49"/>
      <c r="X567" s="44" t="str">
        <f t="shared" si="12"/>
        <v/>
      </c>
    </row>
    <row r="568" spans="1:24" s="45" customFormat="1" ht="12" x14ac:dyDescent="0.2">
      <c r="A568" s="37"/>
      <c r="B568" s="38"/>
      <c r="C568" s="39"/>
      <c r="D568" s="297" t="str">
        <f>IF($B568&gt;0,VLOOKUP($B568,'OT-ID'!$B$13:$M$3257,6,FALSE),"")</f>
        <v/>
      </c>
      <c r="E568" s="298" t="str">
        <f>IF($B568&gt;0,VLOOKUP($B568,'OT-ID'!$B$13:$M$3257,10,FALSE),"")</f>
        <v/>
      </c>
      <c r="F568" s="298" t="str">
        <f>IF($B568&gt;0,VLOOKUP($B568,'OT-ID'!$B$13:$M$3257,12,FALSE),"")</f>
        <v/>
      </c>
      <c r="G568" s="297" t="str">
        <f>IF($B568&gt;0,VLOOKUP($B568,'OT-ID'!$B$13:$M$3257,4,FALSE),"")</f>
        <v/>
      </c>
      <c r="H568" s="298" t="str">
        <f>IF($B568&gt;0,VLOOKUP($B568,'OT-ID'!$B$13:$M$3257,5,FALSE),"")</f>
        <v/>
      </c>
      <c r="I568" s="46"/>
      <c r="J568" s="38"/>
      <c r="K568" s="47"/>
      <c r="L568" s="48"/>
      <c r="M568" s="48"/>
      <c r="N568" s="48"/>
      <c r="O568" s="48"/>
      <c r="P568" s="48"/>
      <c r="Q568" s="48"/>
      <c r="R568" s="40"/>
      <c r="S568" s="40"/>
      <c r="T568" s="40"/>
      <c r="U568" s="40"/>
      <c r="V568" s="49"/>
      <c r="W568" s="49"/>
      <c r="X568" s="44" t="str">
        <f t="shared" si="12"/>
        <v/>
      </c>
    </row>
    <row r="569" spans="1:24" s="45" customFormat="1" ht="12" x14ac:dyDescent="0.2">
      <c r="A569" s="37"/>
      <c r="B569" s="38"/>
      <c r="C569" s="39"/>
      <c r="D569" s="297" t="str">
        <f>IF($B569&gt;0,VLOOKUP($B569,'OT-ID'!$B$13:$M$3257,6,FALSE),"")</f>
        <v/>
      </c>
      <c r="E569" s="298" t="str">
        <f>IF($B569&gt;0,VLOOKUP($B569,'OT-ID'!$B$13:$M$3257,10,FALSE),"")</f>
        <v/>
      </c>
      <c r="F569" s="298" t="str">
        <f>IF($B569&gt;0,VLOOKUP($B569,'OT-ID'!$B$13:$M$3257,12,FALSE),"")</f>
        <v/>
      </c>
      <c r="G569" s="297" t="str">
        <f>IF($B569&gt;0,VLOOKUP($B569,'OT-ID'!$B$13:$M$3257,4,FALSE),"")</f>
        <v/>
      </c>
      <c r="H569" s="298" t="str">
        <f>IF($B569&gt;0,VLOOKUP($B569,'OT-ID'!$B$13:$M$3257,5,FALSE),"")</f>
        <v/>
      </c>
      <c r="I569" s="46"/>
      <c r="J569" s="38"/>
      <c r="K569" s="47"/>
      <c r="L569" s="48"/>
      <c r="M569" s="48"/>
      <c r="N569" s="48"/>
      <c r="O569" s="48"/>
      <c r="P569" s="48"/>
      <c r="Q569" s="48"/>
      <c r="R569" s="40"/>
      <c r="S569" s="40"/>
      <c r="T569" s="40"/>
      <c r="U569" s="40"/>
      <c r="V569" s="49"/>
      <c r="W569" s="49"/>
      <c r="X569" s="44" t="str">
        <f t="shared" si="12"/>
        <v/>
      </c>
    </row>
    <row r="570" spans="1:24" s="45" customFormat="1" ht="12" x14ac:dyDescent="0.2">
      <c r="A570" s="37"/>
      <c r="B570" s="38"/>
      <c r="C570" s="39"/>
      <c r="D570" s="297" t="str">
        <f>IF($B570&gt;0,VLOOKUP($B570,'OT-ID'!$B$13:$M$3257,6,FALSE),"")</f>
        <v/>
      </c>
      <c r="E570" s="298" t="str">
        <f>IF($B570&gt;0,VLOOKUP($B570,'OT-ID'!$B$13:$M$3257,10,FALSE),"")</f>
        <v/>
      </c>
      <c r="F570" s="298" t="str">
        <f>IF($B570&gt;0,VLOOKUP($B570,'OT-ID'!$B$13:$M$3257,12,FALSE),"")</f>
        <v/>
      </c>
      <c r="G570" s="297" t="str">
        <f>IF($B570&gt;0,VLOOKUP($B570,'OT-ID'!$B$13:$M$3257,4,FALSE),"")</f>
        <v/>
      </c>
      <c r="H570" s="298" t="str">
        <f>IF($B570&gt;0,VLOOKUP($B570,'OT-ID'!$B$13:$M$3257,5,FALSE),"")</f>
        <v/>
      </c>
      <c r="I570" s="46"/>
      <c r="J570" s="38"/>
      <c r="K570" s="47"/>
      <c r="L570" s="48"/>
      <c r="M570" s="48"/>
      <c r="N570" s="48"/>
      <c r="O570" s="48"/>
      <c r="P570" s="48"/>
      <c r="Q570" s="48"/>
      <c r="R570" s="40"/>
      <c r="S570" s="40"/>
      <c r="T570" s="40"/>
      <c r="U570" s="40"/>
      <c r="V570" s="49"/>
      <c r="W570" s="49"/>
      <c r="X570" s="44" t="str">
        <f t="shared" si="12"/>
        <v/>
      </c>
    </row>
    <row r="571" spans="1:24" s="45" customFormat="1" ht="12" x14ac:dyDescent="0.2">
      <c r="A571" s="37"/>
      <c r="B571" s="38"/>
      <c r="C571" s="39"/>
      <c r="D571" s="297" t="str">
        <f>IF($B571&gt;0,VLOOKUP($B571,'OT-ID'!$B$13:$M$3257,6,FALSE),"")</f>
        <v/>
      </c>
      <c r="E571" s="298" t="str">
        <f>IF($B571&gt;0,VLOOKUP($B571,'OT-ID'!$B$13:$M$3257,10,FALSE),"")</f>
        <v/>
      </c>
      <c r="F571" s="298" t="str">
        <f>IF($B571&gt;0,VLOOKUP($B571,'OT-ID'!$B$13:$M$3257,12,FALSE),"")</f>
        <v/>
      </c>
      <c r="G571" s="297" t="str">
        <f>IF($B571&gt;0,VLOOKUP($B571,'OT-ID'!$B$13:$M$3257,4,FALSE),"")</f>
        <v/>
      </c>
      <c r="H571" s="298" t="str">
        <f>IF($B571&gt;0,VLOOKUP($B571,'OT-ID'!$B$13:$M$3257,5,FALSE),"")</f>
        <v/>
      </c>
      <c r="I571" s="46"/>
      <c r="J571" s="38"/>
      <c r="K571" s="47"/>
      <c r="L571" s="48"/>
      <c r="M571" s="48"/>
      <c r="N571" s="48"/>
      <c r="O571" s="48"/>
      <c r="P571" s="48"/>
      <c r="Q571" s="48"/>
      <c r="R571" s="40"/>
      <c r="S571" s="40"/>
      <c r="T571" s="40"/>
      <c r="U571" s="40"/>
      <c r="V571" s="49"/>
      <c r="W571" s="49"/>
      <c r="X571" s="44" t="str">
        <f t="shared" si="12"/>
        <v/>
      </c>
    </row>
    <row r="572" spans="1:24" s="45" customFormat="1" ht="12" x14ac:dyDescent="0.2">
      <c r="A572" s="37"/>
      <c r="B572" s="38"/>
      <c r="C572" s="39"/>
      <c r="D572" s="297" t="str">
        <f>IF($B572&gt;0,VLOOKUP($B572,'OT-ID'!$B$13:$M$3257,6,FALSE),"")</f>
        <v/>
      </c>
      <c r="E572" s="298" t="str">
        <f>IF($B572&gt;0,VLOOKUP($B572,'OT-ID'!$B$13:$M$3257,10,FALSE),"")</f>
        <v/>
      </c>
      <c r="F572" s="298" t="str">
        <f>IF($B572&gt;0,VLOOKUP($B572,'OT-ID'!$B$13:$M$3257,12,FALSE),"")</f>
        <v/>
      </c>
      <c r="G572" s="297" t="str">
        <f>IF($B572&gt;0,VLOOKUP($B572,'OT-ID'!$B$13:$M$3257,4,FALSE),"")</f>
        <v/>
      </c>
      <c r="H572" s="298" t="str">
        <f>IF($B572&gt;0,VLOOKUP($B572,'OT-ID'!$B$13:$M$3257,5,FALSE),"")</f>
        <v/>
      </c>
      <c r="I572" s="46"/>
      <c r="J572" s="38"/>
      <c r="K572" s="47"/>
      <c r="L572" s="48"/>
      <c r="M572" s="48"/>
      <c r="N572" s="48"/>
      <c r="O572" s="48"/>
      <c r="P572" s="48"/>
      <c r="Q572" s="48"/>
      <c r="R572" s="40"/>
      <c r="S572" s="40"/>
      <c r="T572" s="40"/>
      <c r="U572" s="40"/>
      <c r="V572" s="49"/>
      <c r="W572" s="49"/>
      <c r="X572" s="44" t="str">
        <f t="shared" si="12"/>
        <v/>
      </c>
    </row>
    <row r="573" spans="1:24" s="45" customFormat="1" ht="12" x14ac:dyDescent="0.2">
      <c r="A573" s="37"/>
      <c r="B573" s="38"/>
      <c r="C573" s="39"/>
      <c r="D573" s="297" t="str">
        <f>IF($B573&gt;0,VLOOKUP($B573,'OT-ID'!$B$13:$M$3257,6,FALSE),"")</f>
        <v/>
      </c>
      <c r="E573" s="298" t="str">
        <f>IF($B573&gt;0,VLOOKUP($B573,'OT-ID'!$B$13:$M$3257,10,FALSE),"")</f>
        <v/>
      </c>
      <c r="F573" s="298" t="str">
        <f>IF($B573&gt;0,VLOOKUP($B573,'OT-ID'!$B$13:$M$3257,12,FALSE),"")</f>
        <v/>
      </c>
      <c r="G573" s="297" t="str">
        <f>IF($B573&gt;0,VLOOKUP($B573,'OT-ID'!$B$13:$M$3257,4,FALSE),"")</f>
        <v/>
      </c>
      <c r="H573" s="298" t="str">
        <f>IF($B573&gt;0,VLOOKUP($B573,'OT-ID'!$B$13:$M$3257,5,FALSE),"")</f>
        <v/>
      </c>
      <c r="I573" s="46"/>
      <c r="J573" s="38"/>
      <c r="K573" s="47"/>
      <c r="L573" s="48"/>
      <c r="M573" s="48"/>
      <c r="N573" s="48"/>
      <c r="O573" s="48"/>
      <c r="P573" s="48"/>
      <c r="Q573" s="48"/>
      <c r="R573" s="40"/>
      <c r="S573" s="40"/>
      <c r="T573" s="40"/>
      <c r="U573" s="40"/>
      <c r="V573" s="49"/>
      <c r="W573" s="49"/>
      <c r="X573" s="44" t="str">
        <f t="shared" si="12"/>
        <v/>
      </c>
    </row>
    <row r="574" spans="1:24" s="45" customFormat="1" ht="12" x14ac:dyDescent="0.2">
      <c r="A574" s="37"/>
      <c r="B574" s="38"/>
      <c r="C574" s="39"/>
      <c r="D574" s="297" t="str">
        <f>IF($B574&gt;0,VLOOKUP($B574,'OT-ID'!$B$13:$M$3257,6,FALSE),"")</f>
        <v/>
      </c>
      <c r="E574" s="298" t="str">
        <f>IF($B574&gt;0,VLOOKUP($B574,'OT-ID'!$B$13:$M$3257,10,FALSE),"")</f>
        <v/>
      </c>
      <c r="F574" s="298" t="str">
        <f>IF($B574&gt;0,VLOOKUP($B574,'OT-ID'!$B$13:$M$3257,12,FALSE),"")</f>
        <v/>
      </c>
      <c r="G574" s="297" t="str">
        <f>IF($B574&gt;0,VLOOKUP($B574,'OT-ID'!$B$13:$M$3257,4,FALSE),"")</f>
        <v/>
      </c>
      <c r="H574" s="298" t="str">
        <f>IF($B574&gt;0,VLOOKUP($B574,'OT-ID'!$B$13:$M$3257,5,FALSE),"")</f>
        <v/>
      </c>
      <c r="I574" s="46"/>
      <c r="J574" s="38"/>
      <c r="K574" s="47"/>
      <c r="L574" s="48"/>
      <c r="M574" s="48"/>
      <c r="N574" s="48"/>
      <c r="O574" s="48"/>
      <c r="P574" s="48"/>
      <c r="Q574" s="48"/>
      <c r="R574" s="40"/>
      <c r="S574" s="40"/>
      <c r="T574" s="40"/>
      <c r="U574" s="40"/>
      <c r="V574" s="49"/>
      <c r="W574" s="49"/>
      <c r="X574" s="44" t="str">
        <f t="shared" si="12"/>
        <v/>
      </c>
    </row>
    <row r="575" spans="1:24" s="45" customFormat="1" ht="12" x14ac:dyDescent="0.2">
      <c r="A575" s="37"/>
      <c r="B575" s="38"/>
      <c r="C575" s="39"/>
      <c r="D575" s="297" t="str">
        <f>IF($B575&gt;0,VLOOKUP($B575,'OT-ID'!$B$13:$M$3257,6,FALSE),"")</f>
        <v/>
      </c>
      <c r="E575" s="298" t="str">
        <f>IF($B575&gt;0,VLOOKUP($B575,'OT-ID'!$B$13:$M$3257,10,FALSE),"")</f>
        <v/>
      </c>
      <c r="F575" s="298" t="str">
        <f>IF($B575&gt;0,VLOOKUP($B575,'OT-ID'!$B$13:$M$3257,12,FALSE),"")</f>
        <v/>
      </c>
      <c r="G575" s="297" t="str">
        <f>IF($B575&gt;0,VLOOKUP($B575,'OT-ID'!$B$13:$M$3257,4,FALSE),"")</f>
        <v/>
      </c>
      <c r="H575" s="298" t="str">
        <f>IF($B575&gt;0,VLOOKUP($B575,'OT-ID'!$B$13:$M$3257,5,FALSE),"")</f>
        <v/>
      </c>
      <c r="I575" s="46"/>
      <c r="J575" s="38"/>
      <c r="K575" s="47"/>
      <c r="L575" s="48"/>
      <c r="M575" s="48"/>
      <c r="N575" s="48"/>
      <c r="O575" s="48"/>
      <c r="P575" s="48"/>
      <c r="Q575" s="48"/>
      <c r="R575" s="40"/>
      <c r="S575" s="40"/>
      <c r="T575" s="40"/>
      <c r="U575" s="40"/>
      <c r="V575" s="49"/>
      <c r="W575" s="49"/>
      <c r="X575" s="44" t="str">
        <f t="shared" si="12"/>
        <v/>
      </c>
    </row>
    <row r="576" spans="1:24" s="45" customFormat="1" ht="12" x14ac:dyDescent="0.2">
      <c r="A576" s="37"/>
      <c r="B576" s="38"/>
      <c r="C576" s="39"/>
      <c r="D576" s="297" t="str">
        <f>IF($B576&gt;0,VLOOKUP($B576,'OT-ID'!$B$13:$M$3257,6,FALSE),"")</f>
        <v/>
      </c>
      <c r="E576" s="298" t="str">
        <f>IF($B576&gt;0,VLOOKUP($B576,'OT-ID'!$B$13:$M$3257,10,FALSE),"")</f>
        <v/>
      </c>
      <c r="F576" s="298" t="str">
        <f>IF($B576&gt;0,VLOOKUP($B576,'OT-ID'!$B$13:$M$3257,12,FALSE),"")</f>
        <v/>
      </c>
      <c r="G576" s="297" t="str">
        <f>IF($B576&gt;0,VLOOKUP($B576,'OT-ID'!$B$13:$M$3257,4,FALSE),"")</f>
        <v/>
      </c>
      <c r="H576" s="298" t="str">
        <f>IF($B576&gt;0,VLOOKUP($B576,'OT-ID'!$B$13:$M$3257,5,FALSE),"")</f>
        <v/>
      </c>
      <c r="I576" s="46"/>
      <c r="J576" s="38"/>
      <c r="K576" s="47"/>
      <c r="L576" s="48"/>
      <c r="M576" s="48"/>
      <c r="N576" s="48"/>
      <c r="O576" s="48"/>
      <c r="P576" s="48"/>
      <c r="Q576" s="48"/>
      <c r="R576" s="40"/>
      <c r="S576" s="40"/>
      <c r="T576" s="40"/>
      <c r="U576" s="40"/>
      <c r="V576" s="49"/>
      <c r="W576" s="49"/>
      <c r="X576" s="44" t="str">
        <f t="shared" si="12"/>
        <v/>
      </c>
    </row>
    <row r="577" spans="1:24" s="45" customFormat="1" ht="12" x14ac:dyDescent="0.2">
      <c r="A577" s="37"/>
      <c r="B577" s="38"/>
      <c r="C577" s="39"/>
      <c r="D577" s="297" t="str">
        <f>IF($B577&gt;0,VLOOKUP($B577,'OT-ID'!$B$13:$M$3257,6,FALSE),"")</f>
        <v/>
      </c>
      <c r="E577" s="298" t="str">
        <f>IF($B577&gt;0,VLOOKUP($B577,'OT-ID'!$B$13:$M$3257,10,FALSE),"")</f>
        <v/>
      </c>
      <c r="F577" s="298" t="str">
        <f>IF($B577&gt;0,VLOOKUP($B577,'OT-ID'!$B$13:$M$3257,12,FALSE),"")</f>
        <v/>
      </c>
      <c r="G577" s="297" t="str">
        <f>IF($B577&gt;0,VLOOKUP($B577,'OT-ID'!$B$13:$M$3257,4,FALSE),"")</f>
        <v/>
      </c>
      <c r="H577" s="298" t="str">
        <f>IF($B577&gt;0,VLOOKUP($B577,'OT-ID'!$B$13:$M$3257,5,FALSE),"")</f>
        <v/>
      </c>
      <c r="I577" s="46"/>
      <c r="J577" s="38"/>
      <c r="K577" s="47"/>
      <c r="L577" s="48"/>
      <c r="M577" s="48"/>
      <c r="N577" s="48"/>
      <c r="O577" s="48"/>
      <c r="P577" s="48"/>
      <c r="Q577" s="48"/>
      <c r="R577" s="40"/>
      <c r="S577" s="40"/>
      <c r="T577" s="40"/>
      <c r="U577" s="40"/>
      <c r="V577" s="49"/>
      <c r="W577" s="49"/>
      <c r="X577" s="44" t="str">
        <f t="shared" si="12"/>
        <v/>
      </c>
    </row>
    <row r="578" spans="1:24" s="45" customFormat="1" ht="12" x14ac:dyDescent="0.2">
      <c r="A578" s="37"/>
      <c r="B578" s="38"/>
      <c r="C578" s="39"/>
      <c r="D578" s="297" t="str">
        <f>IF($B578&gt;0,VLOOKUP($B578,'OT-ID'!$B$13:$M$3257,6,FALSE),"")</f>
        <v/>
      </c>
      <c r="E578" s="298" t="str">
        <f>IF($B578&gt;0,VLOOKUP($B578,'OT-ID'!$B$13:$M$3257,10,FALSE),"")</f>
        <v/>
      </c>
      <c r="F578" s="298" t="str">
        <f>IF($B578&gt;0,VLOOKUP($B578,'OT-ID'!$B$13:$M$3257,12,FALSE),"")</f>
        <v/>
      </c>
      <c r="G578" s="297" t="str">
        <f>IF($B578&gt;0,VLOOKUP($B578,'OT-ID'!$B$13:$M$3257,4,FALSE),"")</f>
        <v/>
      </c>
      <c r="H578" s="298" t="str">
        <f>IF($B578&gt;0,VLOOKUP($B578,'OT-ID'!$B$13:$M$3257,5,FALSE),"")</f>
        <v/>
      </c>
      <c r="I578" s="46"/>
      <c r="J578" s="38"/>
      <c r="K578" s="47"/>
      <c r="L578" s="48"/>
      <c r="M578" s="48"/>
      <c r="N578" s="48"/>
      <c r="O578" s="48"/>
      <c r="P578" s="48"/>
      <c r="Q578" s="48"/>
      <c r="R578" s="40"/>
      <c r="S578" s="40"/>
      <c r="T578" s="40"/>
      <c r="U578" s="40"/>
      <c r="V578" s="49"/>
      <c r="W578" s="49"/>
      <c r="X578" s="44" t="str">
        <f t="shared" si="12"/>
        <v/>
      </c>
    </row>
    <row r="579" spans="1:24" s="45" customFormat="1" ht="12" x14ac:dyDescent="0.2">
      <c r="A579" s="37"/>
      <c r="B579" s="38"/>
      <c r="C579" s="39"/>
      <c r="D579" s="297" t="str">
        <f>IF($B579&gt;0,VLOOKUP($B579,'OT-ID'!$B$13:$M$3257,6,FALSE),"")</f>
        <v/>
      </c>
      <c r="E579" s="298" t="str">
        <f>IF($B579&gt;0,VLOOKUP($B579,'OT-ID'!$B$13:$M$3257,10,FALSE),"")</f>
        <v/>
      </c>
      <c r="F579" s="298" t="str">
        <f>IF($B579&gt;0,VLOOKUP($B579,'OT-ID'!$B$13:$M$3257,12,FALSE),"")</f>
        <v/>
      </c>
      <c r="G579" s="297" t="str">
        <f>IF($B579&gt;0,VLOOKUP($B579,'OT-ID'!$B$13:$M$3257,4,FALSE),"")</f>
        <v/>
      </c>
      <c r="H579" s="298" t="str">
        <f>IF($B579&gt;0,VLOOKUP($B579,'OT-ID'!$B$13:$M$3257,5,FALSE),"")</f>
        <v/>
      </c>
      <c r="I579" s="46"/>
      <c r="J579" s="38"/>
      <c r="K579" s="47"/>
      <c r="L579" s="48"/>
      <c r="M579" s="48"/>
      <c r="N579" s="48"/>
      <c r="O579" s="48"/>
      <c r="P579" s="48"/>
      <c r="Q579" s="48"/>
      <c r="R579" s="40"/>
      <c r="S579" s="40"/>
      <c r="T579" s="40"/>
      <c r="U579" s="40"/>
      <c r="V579" s="49"/>
      <c r="W579" s="49"/>
      <c r="X579" s="44" t="str">
        <f t="shared" si="12"/>
        <v/>
      </c>
    </row>
    <row r="580" spans="1:24" s="45" customFormat="1" ht="12" x14ac:dyDescent="0.2">
      <c r="A580" s="37"/>
      <c r="B580" s="38"/>
      <c r="C580" s="39"/>
      <c r="D580" s="297" t="str">
        <f>IF($B580&gt;0,VLOOKUP($B580,'OT-ID'!$B$13:$M$3257,6,FALSE),"")</f>
        <v/>
      </c>
      <c r="E580" s="298" t="str">
        <f>IF($B580&gt;0,VLOOKUP($B580,'OT-ID'!$B$13:$M$3257,10,FALSE),"")</f>
        <v/>
      </c>
      <c r="F580" s="298" t="str">
        <f>IF($B580&gt;0,VLOOKUP($B580,'OT-ID'!$B$13:$M$3257,12,FALSE),"")</f>
        <v/>
      </c>
      <c r="G580" s="297" t="str">
        <f>IF($B580&gt;0,VLOOKUP($B580,'OT-ID'!$B$13:$M$3257,4,FALSE),"")</f>
        <v/>
      </c>
      <c r="H580" s="298" t="str">
        <f>IF($B580&gt;0,VLOOKUP($B580,'OT-ID'!$B$13:$M$3257,5,FALSE),"")</f>
        <v/>
      </c>
      <c r="I580" s="46"/>
      <c r="J580" s="38"/>
      <c r="K580" s="47"/>
      <c r="L580" s="48"/>
      <c r="M580" s="48"/>
      <c r="N580" s="48"/>
      <c r="O580" s="48"/>
      <c r="P580" s="48"/>
      <c r="Q580" s="48"/>
      <c r="R580" s="40"/>
      <c r="S580" s="40"/>
      <c r="T580" s="40"/>
      <c r="U580" s="40"/>
      <c r="V580" s="49"/>
      <c r="W580" s="49"/>
      <c r="X580" s="44" t="str">
        <f t="shared" si="12"/>
        <v/>
      </c>
    </row>
    <row r="581" spans="1:24" s="45" customFormat="1" ht="12" x14ac:dyDescent="0.2">
      <c r="A581" s="37"/>
      <c r="B581" s="38"/>
      <c r="C581" s="39"/>
      <c r="D581" s="297" t="str">
        <f>IF($B581&gt;0,VLOOKUP($B581,'OT-ID'!$B$13:$M$3257,6,FALSE),"")</f>
        <v/>
      </c>
      <c r="E581" s="298" t="str">
        <f>IF($B581&gt;0,VLOOKUP($B581,'OT-ID'!$B$13:$M$3257,10,FALSE),"")</f>
        <v/>
      </c>
      <c r="F581" s="298" t="str">
        <f>IF($B581&gt;0,VLOOKUP($B581,'OT-ID'!$B$13:$M$3257,12,FALSE),"")</f>
        <v/>
      </c>
      <c r="G581" s="297" t="str">
        <f>IF($B581&gt;0,VLOOKUP($B581,'OT-ID'!$B$13:$M$3257,4,FALSE),"")</f>
        <v/>
      </c>
      <c r="H581" s="298" t="str">
        <f>IF($B581&gt;0,VLOOKUP($B581,'OT-ID'!$B$13:$M$3257,5,FALSE),"")</f>
        <v/>
      </c>
      <c r="I581" s="46"/>
      <c r="J581" s="38"/>
      <c r="K581" s="47"/>
      <c r="L581" s="48"/>
      <c r="M581" s="48"/>
      <c r="N581" s="48"/>
      <c r="O581" s="48"/>
      <c r="P581" s="48"/>
      <c r="Q581" s="48"/>
      <c r="R581" s="40"/>
      <c r="S581" s="40"/>
      <c r="T581" s="40"/>
      <c r="U581" s="40"/>
      <c r="V581" s="49"/>
      <c r="W581" s="49"/>
      <c r="X581" s="44" t="str">
        <f t="shared" si="12"/>
        <v/>
      </c>
    </row>
    <row r="582" spans="1:24" s="45" customFormat="1" ht="12" x14ac:dyDescent="0.2">
      <c r="A582" s="37"/>
      <c r="B582" s="38"/>
      <c r="C582" s="39"/>
      <c r="D582" s="297" t="str">
        <f>IF($B582&gt;0,VLOOKUP($B582,'OT-ID'!$B$13:$M$3257,6,FALSE),"")</f>
        <v/>
      </c>
      <c r="E582" s="298" t="str">
        <f>IF($B582&gt;0,VLOOKUP($B582,'OT-ID'!$B$13:$M$3257,10,FALSE),"")</f>
        <v/>
      </c>
      <c r="F582" s="298" t="str">
        <f>IF($B582&gt;0,VLOOKUP($B582,'OT-ID'!$B$13:$M$3257,12,FALSE),"")</f>
        <v/>
      </c>
      <c r="G582" s="297" t="str">
        <f>IF($B582&gt;0,VLOOKUP($B582,'OT-ID'!$B$13:$M$3257,4,FALSE),"")</f>
        <v/>
      </c>
      <c r="H582" s="298" t="str">
        <f>IF($B582&gt;0,VLOOKUP($B582,'OT-ID'!$B$13:$M$3257,5,FALSE),"")</f>
        <v/>
      </c>
      <c r="I582" s="46"/>
      <c r="J582" s="38"/>
      <c r="K582" s="47"/>
      <c r="L582" s="48"/>
      <c r="M582" s="48"/>
      <c r="N582" s="48"/>
      <c r="O582" s="48"/>
      <c r="P582" s="48"/>
      <c r="Q582" s="48"/>
      <c r="R582" s="40"/>
      <c r="S582" s="40"/>
      <c r="T582" s="40"/>
      <c r="U582" s="40"/>
      <c r="V582" s="49"/>
      <c r="W582" s="49"/>
      <c r="X582" s="44" t="str">
        <f t="shared" si="12"/>
        <v/>
      </c>
    </row>
    <row r="583" spans="1:24" s="45" customFormat="1" ht="12" x14ac:dyDescent="0.2">
      <c r="A583" s="37"/>
      <c r="B583" s="38"/>
      <c r="C583" s="39"/>
      <c r="D583" s="297" t="str">
        <f>IF($B583&gt;0,VLOOKUP($B583,'OT-ID'!$B$13:$M$3257,6,FALSE),"")</f>
        <v/>
      </c>
      <c r="E583" s="298" t="str">
        <f>IF($B583&gt;0,VLOOKUP($B583,'OT-ID'!$B$13:$M$3257,10,FALSE),"")</f>
        <v/>
      </c>
      <c r="F583" s="298" t="str">
        <f>IF($B583&gt;0,VLOOKUP($B583,'OT-ID'!$B$13:$M$3257,12,FALSE),"")</f>
        <v/>
      </c>
      <c r="G583" s="297" t="str">
        <f>IF($B583&gt;0,VLOOKUP($B583,'OT-ID'!$B$13:$M$3257,4,FALSE),"")</f>
        <v/>
      </c>
      <c r="H583" s="298" t="str">
        <f>IF($B583&gt;0,VLOOKUP($B583,'OT-ID'!$B$13:$M$3257,5,FALSE),"")</f>
        <v/>
      </c>
      <c r="I583" s="46"/>
      <c r="J583" s="38"/>
      <c r="K583" s="47"/>
      <c r="L583" s="48"/>
      <c r="M583" s="48"/>
      <c r="N583" s="48"/>
      <c r="O583" s="48"/>
      <c r="P583" s="48"/>
      <c r="Q583" s="48"/>
      <c r="R583" s="40"/>
      <c r="S583" s="40"/>
      <c r="T583" s="40"/>
      <c r="U583" s="40"/>
      <c r="V583" s="49"/>
      <c r="W583" s="49"/>
      <c r="X583" s="44" t="str">
        <f t="shared" si="12"/>
        <v/>
      </c>
    </row>
    <row r="584" spans="1:24" s="45" customFormat="1" ht="12" x14ac:dyDescent="0.2">
      <c r="A584" s="37"/>
      <c r="B584" s="38"/>
      <c r="C584" s="39"/>
      <c r="D584" s="297" t="str">
        <f>IF($B584&gt;0,VLOOKUP($B584,'OT-ID'!$B$13:$M$3257,6,FALSE),"")</f>
        <v/>
      </c>
      <c r="E584" s="298" t="str">
        <f>IF($B584&gt;0,VLOOKUP($B584,'OT-ID'!$B$13:$M$3257,10,FALSE),"")</f>
        <v/>
      </c>
      <c r="F584" s="298" t="str">
        <f>IF($B584&gt;0,VLOOKUP($B584,'OT-ID'!$B$13:$M$3257,12,FALSE),"")</f>
        <v/>
      </c>
      <c r="G584" s="297" t="str">
        <f>IF($B584&gt;0,VLOOKUP($B584,'OT-ID'!$B$13:$M$3257,4,FALSE),"")</f>
        <v/>
      </c>
      <c r="H584" s="298" t="str">
        <f>IF($B584&gt;0,VLOOKUP($B584,'OT-ID'!$B$13:$M$3257,5,FALSE),"")</f>
        <v/>
      </c>
      <c r="I584" s="46"/>
      <c r="J584" s="38"/>
      <c r="K584" s="47"/>
      <c r="L584" s="48"/>
      <c r="M584" s="48"/>
      <c r="N584" s="48"/>
      <c r="O584" s="48"/>
      <c r="P584" s="48"/>
      <c r="Q584" s="48"/>
      <c r="R584" s="40"/>
      <c r="S584" s="40"/>
      <c r="T584" s="40"/>
      <c r="U584" s="40"/>
      <c r="V584" s="49"/>
      <c r="W584" s="49"/>
      <c r="X584" s="44" t="str">
        <f t="shared" si="12"/>
        <v/>
      </c>
    </row>
    <row r="585" spans="1:24" s="45" customFormat="1" ht="12" x14ac:dyDescent="0.2">
      <c r="A585" s="37"/>
      <c r="B585" s="38"/>
      <c r="C585" s="39"/>
      <c r="D585" s="297" t="str">
        <f>IF($B585&gt;0,VLOOKUP($B585,'OT-ID'!$B$13:$M$3257,6,FALSE),"")</f>
        <v/>
      </c>
      <c r="E585" s="298" t="str">
        <f>IF($B585&gt;0,VLOOKUP($B585,'OT-ID'!$B$13:$M$3257,10,FALSE),"")</f>
        <v/>
      </c>
      <c r="F585" s="298" t="str">
        <f>IF($B585&gt;0,VLOOKUP($B585,'OT-ID'!$B$13:$M$3257,12,FALSE),"")</f>
        <v/>
      </c>
      <c r="G585" s="297" t="str">
        <f>IF($B585&gt;0,VLOOKUP($B585,'OT-ID'!$B$13:$M$3257,4,FALSE),"")</f>
        <v/>
      </c>
      <c r="H585" s="298" t="str">
        <f>IF($B585&gt;0,VLOOKUP($B585,'OT-ID'!$B$13:$M$3257,5,FALSE),"")</f>
        <v/>
      </c>
      <c r="I585" s="46"/>
      <c r="J585" s="38"/>
      <c r="K585" s="47"/>
      <c r="L585" s="48"/>
      <c r="M585" s="48"/>
      <c r="N585" s="48"/>
      <c r="O585" s="48"/>
      <c r="P585" s="48"/>
      <c r="Q585" s="48"/>
      <c r="R585" s="40"/>
      <c r="S585" s="40"/>
      <c r="T585" s="40"/>
      <c r="U585" s="40"/>
      <c r="V585" s="49"/>
      <c r="W585" s="49"/>
      <c r="X585" s="44" t="str">
        <f t="shared" si="12"/>
        <v/>
      </c>
    </row>
    <row r="586" spans="1:24" s="45" customFormat="1" ht="12" x14ac:dyDescent="0.2">
      <c r="A586" s="37"/>
      <c r="B586" s="38"/>
      <c r="C586" s="39"/>
      <c r="D586" s="297" t="str">
        <f>IF($B586&gt;0,VLOOKUP($B586,'OT-ID'!$B$13:$M$3257,6,FALSE),"")</f>
        <v/>
      </c>
      <c r="E586" s="298" t="str">
        <f>IF($B586&gt;0,VLOOKUP($B586,'OT-ID'!$B$13:$M$3257,10,FALSE),"")</f>
        <v/>
      </c>
      <c r="F586" s="298" t="str">
        <f>IF($B586&gt;0,VLOOKUP($B586,'OT-ID'!$B$13:$M$3257,12,FALSE),"")</f>
        <v/>
      </c>
      <c r="G586" s="297" t="str">
        <f>IF($B586&gt;0,VLOOKUP($B586,'OT-ID'!$B$13:$M$3257,4,FALSE),"")</f>
        <v/>
      </c>
      <c r="H586" s="298" t="str">
        <f>IF($B586&gt;0,VLOOKUP($B586,'OT-ID'!$B$13:$M$3257,5,FALSE),"")</f>
        <v/>
      </c>
      <c r="I586" s="46"/>
      <c r="J586" s="38"/>
      <c r="K586" s="47"/>
      <c r="L586" s="48"/>
      <c r="M586" s="48"/>
      <c r="N586" s="48"/>
      <c r="O586" s="48"/>
      <c r="P586" s="48"/>
      <c r="Q586" s="48"/>
      <c r="R586" s="40"/>
      <c r="S586" s="40"/>
      <c r="T586" s="40"/>
      <c r="U586" s="40"/>
      <c r="V586" s="49"/>
      <c r="W586" s="49"/>
      <c r="X586" s="44" t="str">
        <f t="shared" si="12"/>
        <v/>
      </c>
    </row>
    <row r="587" spans="1:24" s="45" customFormat="1" ht="12" x14ac:dyDescent="0.2">
      <c r="A587" s="37"/>
      <c r="B587" s="38"/>
      <c r="C587" s="39"/>
      <c r="D587" s="297" t="str">
        <f>IF($B587&gt;0,VLOOKUP($B587,'OT-ID'!$B$13:$M$3257,6,FALSE),"")</f>
        <v/>
      </c>
      <c r="E587" s="298" t="str">
        <f>IF($B587&gt;0,VLOOKUP($B587,'OT-ID'!$B$13:$M$3257,10,FALSE),"")</f>
        <v/>
      </c>
      <c r="F587" s="298" t="str">
        <f>IF($B587&gt;0,VLOOKUP($B587,'OT-ID'!$B$13:$M$3257,12,FALSE),"")</f>
        <v/>
      </c>
      <c r="G587" s="297" t="str">
        <f>IF($B587&gt;0,VLOOKUP($B587,'OT-ID'!$B$13:$M$3257,4,FALSE),"")</f>
        <v/>
      </c>
      <c r="H587" s="298" t="str">
        <f>IF($B587&gt;0,VLOOKUP($B587,'OT-ID'!$B$13:$M$3257,5,FALSE),"")</f>
        <v/>
      </c>
      <c r="I587" s="46"/>
      <c r="J587" s="38"/>
      <c r="K587" s="47"/>
      <c r="L587" s="48"/>
      <c r="M587" s="48"/>
      <c r="N587" s="48"/>
      <c r="O587" s="48"/>
      <c r="P587" s="48"/>
      <c r="Q587" s="48"/>
      <c r="R587" s="40"/>
      <c r="S587" s="40"/>
      <c r="T587" s="40"/>
      <c r="U587" s="40"/>
      <c r="V587" s="49"/>
      <c r="W587" s="49"/>
      <c r="X587" s="44" t="str">
        <f t="shared" si="12"/>
        <v/>
      </c>
    </row>
    <row r="588" spans="1:24" s="45" customFormat="1" ht="12" x14ac:dyDescent="0.2">
      <c r="A588" s="37"/>
      <c r="B588" s="38"/>
      <c r="C588" s="39"/>
      <c r="D588" s="297" t="str">
        <f>IF($B588&gt;0,VLOOKUP($B588,'OT-ID'!$B$13:$M$3257,6,FALSE),"")</f>
        <v/>
      </c>
      <c r="E588" s="298" t="str">
        <f>IF($B588&gt;0,VLOOKUP($B588,'OT-ID'!$B$13:$M$3257,10,FALSE),"")</f>
        <v/>
      </c>
      <c r="F588" s="298" t="str">
        <f>IF($B588&gt;0,VLOOKUP($B588,'OT-ID'!$B$13:$M$3257,12,FALSE),"")</f>
        <v/>
      </c>
      <c r="G588" s="297" t="str">
        <f>IF($B588&gt;0,VLOOKUP($B588,'OT-ID'!$B$13:$M$3257,4,FALSE),"")</f>
        <v/>
      </c>
      <c r="H588" s="298" t="str">
        <f>IF($B588&gt;0,VLOOKUP($B588,'OT-ID'!$B$13:$M$3257,5,FALSE),"")</f>
        <v/>
      </c>
      <c r="I588" s="46"/>
      <c r="J588" s="38"/>
      <c r="K588" s="47"/>
      <c r="L588" s="48"/>
      <c r="M588" s="48"/>
      <c r="N588" s="48"/>
      <c r="O588" s="48"/>
      <c r="P588" s="48"/>
      <c r="Q588" s="48"/>
      <c r="R588" s="40"/>
      <c r="S588" s="40"/>
      <c r="T588" s="40"/>
      <c r="U588" s="40"/>
      <c r="V588" s="49"/>
      <c r="W588" s="49"/>
      <c r="X588" s="44" t="str">
        <f t="shared" si="12"/>
        <v/>
      </c>
    </row>
    <row r="589" spans="1:24" s="45" customFormat="1" ht="12" x14ac:dyDescent="0.2">
      <c r="A589" s="37"/>
      <c r="B589" s="38"/>
      <c r="C589" s="39"/>
      <c r="D589" s="297" t="str">
        <f>IF($B589&gt;0,VLOOKUP($B589,'OT-ID'!$B$13:$M$3257,6,FALSE),"")</f>
        <v/>
      </c>
      <c r="E589" s="298" t="str">
        <f>IF($B589&gt;0,VLOOKUP($B589,'OT-ID'!$B$13:$M$3257,10,FALSE),"")</f>
        <v/>
      </c>
      <c r="F589" s="298" t="str">
        <f>IF($B589&gt;0,VLOOKUP($B589,'OT-ID'!$B$13:$M$3257,12,FALSE),"")</f>
        <v/>
      </c>
      <c r="G589" s="297" t="str">
        <f>IF($B589&gt;0,VLOOKUP($B589,'OT-ID'!$B$13:$M$3257,4,FALSE),"")</f>
        <v/>
      </c>
      <c r="H589" s="298" t="str">
        <f>IF($B589&gt;0,VLOOKUP($B589,'OT-ID'!$B$13:$M$3257,5,FALSE),"")</f>
        <v/>
      </c>
      <c r="I589" s="46"/>
      <c r="J589" s="38"/>
      <c r="K589" s="47"/>
      <c r="L589" s="48"/>
      <c r="M589" s="48"/>
      <c r="N589" s="48"/>
      <c r="O589" s="48"/>
      <c r="P589" s="48"/>
      <c r="Q589" s="48"/>
      <c r="R589" s="40"/>
      <c r="S589" s="40"/>
      <c r="T589" s="40"/>
      <c r="U589" s="40"/>
      <c r="V589" s="49"/>
      <c r="W589" s="49"/>
      <c r="X589" s="44" t="str">
        <f t="shared" si="12"/>
        <v/>
      </c>
    </row>
    <row r="590" spans="1:24" s="45" customFormat="1" ht="12" x14ac:dyDescent="0.2">
      <c r="A590" s="37"/>
      <c r="B590" s="38"/>
      <c r="C590" s="39"/>
      <c r="D590" s="297" t="str">
        <f>IF($B590&gt;0,VLOOKUP($B590,'OT-ID'!$B$13:$M$3257,6,FALSE),"")</f>
        <v/>
      </c>
      <c r="E590" s="298" t="str">
        <f>IF($B590&gt;0,VLOOKUP($B590,'OT-ID'!$B$13:$M$3257,10,FALSE),"")</f>
        <v/>
      </c>
      <c r="F590" s="298" t="str">
        <f>IF($B590&gt;0,VLOOKUP($B590,'OT-ID'!$B$13:$M$3257,12,FALSE),"")</f>
        <v/>
      </c>
      <c r="G590" s="297" t="str">
        <f>IF($B590&gt;0,VLOOKUP($B590,'OT-ID'!$B$13:$M$3257,4,FALSE),"")</f>
        <v/>
      </c>
      <c r="H590" s="298" t="str">
        <f>IF($B590&gt;0,VLOOKUP($B590,'OT-ID'!$B$13:$M$3257,5,FALSE),"")</f>
        <v/>
      </c>
      <c r="I590" s="46"/>
      <c r="J590" s="38"/>
      <c r="K590" s="47"/>
      <c r="L590" s="48"/>
      <c r="M590" s="48"/>
      <c r="N590" s="48"/>
      <c r="O590" s="48"/>
      <c r="P590" s="48"/>
      <c r="Q590" s="48"/>
      <c r="R590" s="40"/>
      <c r="S590" s="40"/>
      <c r="T590" s="40"/>
      <c r="U590" s="40"/>
      <c r="V590" s="49"/>
      <c r="W590" s="49"/>
      <c r="X590" s="44" t="str">
        <f t="shared" si="12"/>
        <v/>
      </c>
    </row>
    <row r="591" spans="1:24" s="45" customFormat="1" ht="12" x14ac:dyDescent="0.2">
      <c r="A591" s="37"/>
      <c r="B591" s="38"/>
      <c r="C591" s="39"/>
      <c r="D591" s="297" t="str">
        <f>IF($B591&gt;0,VLOOKUP($B591,'OT-ID'!$B$13:$M$3257,6,FALSE),"")</f>
        <v/>
      </c>
      <c r="E591" s="298" t="str">
        <f>IF($B591&gt;0,VLOOKUP($B591,'OT-ID'!$B$13:$M$3257,10,FALSE),"")</f>
        <v/>
      </c>
      <c r="F591" s="298" t="str">
        <f>IF($B591&gt;0,VLOOKUP($B591,'OT-ID'!$B$13:$M$3257,12,FALSE),"")</f>
        <v/>
      </c>
      <c r="G591" s="297" t="str">
        <f>IF($B591&gt;0,VLOOKUP($B591,'OT-ID'!$B$13:$M$3257,4,FALSE),"")</f>
        <v/>
      </c>
      <c r="H591" s="298" t="str">
        <f>IF($B591&gt;0,VLOOKUP($B591,'OT-ID'!$B$13:$M$3257,5,FALSE),"")</f>
        <v/>
      </c>
      <c r="I591" s="46"/>
      <c r="J591" s="38"/>
      <c r="K591" s="47"/>
      <c r="L591" s="48"/>
      <c r="M591" s="48"/>
      <c r="N591" s="48"/>
      <c r="O591" s="48"/>
      <c r="P591" s="48"/>
      <c r="Q591" s="48"/>
      <c r="R591" s="40"/>
      <c r="S591" s="40"/>
      <c r="T591" s="40"/>
      <c r="U591" s="40"/>
      <c r="V591" s="49"/>
      <c r="W591" s="49"/>
      <c r="X591" s="44" t="str">
        <f t="shared" si="12"/>
        <v/>
      </c>
    </row>
    <row r="592" spans="1:24" s="45" customFormat="1" ht="12" x14ac:dyDescent="0.2">
      <c r="A592" s="37"/>
      <c r="B592" s="38"/>
      <c r="C592" s="39"/>
      <c r="D592" s="297" t="str">
        <f>IF($B592&gt;0,VLOOKUP($B592,'OT-ID'!$B$13:$M$3257,6,FALSE),"")</f>
        <v/>
      </c>
      <c r="E592" s="298" t="str">
        <f>IF($B592&gt;0,VLOOKUP($B592,'OT-ID'!$B$13:$M$3257,10,FALSE),"")</f>
        <v/>
      </c>
      <c r="F592" s="298" t="str">
        <f>IF($B592&gt;0,VLOOKUP($B592,'OT-ID'!$B$13:$M$3257,12,FALSE),"")</f>
        <v/>
      </c>
      <c r="G592" s="297" t="str">
        <f>IF($B592&gt;0,VLOOKUP($B592,'OT-ID'!$B$13:$M$3257,4,FALSE),"")</f>
        <v/>
      </c>
      <c r="H592" s="298" t="str">
        <f>IF($B592&gt;0,VLOOKUP($B592,'OT-ID'!$B$13:$M$3257,5,FALSE),"")</f>
        <v/>
      </c>
      <c r="I592" s="46"/>
      <c r="J592" s="38"/>
      <c r="K592" s="47"/>
      <c r="L592" s="48"/>
      <c r="M592" s="48"/>
      <c r="N592" s="48"/>
      <c r="O592" s="48"/>
      <c r="P592" s="48"/>
      <c r="Q592" s="48"/>
      <c r="R592" s="40"/>
      <c r="S592" s="40"/>
      <c r="T592" s="40"/>
      <c r="U592" s="40"/>
      <c r="V592" s="49"/>
      <c r="W592" s="49"/>
      <c r="X592" s="44" t="str">
        <f t="shared" si="12"/>
        <v/>
      </c>
    </row>
    <row r="593" spans="1:24" s="45" customFormat="1" ht="12" x14ac:dyDescent="0.2">
      <c r="A593" s="37"/>
      <c r="B593" s="38"/>
      <c r="C593" s="39"/>
      <c r="D593" s="297" t="str">
        <f>IF($B593&gt;0,VLOOKUP($B593,'OT-ID'!$B$13:$M$3257,6,FALSE),"")</f>
        <v/>
      </c>
      <c r="E593" s="298" t="str">
        <f>IF($B593&gt;0,VLOOKUP($B593,'OT-ID'!$B$13:$M$3257,10,FALSE),"")</f>
        <v/>
      </c>
      <c r="F593" s="298" t="str">
        <f>IF($B593&gt;0,VLOOKUP($B593,'OT-ID'!$B$13:$M$3257,12,FALSE),"")</f>
        <v/>
      </c>
      <c r="G593" s="297" t="str">
        <f>IF($B593&gt;0,VLOOKUP($B593,'OT-ID'!$B$13:$M$3257,4,FALSE),"")</f>
        <v/>
      </c>
      <c r="H593" s="298" t="str">
        <f>IF($B593&gt;0,VLOOKUP($B593,'OT-ID'!$B$13:$M$3257,5,FALSE),"")</f>
        <v/>
      </c>
      <c r="I593" s="46"/>
      <c r="J593" s="38"/>
      <c r="K593" s="47"/>
      <c r="L593" s="48"/>
      <c r="M593" s="48"/>
      <c r="N593" s="48"/>
      <c r="O593" s="48"/>
      <c r="P593" s="48"/>
      <c r="Q593" s="48"/>
      <c r="R593" s="40"/>
      <c r="S593" s="40"/>
      <c r="T593" s="40"/>
      <c r="U593" s="40"/>
      <c r="V593" s="49"/>
      <c r="W593" s="49"/>
      <c r="X593" s="44" t="str">
        <f t="shared" si="12"/>
        <v/>
      </c>
    </row>
    <row r="594" spans="1:24" s="45" customFormat="1" ht="12" x14ac:dyDescent="0.2">
      <c r="A594" s="37"/>
      <c r="B594" s="38"/>
      <c r="C594" s="39"/>
      <c r="D594" s="297" t="str">
        <f>IF($B594&gt;0,VLOOKUP($B594,'OT-ID'!$B$13:$M$3257,6,FALSE),"")</f>
        <v/>
      </c>
      <c r="E594" s="298" t="str">
        <f>IF($B594&gt;0,VLOOKUP($B594,'OT-ID'!$B$13:$M$3257,10,FALSE),"")</f>
        <v/>
      </c>
      <c r="F594" s="298" t="str">
        <f>IF($B594&gt;0,VLOOKUP($B594,'OT-ID'!$B$13:$M$3257,12,FALSE),"")</f>
        <v/>
      </c>
      <c r="G594" s="297" t="str">
        <f>IF($B594&gt;0,VLOOKUP($B594,'OT-ID'!$B$13:$M$3257,4,FALSE),"")</f>
        <v/>
      </c>
      <c r="H594" s="298" t="str">
        <f>IF($B594&gt;0,VLOOKUP($B594,'OT-ID'!$B$13:$M$3257,5,FALSE),"")</f>
        <v/>
      </c>
      <c r="I594" s="46"/>
      <c r="J594" s="38"/>
      <c r="K594" s="47"/>
      <c r="L594" s="48"/>
      <c r="M594" s="48"/>
      <c r="N594" s="48"/>
      <c r="O594" s="48"/>
      <c r="P594" s="48"/>
      <c r="Q594" s="48"/>
      <c r="R594" s="40"/>
      <c r="S594" s="40"/>
      <c r="T594" s="40"/>
      <c r="U594" s="40"/>
      <c r="V594" s="49"/>
      <c r="W594" s="49"/>
      <c r="X594" s="44" t="str">
        <f t="shared" si="12"/>
        <v/>
      </c>
    </row>
    <row r="595" spans="1:24" s="45" customFormat="1" ht="12" x14ac:dyDescent="0.2">
      <c r="A595" s="37"/>
      <c r="B595" s="38"/>
      <c r="C595" s="39"/>
      <c r="D595" s="297" t="str">
        <f>IF($B595&gt;0,VLOOKUP($B595,'OT-ID'!$B$13:$M$3257,6,FALSE),"")</f>
        <v/>
      </c>
      <c r="E595" s="298" t="str">
        <f>IF($B595&gt;0,VLOOKUP($B595,'OT-ID'!$B$13:$M$3257,10,FALSE),"")</f>
        <v/>
      </c>
      <c r="F595" s="298" t="str">
        <f>IF($B595&gt;0,VLOOKUP($B595,'OT-ID'!$B$13:$M$3257,12,FALSE),"")</f>
        <v/>
      </c>
      <c r="G595" s="297" t="str">
        <f>IF($B595&gt;0,VLOOKUP($B595,'OT-ID'!$B$13:$M$3257,4,FALSE),"")</f>
        <v/>
      </c>
      <c r="H595" s="298" t="str">
        <f>IF($B595&gt;0,VLOOKUP($B595,'OT-ID'!$B$13:$M$3257,5,FALSE),"")</f>
        <v/>
      </c>
      <c r="I595" s="46"/>
      <c r="J595" s="38"/>
      <c r="K595" s="47"/>
      <c r="L595" s="48"/>
      <c r="M595" s="48"/>
      <c r="N595" s="48"/>
      <c r="O595" s="48"/>
      <c r="P595" s="48"/>
      <c r="Q595" s="48"/>
      <c r="R595" s="40"/>
      <c r="S595" s="40"/>
      <c r="T595" s="40"/>
      <c r="U595" s="40"/>
      <c r="V595" s="49"/>
      <c r="W595" s="49"/>
      <c r="X595" s="44" t="str">
        <f t="shared" ref="X595:X658" si="13">IF(W595&gt;0,V595*1000/W595,"")</f>
        <v/>
      </c>
    </row>
    <row r="596" spans="1:24" s="45" customFormat="1" ht="12" x14ac:dyDescent="0.2">
      <c r="A596" s="37"/>
      <c r="B596" s="38"/>
      <c r="C596" s="39"/>
      <c r="D596" s="297" t="str">
        <f>IF($B596&gt;0,VLOOKUP($B596,'OT-ID'!$B$13:$M$3257,6,FALSE),"")</f>
        <v/>
      </c>
      <c r="E596" s="298" t="str">
        <f>IF($B596&gt;0,VLOOKUP($B596,'OT-ID'!$B$13:$M$3257,10,FALSE),"")</f>
        <v/>
      </c>
      <c r="F596" s="298" t="str">
        <f>IF($B596&gt;0,VLOOKUP($B596,'OT-ID'!$B$13:$M$3257,12,FALSE),"")</f>
        <v/>
      </c>
      <c r="G596" s="297" t="str">
        <f>IF($B596&gt;0,VLOOKUP($B596,'OT-ID'!$B$13:$M$3257,4,FALSE),"")</f>
        <v/>
      </c>
      <c r="H596" s="298" t="str">
        <f>IF($B596&gt;0,VLOOKUP($B596,'OT-ID'!$B$13:$M$3257,5,FALSE),"")</f>
        <v/>
      </c>
      <c r="I596" s="46"/>
      <c r="J596" s="38"/>
      <c r="K596" s="47"/>
      <c r="L596" s="48"/>
      <c r="M596" s="48"/>
      <c r="N596" s="48"/>
      <c r="O596" s="48"/>
      <c r="P596" s="48"/>
      <c r="Q596" s="48"/>
      <c r="R596" s="40"/>
      <c r="S596" s="40"/>
      <c r="T596" s="40"/>
      <c r="U596" s="40"/>
      <c r="V596" s="49"/>
      <c r="W596" s="49"/>
      <c r="X596" s="44" t="str">
        <f t="shared" si="13"/>
        <v/>
      </c>
    </row>
    <row r="597" spans="1:24" s="45" customFormat="1" ht="12" x14ac:dyDescent="0.2">
      <c r="A597" s="37"/>
      <c r="B597" s="38"/>
      <c r="C597" s="39"/>
      <c r="D597" s="297" t="str">
        <f>IF($B597&gt;0,VLOOKUP($B597,'OT-ID'!$B$13:$M$3257,6,FALSE),"")</f>
        <v/>
      </c>
      <c r="E597" s="298" t="str">
        <f>IF($B597&gt;0,VLOOKUP($B597,'OT-ID'!$B$13:$M$3257,10,FALSE),"")</f>
        <v/>
      </c>
      <c r="F597" s="298" t="str">
        <f>IF($B597&gt;0,VLOOKUP($B597,'OT-ID'!$B$13:$M$3257,12,FALSE),"")</f>
        <v/>
      </c>
      <c r="G597" s="297" t="str">
        <f>IF($B597&gt;0,VLOOKUP($B597,'OT-ID'!$B$13:$M$3257,4,FALSE),"")</f>
        <v/>
      </c>
      <c r="H597" s="298" t="str">
        <f>IF($B597&gt;0,VLOOKUP($B597,'OT-ID'!$B$13:$M$3257,5,FALSE),"")</f>
        <v/>
      </c>
      <c r="I597" s="46"/>
      <c r="J597" s="38"/>
      <c r="K597" s="47"/>
      <c r="L597" s="48"/>
      <c r="M597" s="48"/>
      <c r="N597" s="48"/>
      <c r="O597" s="48"/>
      <c r="P597" s="48"/>
      <c r="Q597" s="48"/>
      <c r="R597" s="40"/>
      <c r="S597" s="40"/>
      <c r="T597" s="40"/>
      <c r="U597" s="40"/>
      <c r="V597" s="49"/>
      <c r="W597" s="49"/>
      <c r="X597" s="44" t="str">
        <f t="shared" si="13"/>
        <v/>
      </c>
    </row>
    <row r="598" spans="1:24" s="45" customFormat="1" ht="12" x14ac:dyDescent="0.2">
      <c r="A598" s="37"/>
      <c r="B598" s="38"/>
      <c r="C598" s="39"/>
      <c r="D598" s="297" t="str">
        <f>IF($B598&gt;0,VLOOKUP($B598,'OT-ID'!$B$13:$M$3257,6,FALSE),"")</f>
        <v/>
      </c>
      <c r="E598" s="298" t="str">
        <f>IF($B598&gt;0,VLOOKUP($B598,'OT-ID'!$B$13:$M$3257,10,FALSE),"")</f>
        <v/>
      </c>
      <c r="F598" s="298" t="str">
        <f>IF($B598&gt;0,VLOOKUP($B598,'OT-ID'!$B$13:$M$3257,12,FALSE),"")</f>
        <v/>
      </c>
      <c r="G598" s="297" t="str">
        <f>IF($B598&gt;0,VLOOKUP($B598,'OT-ID'!$B$13:$M$3257,4,FALSE),"")</f>
        <v/>
      </c>
      <c r="H598" s="298" t="str">
        <f>IF($B598&gt;0,VLOOKUP($B598,'OT-ID'!$B$13:$M$3257,5,FALSE),"")</f>
        <v/>
      </c>
      <c r="I598" s="46"/>
      <c r="J598" s="38"/>
      <c r="K598" s="47"/>
      <c r="L598" s="48"/>
      <c r="M598" s="48"/>
      <c r="N598" s="48"/>
      <c r="O598" s="48"/>
      <c r="P598" s="48"/>
      <c r="Q598" s="48"/>
      <c r="R598" s="40"/>
      <c r="S598" s="40"/>
      <c r="T598" s="40"/>
      <c r="U598" s="40"/>
      <c r="V598" s="49"/>
      <c r="W598" s="49"/>
      <c r="X598" s="44" t="str">
        <f t="shared" si="13"/>
        <v/>
      </c>
    </row>
    <row r="599" spans="1:24" s="45" customFormat="1" ht="12" x14ac:dyDescent="0.2">
      <c r="A599" s="37"/>
      <c r="B599" s="38"/>
      <c r="C599" s="39"/>
      <c r="D599" s="297" t="str">
        <f>IF($B599&gt;0,VLOOKUP($B599,'OT-ID'!$B$13:$M$3257,6,FALSE),"")</f>
        <v/>
      </c>
      <c r="E599" s="298" t="str">
        <f>IF($B599&gt;0,VLOOKUP($B599,'OT-ID'!$B$13:$M$3257,10,FALSE),"")</f>
        <v/>
      </c>
      <c r="F599" s="298" t="str">
        <f>IF($B599&gt;0,VLOOKUP($B599,'OT-ID'!$B$13:$M$3257,12,FALSE),"")</f>
        <v/>
      </c>
      <c r="G599" s="297" t="str">
        <f>IF($B599&gt;0,VLOOKUP($B599,'OT-ID'!$B$13:$M$3257,4,FALSE),"")</f>
        <v/>
      </c>
      <c r="H599" s="298" t="str">
        <f>IF($B599&gt;0,VLOOKUP($B599,'OT-ID'!$B$13:$M$3257,5,FALSE),"")</f>
        <v/>
      </c>
      <c r="I599" s="46"/>
      <c r="J599" s="38"/>
      <c r="K599" s="47"/>
      <c r="L599" s="48"/>
      <c r="M599" s="48"/>
      <c r="N599" s="48"/>
      <c r="O599" s="48"/>
      <c r="P599" s="48"/>
      <c r="Q599" s="48"/>
      <c r="R599" s="40"/>
      <c r="S599" s="40"/>
      <c r="T599" s="40"/>
      <c r="U599" s="40"/>
      <c r="V599" s="49"/>
      <c r="W599" s="49"/>
      <c r="X599" s="44" t="str">
        <f t="shared" si="13"/>
        <v/>
      </c>
    </row>
    <row r="600" spans="1:24" s="45" customFormat="1" ht="12" x14ac:dyDescent="0.2">
      <c r="A600" s="37"/>
      <c r="B600" s="38"/>
      <c r="C600" s="39"/>
      <c r="D600" s="297" t="str">
        <f>IF($B600&gt;0,VLOOKUP($B600,'OT-ID'!$B$13:$M$3257,6,FALSE),"")</f>
        <v/>
      </c>
      <c r="E600" s="298" t="str">
        <f>IF($B600&gt;0,VLOOKUP($B600,'OT-ID'!$B$13:$M$3257,10,FALSE),"")</f>
        <v/>
      </c>
      <c r="F600" s="298" t="str">
        <f>IF($B600&gt;0,VLOOKUP($B600,'OT-ID'!$B$13:$M$3257,12,FALSE),"")</f>
        <v/>
      </c>
      <c r="G600" s="297" t="str">
        <f>IF($B600&gt;0,VLOOKUP($B600,'OT-ID'!$B$13:$M$3257,4,FALSE),"")</f>
        <v/>
      </c>
      <c r="H600" s="298" t="str">
        <f>IF($B600&gt;0,VLOOKUP($B600,'OT-ID'!$B$13:$M$3257,5,FALSE),"")</f>
        <v/>
      </c>
      <c r="I600" s="46"/>
      <c r="J600" s="38"/>
      <c r="K600" s="47"/>
      <c r="L600" s="48"/>
      <c r="M600" s="48"/>
      <c r="N600" s="48"/>
      <c r="O600" s="48"/>
      <c r="P600" s="48"/>
      <c r="Q600" s="48"/>
      <c r="R600" s="40"/>
      <c r="S600" s="40"/>
      <c r="T600" s="40"/>
      <c r="U600" s="40"/>
      <c r="V600" s="49"/>
      <c r="W600" s="49"/>
      <c r="X600" s="44" t="str">
        <f t="shared" si="13"/>
        <v/>
      </c>
    </row>
    <row r="601" spans="1:24" s="45" customFormat="1" ht="12" x14ac:dyDescent="0.2">
      <c r="A601" s="37"/>
      <c r="B601" s="38"/>
      <c r="C601" s="39"/>
      <c r="D601" s="297" t="str">
        <f>IF($B601&gt;0,VLOOKUP($B601,'OT-ID'!$B$13:$M$3257,6,FALSE),"")</f>
        <v/>
      </c>
      <c r="E601" s="298" t="str">
        <f>IF($B601&gt;0,VLOOKUP($B601,'OT-ID'!$B$13:$M$3257,10,FALSE),"")</f>
        <v/>
      </c>
      <c r="F601" s="298" t="str">
        <f>IF($B601&gt;0,VLOOKUP($B601,'OT-ID'!$B$13:$M$3257,12,FALSE),"")</f>
        <v/>
      </c>
      <c r="G601" s="297" t="str">
        <f>IF($B601&gt;0,VLOOKUP($B601,'OT-ID'!$B$13:$M$3257,4,FALSE),"")</f>
        <v/>
      </c>
      <c r="H601" s="298" t="str">
        <f>IF($B601&gt;0,VLOOKUP($B601,'OT-ID'!$B$13:$M$3257,5,FALSE),"")</f>
        <v/>
      </c>
      <c r="I601" s="46"/>
      <c r="J601" s="38"/>
      <c r="K601" s="47"/>
      <c r="L601" s="48"/>
      <c r="M601" s="48"/>
      <c r="N601" s="48"/>
      <c r="O601" s="48"/>
      <c r="P601" s="48"/>
      <c r="Q601" s="48"/>
      <c r="R601" s="40"/>
      <c r="S601" s="40"/>
      <c r="T601" s="40"/>
      <c r="U601" s="40"/>
      <c r="V601" s="49"/>
      <c r="W601" s="49"/>
      <c r="X601" s="44" t="str">
        <f t="shared" si="13"/>
        <v/>
      </c>
    </row>
    <row r="602" spans="1:24" s="45" customFormat="1" ht="12" x14ac:dyDescent="0.2">
      <c r="A602" s="37"/>
      <c r="B602" s="38"/>
      <c r="C602" s="39"/>
      <c r="D602" s="297" t="str">
        <f>IF($B602&gt;0,VLOOKUP($B602,'OT-ID'!$B$13:$M$3257,6,FALSE),"")</f>
        <v/>
      </c>
      <c r="E602" s="298" t="str">
        <f>IF($B602&gt;0,VLOOKUP($B602,'OT-ID'!$B$13:$M$3257,10,FALSE),"")</f>
        <v/>
      </c>
      <c r="F602" s="298" t="str">
        <f>IF($B602&gt;0,VLOOKUP($B602,'OT-ID'!$B$13:$M$3257,12,FALSE),"")</f>
        <v/>
      </c>
      <c r="G602" s="297" t="str">
        <f>IF($B602&gt;0,VLOOKUP($B602,'OT-ID'!$B$13:$M$3257,4,FALSE),"")</f>
        <v/>
      </c>
      <c r="H602" s="298" t="str">
        <f>IF($B602&gt;0,VLOOKUP($B602,'OT-ID'!$B$13:$M$3257,5,FALSE),"")</f>
        <v/>
      </c>
      <c r="I602" s="46"/>
      <c r="J602" s="38"/>
      <c r="K602" s="47"/>
      <c r="L602" s="48"/>
      <c r="M602" s="48"/>
      <c r="N602" s="48"/>
      <c r="O602" s="48"/>
      <c r="P602" s="48"/>
      <c r="Q602" s="48"/>
      <c r="R602" s="40"/>
      <c r="S602" s="40"/>
      <c r="T602" s="40"/>
      <c r="U602" s="40"/>
      <c r="V602" s="49"/>
      <c r="W602" s="49"/>
      <c r="X602" s="44" t="str">
        <f t="shared" si="13"/>
        <v/>
      </c>
    </row>
    <row r="603" spans="1:24" s="45" customFormat="1" ht="12" x14ac:dyDescent="0.2">
      <c r="A603" s="37"/>
      <c r="B603" s="38"/>
      <c r="C603" s="39"/>
      <c r="D603" s="297" t="str">
        <f>IF($B603&gt;0,VLOOKUP($B603,'OT-ID'!$B$13:$M$3257,6,FALSE),"")</f>
        <v/>
      </c>
      <c r="E603" s="298" t="str">
        <f>IF($B603&gt;0,VLOOKUP($B603,'OT-ID'!$B$13:$M$3257,10,FALSE),"")</f>
        <v/>
      </c>
      <c r="F603" s="298" t="str">
        <f>IF($B603&gt;0,VLOOKUP($B603,'OT-ID'!$B$13:$M$3257,12,FALSE),"")</f>
        <v/>
      </c>
      <c r="G603" s="297" t="str">
        <f>IF($B603&gt;0,VLOOKUP($B603,'OT-ID'!$B$13:$M$3257,4,FALSE),"")</f>
        <v/>
      </c>
      <c r="H603" s="298" t="str">
        <f>IF($B603&gt;0,VLOOKUP($B603,'OT-ID'!$B$13:$M$3257,5,FALSE),"")</f>
        <v/>
      </c>
      <c r="I603" s="46"/>
      <c r="J603" s="38"/>
      <c r="K603" s="47"/>
      <c r="L603" s="48"/>
      <c r="M603" s="48"/>
      <c r="N603" s="48"/>
      <c r="O603" s="48"/>
      <c r="P603" s="48"/>
      <c r="Q603" s="48"/>
      <c r="R603" s="40"/>
      <c r="S603" s="40"/>
      <c r="T603" s="40"/>
      <c r="U603" s="40"/>
      <c r="V603" s="49"/>
      <c r="W603" s="49"/>
      <c r="X603" s="44" t="str">
        <f t="shared" si="13"/>
        <v/>
      </c>
    </row>
    <row r="604" spans="1:24" s="45" customFormat="1" ht="12" x14ac:dyDescent="0.2">
      <c r="A604" s="37"/>
      <c r="B604" s="38"/>
      <c r="C604" s="39"/>
      <c r="D604" s="297" t="str">
        <f>IF($B604&gt;0,VLOOKUP($B604,'OT-ID'!$B$13:$M$3257,6,FALSE),"")</f>
        <v/>
      </c>
      <c r="E604" s="298" t="str">
        <f>IF($B604&gt;0,VLOOKUP($B604,'OT-ID'!$B$13:$M$3257,10,FALSE),"")</f>
        <v/>
      </c>
      <c r="F604" s="298" t="str">
        <f>IF($B604&gt;0,VLOOKUP($B604,'OT-ID'!$B$13:$M$3257,12,FALSE),"")</f>
        <v/>
      </c>
      <c r="G604" s="297" t="str">
        <f>IF($B604&gt;0,VLOOKUP($B604,'OT-ID'!$B$13:$M$3257,4,FALSE),"")</f>
        <v/>
      </c>
      <c r="H604" s="298" t="str">
        <f>IF($B604&gt;0,VLOOKUP($B604,'OT-ID'!$B$13:$M$3257,5,FALSE),"")</f>
        <v/>
      </c>
      <c r="I604" s="46"/>
      <c r="J604" s="38"/>
      <c r="K604" s="47"/>
      <c r="L604" s="48"/>
      <c r="M604" s="48"/>
      <c r="N604" s="48"/>
      <c r="O604" s="48"/>
      <c r="P604" s="48"/>
      <c r="Q604" s="48"/>
      <c r="R604" s="40"/>
      <c r="S604" s="40"/>
      <c r="T604" s="40"/>
      <c r="U604" s="40"/>
      <c r="V604" s="49"/>
      <c r="W604" s="49"/>
      <c r="X604" s="44" t="str">
        <f t="shared" si="13"/>
        <v/>
      </c>
    </row>
    <row r="605" spans="1:24" s="45" customFormat="1" ht="12" x14ac:dyDescent="0.2">
      <c r="A605" s="37"/>
      <c r="B605" s="38"/>
      <c r="C605" s="39"/>
      <c r="D605" s="297" t="str">
        <f>IF($B605&gt;0,VLOOKUP($B605,'OT-ID'!$B$13:$M$3257,6,FALSE),"")</f>
        <v/>
      </c>
      <c r="E605" s="298" t="str">
        <f>IF($B605&gt;0,VLOOKUP($B605,'OT-ID'!$B$13:$M$3257,10,FALSE),"")</f>
        <v/>
      </c>
      <c r="F605" s="298" t="str">
        <f>IF($B605&gt;0,VLOOKUP($B605,'OT-ID'!$B$13:$M$3257,12,FALSE),"")</f>
        <v/>
      </c>
      <c r="G605" s="297" t="str">
        <f>IF($B605&gt;0,VLOOKUP($B605,'OT-ID'!$B$13:$M$3257,4,FALSE),"")</f>
        <v/>
      </c>
      <c r="H605" s="298" t="str">
        <f>IF($B605&gt;0,VLOOKUP($B605,'OT-ID'!$B$13:$M$3257,5,FALSE),"")</f>
        <v/>
      </c>
      <c r="I605" s="46"/>
      <c r="J605" s="38"/>
      <c r="K605" s="47"/>
      <c r="L605" s="48"/>
      <c r="M605" s="48"/>
      <c r="N605" s="48"/>
      <c r="O605" s="48"/>
      <c r="P605" s="48"/>
      <c r="Q605" s="48"/>
      <c r="R605" s="40"/>
      <c r="S605" s="40"/>
      <c r="T605" s="40"/>
      <c r="U605" s="40"/>
      <c r="V605" s="49"/>
      <c r="W605" s="49"/>
      <c r="X605" s="44" t="str">
        <f t="shared" si="13"/>
        <v/>
      </c>
    </row>
    <row r="606" spans="1:24" s="45" customFormat="1" ht="12" x14ac:dyDescent="0.2">
      <c r="A606" s="37"/>
      <c r="B606" s="38"/>
      <c r="C606" s="39"/>
      <c r="D606" s="297" t="str">
        <f>IF($B606&gt;0,VLOOKUP($B606,'OT-ID'!$B$13:$M$3257,6,FALSE),"")</f>
        <v/>
      </c>
      <c r="E606" s="298" t="str">
        <f>IF($B606&gt;0,VLOOKUP($B606,'OT-ID'!$B$13:$M$3257,10,FALSE),"")</f>
        <v/>
      </c>
      <c r="F606" s="298" t="str">
        <f>IF($B606&gt;0,VLOOKUP($B606,'OT-ID'!$B$13:$M$3257,12,FALSE),"")</f>
        <v/>
      </c>
      <c r="G606" s="297" t="str">
        <f>IF($B606&gt;0,VLOOKUP($B606,'OT-ID'!$B$13:$M$3257,4,FALSE),"")</f>
        <v/>
      </c>
      <c r="H606" s="298" t="str">
        <f>IF($B606&gt;0,VLOOKUP($B606,'OT-ID'!$B$13:$M$3257,5,FALSE),"")</f>
        <v/>
      </c>
      <c r="I606" s="46"/>
      <c r="J606" s="38"/>
      <c r="K606" s="47"/>
      <c r="L606" s="48"/>
      <c r="M606" s="48"/>
      <c r="N606" s="48"/>
      <c r="O606" s="48"/>
      <c r="P606" s="48"/>
      <c r="Q606" s="48"/>
      <c r="R606" s="40"/>
      <c r="S606" s="40"/>
      <c r="T606" s="40"/>
      <c r="U606" s="40"/>
      <c r="V606" s="49"/>
      <c r="W606" s="49"/>
      <c r="X606" s="44" t="str">
        <f t="shared" si="13"/>
        <v/>
      </c>
    </row>
    <row r="607" spans="1:24" s="45" customFormat="1" ht="12" x14ac:dyDescent="0.2">
      <c r="A607" s="37"/>
      <c r="B607" s="38"/>
      <c r="C607" s="39"/>
      <c r="D607" s="297" t="str">
        <f>IF($B607&gt;0,VLOOKUP($B607,'OT-ID'!$B$13:$M$3257,6,FALSE),"")</f>
        <v/>
      </c>
      <c r="E607" s="298" t="str">
        <f>IF($B607&gt;0,VLOOKUP($B607,'OT-ID'!$B$13:$M$3257,10,FALSE),"")</f>
        <v/>
      </c>
      <c r="F607" s="298" t="str">
        <f>IF($B607&gt;0,VLOOKUP($B607,'OT-ID'!$B$13:$M$3257,12,FALSE),"")</f>
        <v/>
      </c>
      <c r="G607" s="297" t="str">
        <f>IF($B607&gt;0,VLOOKUP($B607,'OT-ID'!$B$13:$M$3257,4,FALSE),"")</f>
        <v/>
      </c>
      <c r="H607" s="298" t="str">
        <f>IF($B607&gt;0,VLOOKUP($B607,'OT-ID'!$B$13:$M$3257,5,FALSE),"")</f>
        <v/>
      </c>
      <c r="I607" s="46"/>
      <c r="J607" s="38"/>
      <c r="K607" s="47"/>
      <c r="L607" s="48"/>
      <c r="M607" s="48"/>
      <c r="N607" s="48"/>
      <c r="O607" s="48"/>
      <c r="P607" s="48"/>
      <c r="Q607" s="48"/>
      <c r="R607" s="40"/>
      <c r="S607" s="40"/>
      <c r="T607" s="40"/>
      <c r="U607" s="40"/>
      <c r="V607" s="49"/>
      <c r="W607" s="49"/>
      <c r="X607" s="44" t="str">
        <f t="shared" si="13"/>
        <v/>
      </c>
    </row>
    <row r="608" spans="1:24" s="45" customFormat="1" ht="12" x14ac:dyDescent="0.2">
      <c r="A608" s="37"/>
      <c r="B608" s="38"/>
      <c r="C608" s="39"/>
      <c r="D608" s="297" t="str">
        <f>IF($B608&gt;0,VLOOKUP($B608,'OT-ID'!$B$13:$M$3257,6,FALSE),"")</f>
        <v/>
      </c>
      <c r="E608" s="298" t="str">
        <f>IF($B608&gt;0,VLOOKUP($B608,'OT-ID'!$B$13:$M$3257,10,FALSE),"")</f>
        <v/>
      </c>
      <c r="F608" s="298" t="str">
        <f>IF($B608&gt;0,VLOOKUP($B608,'OT-ID'!$B$13:$M$3257,12,FALSE),"")</f>
        <v/>
      </c>
      <c r="G608" s="297" t="str">
        <f>IF($B608&gt;0,VLOOKUP($B608,'OT-ID'!$B$13:$M$3257,4,FALSE),"")</f>
        <v/>
      </c>
      <c r="H608" s="298" t="str">
        <f>IF($B608&gt;0,VLOOKUP($B608,'OT-ID'!$B$13:$M$3257,5,FALSE),"")</f>
        <v/>
      </c>
      <c r="I608" s="46"/>
      <c r="J608" s="38"/>
      <c r="K608" s="47"/>
      <c r="L608" s="48"/>
      <c r="M608" s="48"/>
      <c r="N608" s="48"/>
      <c r="O608" s="48"/>
      <c r="P608" s="48"/>
      <c r="Q608" s="48"/>
      <c r="R608" s="40"/>
      <c r="S608" s="40"/>
      <c r="T608" s="40"/>
      <c r="U608" s="40"/>
      <c r="V608" s="49"/>
      <c r="W608" s="49"/>
      <c r="X608" s="44" t="str">
        <f t="shared" si="13"/>
        <v/>
      </c>
    </row>
    <row r="609" spans="1:24" s="45" customFormat="1" ht="12" x14ac:dyDescent="0.2">
      <c r="A609" s="37"/>
      <c r="B609" s="38"/>
      <c r="C609" s="39"/>
      <c r="D609" s="297" t="str">
        <f>IF($B609&gt;0,VLOOKUP($B609,'OT-ID'!$B$13:$M$3257,6,FALSE),"")</f>
        <v/>
      </c>
      <c r="E609" s="298" t="str">
        <f>IF($B609&gt;0,VLOOKUP($B609,'OT-ID'!$B$13:$M$3257,10,FALSE),"")</f>
        <v/>
      </c>
      <c r="F609" s="298" t="str">
        <f>IF($B609&gt;0,VLOOKUP($B609,'OT-ID'!$B$13:$M$3257,12,FALSE),"")</f>
        <v/>
      </c>
      <c r="G609" s="297" t="str">
        <f>IF($B609&gt;0,VLOOKUP($B609,'OT-ID'!$B$13:$M$3257,4,FALSE),"")</f>
        <v/>
      </c>
      <c r="H609" s="298" t="str">
        <f>IF($B609&gt;0,VLOOKUP($B609,'OT-ID'!$B$13:$M$3257,5,FALSE),"")</f>
        <v/>
      </c>
      <c r="I609" s="46"/>
      <c r="J609" s="38"/>
      <c r="K609" s="47"/>
      <c r="L609" s="48"/>
      <c r="M609" s="48"/>
      <c r="N609" s="48"/>
      <c r="O609" s="48"/>
      <c r="P609" s="48"/>
      <c r="Q609" s="48"/>
      <c r="R609" s="40"/>
      <c r="S609" s="40"/>
      <c r="T609" s="40"/>
      <c r="U609" s="40"/>
      <c r="V609" s="49"/>
      <c r="W609" s="49"/>
      <c r="X609" s="44" t="str">
        <f t="shared" si="13"/>
        <v/>
      </c>
    </row>
    <row r="610" spans="1:24" s="45" customFormat="1" ht="12" x14ac:dyDescent="0.2">
      <c r="A610" s="37"/>
      <c r="B610" s="38"/>
      <c r="C610" s="39"/>
      <c r="D610" s="297" t="str">
        <f>IF($B610&gt;0,VLOOKUP($B610,'OT-ID'!$B$13:$M$3257,6,FALSE),"")</f>
        <v/>
      </c>
      <c r="E610" s="298" t="str">
        <f>IF($B610&gt;0,VLOOKUP($B610,'OT-ID'!$B$13:$M$3257,10,FALSE),"")</f>
        <v/>
      </c>
      <c r="F610" s="298" t="str">
        <f>IF($B610&gt;0,VLOOKUP($B610,'OT-ID'!$B$13:$M$3257,12,FALSE),"")</f>
        <v/>
      </c>
      <c r="G610" s="297" t="str">
        <f>IF($B610&gt;0,VLOOKUP($B610,'OT-ID'!$B$13:$M$3257,4,FALSE),"")</f>
        <v/>
      </c>
      <c r="H610" s="298" t="str">
        <f>IF($B610&gt;0,VLOOKUP($B610,'OT-ID'!$B$13:$M$3257,5,FALSE),"")</f>
        <v/>
      </c>
      <c r="I610" s="46"/>
      <c r="J610" s="38"/>
      <c r="K610" s="47"/>
      <c r="L610" s="48"/>
      <c r="M610" s="48"/>
      <c r="N610" s="48"/>
      <c r="O610" s="48"/>
      <c r="P610" s="48"/>
      <c r="Q610" s="48"/>
      <c r="R610" s="40"/>
      <c r="S610" s="40"/>
      <c r="T610" s="40"/>
      <c r="U610" s="40"/>
      <c r="V610" s="49"/>
      <c r="W610" s="49"/>
      <c r="X610" s="44" t="str">
        <f t="shared" si="13"/>
        <v/>
      </c>
    </row>
    <row r="611" spans="1:24" s="45" customFormat="1" ht="12" x14ac:dyDescent="0.2">
      <c r="A611" s="37"/>
      <c r="B611" s="38"/>
      <c r="C611" s="39"/>
      <c r="D611" s="297" t="str">
        <f>IF($B611&gt;0,VLOOKUP($B611,'OT-ID'!$B$13:$M$3257,6,FALSE),"")</f>
        <v/>
      </c>
      <c r="E611" s="298" t="str">
        <f>IF($B611&gt;0,VLOOKUP($B611,'OT-ID'!$B$13:$M$3257,10,FALSE),"")</f>
        <v/>
      </c>
      <c r="F611" s="298" t="str">
        <f>IF($B611&gt;0,VLOOKUP($B611,'OT-ID'!$B$13:$M$3257,12,FALSE),"")</f>
        <v/>
      </c>
      <c r="G611" s="297" t="str">
        <f>IF($B611&gt;0,VLOOKUP($B611,'OT-ID'!$B$13:$M$3257,4,FALSE),"")</f>
        <v/>
      </c>
      <c r="H611" s="298" t="str">
        <f>IF($B611&gt;0,VLOOKUP($B611,'OT-ID'!$B$13:$M$3257,5,FALSE),"")</f>
        <v/>
      </c>
      <c r="I611" s="46"/>
      <c r="J611" s="38"/>
      <c r="K611" s="47"/>
      <c r="L611" s="48"/>
      <c r="M611" s="48"/>
      <c r="N611" s="48"/>
      <c r="O611" s="48"/>
      <c r="P611" s="48"/>
      <c r="Q611" s="48"/>
      <c r="R611" s="40"/>
      <c r="S611" s="40"/>
      <c r="T611" s="40"/>
      <c r="U611" s="40"/>
      <c r="V611" s="49"/>
      <c r="W611" s="49"/>
      <c r="X611" s="44" t="str">
        <f t="shared" si="13"/>
        <v/>
      </c>
    </row>
    <row r="612" spans="1:24" s="45" customFormat="1" ht="12" x14ac:dyDescent="0.2">
      <c r="A612" s="37"/>
      <c r="B612" s="38"/>
      <c r="C612" s="39"/>
      <c r="D612" s="297" t="str">
        <f>IF($B612&gt;0,VLOOKUP($B612,'OT-ID'!$B$13:$M$3257,6,FALSE),"")</f>
        <v/>
      </c>
      <c r="E612" s="298" t="str">
        <f>IF($B612&gt;0,VLOOKUP($B612,'OT-ID'!$B$13:$M$3257,10,FALSE),"")</f>
        <v/>
      </c>
      <c r="F612" s="298" t="str">
        <f>IF($B612&gt;0,VLOOKUP($B612,'OT-ID'!$B$13:$M$3257,12,FALSE),"")</f>
        <v/>
      </c>
      <c r="G612" s="297" t="str">
        <f>IF($B612&gt;0,VLOOKUP($B612,'OT-ID'!$B$13:$M$3257,4,FALSE),"")</f>
        <v/>
      </c>
      <c r="H612" s="298" t="str">
        <f>IF($B612&gt;0,VLOOKUP($B612,'OT-ID'!$B$13:$M$3257,5,FALSE),"")</f>
        <v/>
      </c>
      <c r="I612" s="46"/>
      <c r="J612" s="38"/>
      <c r="K612" s="47"/>
      <c r="L612" s="48"/>
      <c r="M612" s="48"/>
      <c r="N612" s="48"/>
      <c r="O612" s="48"/>
      <c r="P612" s="48"/>
      <c r="Q612" s="48"/>
      <c r="R612" s="40"/>
      <c r="S612" s="40"/>
      <c r="T612" s="40"/>
      <c r="U612" s="40"/>
      <c r="V612" s="49"/>
      <c r="W612" s="49"/>
      <c r="X612" s="44" t="str">
        <f t="shared" si="13"/>
        <v/>
      </c>
    </row>
    <row r="613" spans="1:24" s="45" customFormat="1" ht="12" x14ac:dyDescent="0.2">
      <c r="A613" s="37"/>
      <c r="B613" s="38"/>
      <c r="C613" s="39"/>
      <c r="D613" s="297" t="str">
        <f>IF($B613&gt;0,VLOOKUP($B613,'OT-ID'!$B$13:$M$3257,6,FALSE),"")</f>
        <v/>
      </c>
      <c r="E613" s="298" t="str">
        <f>IF($B613&gt;0,VLOOKUP($B613,'OT-ID'!$B$13:$M$3257,10,FALSE),"")</f>
        <v/>
      </c>
      <c r="F613" s="298" t="str">
        <f>IF($B613&gt;0,VLOOKUP($B613,'OT-ID'!$B$13:$M$3257,12,FALSE),"")</f>
        <v/>
      </c>
      <c r="G613" s="297" t="str">
        <f>IF($B613&gt;0,VLOOKUP($B613,'OT-ID'!$B$13:$M$3257,4,FALSE),"")</f>
        <v/>
      </c>
      <c r="H613" s="298" t="str">
        <f>IF($B613&gt;0,VLOOKUP($B613,'OT-ID'!$B$13:$M$3257,5,FALSE),"")</f>
        <v/>
      </c>
      <c r="I613" s="46"/>
      <c r="J613" s="38"/>
      <c r="K613" s="47"/>
      <c r="L613" s="48"/>
      <c r="M613" s="48"/>
      <c r="N613" s="48"/>
      <c r="O613" s="48"/>
      <c r="P613" s="48"/>
      <c r="Q613" s="48"/>
      <c r="R613" s="40"/>
      <c r="S613" s="40"/>
      <c r="T613" s="40"/>
      <c r="U613" s="40"/>
      <c r="V613" s="49"/>
      <c r="W613" s="49"/>
      <c r="X613" s="44" t="str">
        <f t="shared" si="13"/>
        <v/>
      </c>
    </row>
    <row r="614" spans="1:24" s="45" customFormat="1" ht="12" x14ac:dyDescent="0.2">
      <c r="A614" s="37"/>
      <c r="B614" s="38"/>
      <c r="C614" s="39"/>
      <c r="D614" s="297" t="str">
        <f>IF($B614&gt;0,VLOOKUP($B614,'OT-ID'!$B$13:$M$3257,6,FALSE),"")</f>
        <v/>
      </c>
      <c r="E614" s="298" t="str">
        <f>IF($B614&gt;0,VLOOKUP($B614,'OT-ID'!$B$13:$M$3257,10,FALSE),"")</f>
        <v/>
      </c>
      <c r="F614" s="298" t="str">
        <f>IF($B614&gt;0,VLOOKUP($B614,'OT-ID'!$B$13:$M$3257,12,FALSE),"")</f>
        <v/>
      </c>
      <c r="G614" s="297" t="str">
        <f>IF($B614&gt;0,VLOOKUP($B614,'OT-ID'!$B$13:$M$3257,4,FALSE),"")</f>
        <v/>
      </c>
      <c r="H614" s="298" t="str">
        <f>IF($B614&gt;0,VLOOKUP($B614,'OT-ID'!$B$13:$M$3257,5,FALSE),"")</f>
        <v/>
      </c>
      <c r="I614" s="46"/>
      <c r="J614" s="38"/>
      <c r="K614" s="47"/>
      <c r="L614" s="48"/>
      <c r="M614" s="48"/>
      <c r="N614" s="48"/>
      <c r="O614" s="48"/>
      <c r="P614" s="48"/>
      <c r="Q614" s="48"/>
      <c r="R614" s="40"/>
      <c r="S614" s="40"/>
      <c r="T614" s="40"/>
      <c r="U614" s="40"/>
      <c r="V614" s="49"/>
      <c r="W614" s="49"/>
      <c r="X614" s="44" t="str">
        <f t="shared" si="13"/>
        <v/>
      </c>
    </row>
    <row r="615" spans="1:24" s="45" customFormat="1" ht="12" x14ac:dyDescent="0.2">
      <c r="A615" s="37"/>
      <c r="B615" s="38"/>
      <c r="C615" s="39"/>
      <c r="D615" s="297" t="str">
        <f>IF($B615&gt;0,VLOOKUP($B615,'OT-ID'!$B$13:$M$3257,6,FALSE),"")</f>
        <v/>
      </c>
      <c r="E615" s="298" t="str">
        <f>IF($B615&gt;0,VLOOKUP($B615,'OT-ID'!$B$13:$M$3257,10,FALSE),"")</f>
        <v/>
      </c>
      <c r="F615" s="298" t="str">
        <f>IF($B615&gt;0,VLOOKUP($B615,'OT-ID'!$B$13:$M$3257,12,FALSE),"")</f>
        <v/>
      </c>
      <c r="G615" s="297" t="str">
        <f>IF($B615&gt;0,VLOOKUP($B615,'OT-ID'!$B$13:$M$3257,4,FALSE),"")</f>
        <v/>
      </c>
      <c r="H615" s="298" t="str">
        <f>IF($B615&gt;0,VLOOKUP($B615,'OT-ID'!$B$13:$M$3257,5,FALSE),"")</f>
        <v/>
      </c>
      <c r="I615" s="46"/>
      <c r="J615" s="38"/>
      <c r="K615" s="47"/>
      <c r="L615" s="48"/>
      <c r="M615" s="48"/>
      <c r="N615" s="48"/>
      <c r="O615" s="48"/>
      <c r="P615" s="48"/>
      <c r="Q615" s="48"/>
      <c r="R615" s="40"/>
      <c r="S615" s="40"/>
      <c r="T615" s="40"/>
      <c r="U615" s="40"/>
      <c r="V615" s="49"/>
      <c r="W615" s="49"/>
      <c r="X615" s="44" t="str">
        <f t="shared" si="13"/>
        <v/>
      </c>
    </row>
    <row r="616" spans="1:24" s="45" customFormat="1" ht="12" x14ac:dyDescent="0.2">
      <c r="A616" s="37"/>
      <c r="B616" s="38"/>
      <c r="C616" s="39"/>
      <c r="D616" s="297" t="str">
        <f>IF($B616&gt;0,VLOOKUP($B616,'OT-ID'!$B$13:$M$3257,6,FALSE),"")</f>
        <v/>
      </c>
      <c r="E616" s="298" t="str">
        <f>IF($B616&gt;0,VLOOKUP($B616,'OT-ID'!$B$13:$M$3257,10,FALSE),"")</f>
        <v/>
      </c>
      <c r="F616" s="298" t="str">
        <f>IF($B616&gt;0,VLOOKUP($B616,'OT-ID'!$B$13:$M$3257,12,FALSE),"")</f>
        <v/>
      </c>
      <c r="G616" s="297" t="str">
        <f>IF($B616&gt;0,VLOOKUP($B616,'OT-ID'!$B$13:$M$3257,4,FALSE),"")</f>
        <v/>
      </c>
      <c r="H616" s="298" t="str">
        <f>IF($B616&gt;0,VLOOKUP($B616,'OT-ID'!$B$13:$M$3257,5,FALSE),"")</f>
        <v/>
      </c>
      <c r="I616" s="46"/>
      <c r="J616" s="38"/>
      <c r="K616" s="47"/>
      <c r="L616" s="48"/>
      <c r="M616" s="48"/>
      <c r="N616" s="48"/>
      <c r="O616" s="48"/>
      <c r="P616" s="48"/>
      <c r="Q616" s="48"/>
      <c r="R616" s="40"/>
      <c r="S616" s="40"/>
      <c r="T616" s="40"/>
      <c r="U616" s="40"/>
      <c r="V616" s="49"/>
      <c r="W616" s="49"/>
      <c r="X616" s="44" t="str">
        <f t="shared" si="13"/>
        <v/>
      </c>
    </row>
    <row r="617" spans="1:24" s="45" customFormat="1" ht="12" x14ac:dyDescent="0.2">
      <c r="A617" s="37"/>
      <c r="B617" s="38"/>
      <c r="C617" s="39"/>
      <c r="D617" s="297" t="str">
        <f>IF($B617&gt;0,VLOOKUP($B617,'OT-ID'!$B$13:$M$3257,6,FALSE),"")</f>
        <v/>
      </c>
      <c r="E617" s="298" t="str">
        <f>IF($B617&gt;0,VLOOKUP($B617,'OT-ID'!$B$13:$M$3257,10,FALSE),"")</f>
        <v/>
      </c>
      <c r="F617" s="298" t="str">
        <f>IF($B617&gt;0,VLOOKUP($B617,'OT-ID'!$B$13:$M$3257,12,FALSE),"")</f>
        <v/>
      </c>
      <c r="G617" s="297" t="str">
        <f>IF($B617&gt;0,VLOOKUP($B617,'OT-ID'!$B$13:$M$3257,4,FALSE),"")</f>
        <v/>
      </c>
      <c r="H617" s="298" t="str">
        <f>IF($B617&gt;0,VLOOKUP($B617,'OT-ID'!$B$13:$M$3257,5,FALSE),"")</f>
        <v/>
      </c>
      <c r="I617" s="46"/>
      <c r="J617" s="38"/>
      <c r="K617" s="47"/>
      <c r="L617" s="48"/>
      <c r="M617" s="48"/>
      <c r="N617" s="48"/>
      <c r="O617" s="48"/>
      <c r="P617" s="48"/>
      <c r="Q617" s="48"/>
      <c r="R617" s="40"/>
      <c r="S617" s="40"/>
      <c r="T617" s="40"/>
      <c r="U617" s="40"/>
      <c r="V617" s="49"/>
      <c r="W617" s="49"/>
      <c r="X617" s="44" t="str">
        <f t="shared" si="13"/>
        <v/>
      </c>
    </row>
    <row r="618" spans="1:24" s="45" customFormat="1" ht="12" x14ac:dyDescent="0.2">
      <c r="A618" s="37"/>
      <c r="B618" s="38"/>
      <c r="C618" s="39"/>
      <c r="D618" s="297" t="str">
        <f>IF($B618&gt;0,VLOOKUP($B618,'OT-ID'!$B$13:$M$3257,6,FALSE),"")</f>
        <v/>
      </c>
      <c r="E618" s="298" t="str">
        <f>IF($B618&gt;0,VLOOKUP($B618,'OT-ID'!$B$13:$M$3257,10,FALSE),"")</f>
        <v/>
      </c>
      <c r="F618" s="298" t="str">
        <f>IF($B618&gt;0,VLOOKUP($B618,'OT-ID'!$B$13:$M$3257,12,FALSE),"")</f>
        <v/>
      </c>
      <c r="G618" s="297" t="str">
        <f>IF($B618&gt;0,VLOOKUP($B618,'OT-ID'!$B$13:$M$3257,4,FALSE),"")</f>
        <v/>
      </c>
      <c r="H618" s="298" t="str">
        <f>IF($B618&gt;0,VLOOKUP($B618,'OT-ID'!$B$13:$M$3257,5,FALSE),"")</f>
        <v/>
      </c>
      <c r="I618" s="46"/>
      <c r="J618" s="38"/>
      <c r="K618" s="47"/>
      <c r="L618" s="48"/>
      <c r="M618" s="48"/>
      <c r="N618" s="48"/>
      <c r="O618" s="48"/>
      <c r="P618" s="48"/>
      <c r="Q618" s="48"/>
      <c r="R618" s="40"/>
      <c r="S618" s="40"/>
      <c r="T618" s="40"/>
      <c r="U618" s="40"/>
      <c r="V618" s="49"/>
      <c r="W618" s="49"/>
      <c r="X618" s="44" t="str">
        <f t="shared" si="13"/>
        <v/>
      </c>
    </row>
    <row r="619" spans="1:24" s="45" customFormat="1" ht="12" x14ac:dyDescent="0.2">
      <c r="A619" s="37"/>
      <c r="B619" s="38"/>
      <c r="C619" s="39"/>
      <c r="D619" s="297" t="str">
        <f>IF($B619&gt;0,VLOOKUP($B619,'OT-ID'!$B$13:$M$3257,6,FALSE),"")</f>
        <v/>
      </c>
      <c r="E619" s="298" t="str">
        <f>IF($B619&gt;0,VLOOKUP($B619,'OT-ID'!$B$13:$M$3257,10,FALSE),"")</f>
        <v/>
      </c>
      <c r="F619" s="298" t="str">
        <f>IF($B619&gt;0,VLOOKUP($B619,'OT-ID'!$B$13:$M$3257,12,FALSE),"")</f>
        <v/>
      </c>
      <c r="G619" s="297" t="str">
        <f>IF($B619&gt;0,VLOOKUP($B619,'OT-ID'!$B$13:$M$3257,4,FALSE),"")</f>
        <v/>
      </c>
      <c r="H619" s="298" t="str">
        <f>IF($B619&gt;0,VLOOKUP($B619,'OT-ID'!$B$13:$M$3257,5,FALSE),"")</f>
        <v/>
      </c>
      <c r="I619" s="46"/>
      <c r="J619" s="38"/>
      <c r="K619" s="47"/>
      <c r="L619" s="48"/>
      <c r="M619" s="48"/>
      <c r="N619" s="48"/>
      <c r="O619" s="48"/>
      <c r="P619" s="48"/>
      <c r="Q619" s="48"/>
      <c r="R619" s="40"/>
      <c r="S619" s="40"/>
      <c r="T619" s="40"/>
      <c r="U619" s="40"/>
      <c r="V619" s="49"/>
      <c r="W619" s="49"/>
      <c r="X619" s="44" t="str">
        <f t="shared" si="13"/>
        <v/>
      </c>
    </row>
    <row r="620" spans="1:24" s="45" customFormat="1" ht="12" x14ac:dyDescent="0.2">
      <c r="A620" s="37"/>
      <c r="B620" s="38"/>
      <c r="C620" s="39"/>
      <c r="D620" s="297" t="str">
        <f>IF($B620&gt;0,VLOOKUP($B620,'OT-ID'!$B$13:$M$3257,6,FALSE),"")</f>
        <v/>
      </c>
      <c r="E620" s="298" t="str">
        <f>IF($B620&gt;0,VLOOKUP($B620,'OT-ID'!$B$13:$M$3257,10,FALSE),"")</f>
        <v/>
      </c>
      <c r="F620" s="298" t="str">
        <f>IF($B620&gt;0,VLOOKUP($B620,'OT-ID'!$B$13:$M$3257,12,FALSE),"")</f>
        <v/>
      </c>
      <c r="G620" s="297" t="str">
        <f>IF($B620&gt;0,VLOOKUP($B620,'OT-ID'!$B$13:$M$3257,4,FALSE),"")</f>
        <v/>
      </c>
      <c r="H620" s="298" t="str">
        <f>IF($B620&gt;0,VLOOKUP($B620,'OT-ID'!$B$13:$M$3257,5,FALSE),"")</f>
        <v/>
      </c>
      <c r="I620" s="46"/>
      <c r="J620" s="38"/>
      <c r="K620" s="47"/>
      <c r="L620" s="48"/>
      <c r="M620" s="48"/>
      <c r="N620" s="48"/>
      <c r="O620" s="48"/>
      <c r="P620" s="48"/>
      <c r="Q620" s="48"/>
      <c r="R620" s="40"/>
      <c r="S620" s="40"/>
      <c r="T620" s="40"/>
      <c r="U620" s="40"/>
      <c r="V620" s="49"/>
      <c r="W620" s="49"/>
      <c r="X620" s="44" t="str">
        <f t="shared" si="13"/>
        <v/>
      </c>
    </row>
    <row r="621" spans="1:24" s="45" customFormat="1" ht="12" x14ac:dyDescent="0.2">
      <c r="A621" s="37"/>
      <c r="B621" s="38"/>
      <c r="C621" s="39"/>
      <c r="D621" s="297" t="str">
        <f>IF($B621&gt;0,VLOOKUP($B621,'OT-ID'!$B$13:$M$3257,6,FALSE),"")</f>
        <v/>
      </c>
      <c r="E621" s="298" t="str">
        <f>IF($B621&gt;0,VLOOKUP($B621,'OT-ID'!$B$13:$M$3257,10,FALSE),"")</f>
        <v/>
      </c>
      <c r="F621" s="298" t="str">
        <f>IF($B621&gt;0,VLOOKUP($B621,'OT-ID'!$B$13:$M$3257,12,FALSE),"")</f>
        <v/>
      </c>
      <c r="G621" s="297" t="str">
        <f>IF($B621&gt;0,VLOOKUP($B621,'OT-ID'!$B$13:$M$3257,4,FALSE),"")</f>
        <v/>
      </c>
      <c r="H621" s="298" t="str">
        <f>IF($B621&gt;0,VLOOKUP($B621,'OT-ID'!$B$13:$M$3257,5,FALSE),"")</f>
        <v/>
      </c>
      <c r="I621" s="46"/>
      <c r="J621" s="38"/>
      <c r="K621" s="47"/>
      <c r="L621" s="48"/>
      <c r="M621" s="48"/>
      <c r="N621" s="48"/>
      <c r="O621" s="48"/>
      <c r="P621" s="48"/>
      <c r="Q621" s="48"/>
      <c r="R621" s="40"/>
      <c r="S621" s="40"/>
      <c r="T621" s="40"/>
      <c r="U621" s="40"/>
      <c r="V621" s="49"/>
      <c r="W621" s="49"/>
      <c r="X621" s="44" t="str">
        <f t="shared" si="13"/>
        <v/>
      </c>
    </row>
    <row r="622" spans="1:24" s="45" customFormat="1" ht="12" x14ac:dyDescent="0.2">
      <c r="A622" s="37"/>
      <c r="B622" s="38"/>
      <c r="C622" s="39"/>
      <c r="D622" s="297" t="str">
        <f>IF($B622&gt;0,VLOOKUP($B622,'OT-ID'!$B$13:$M$3257,6,FALSE),"")</f>
        <v/>
      </c>
      <c r="E622" s="298" t="str">
        <f>IF($B622&gt;0,VLOOKUP($B622,'OT-ID'!$B$13:$M$3257,10,FALSE),"")</f>
        <v/>
      </c>
      <c r="F622" s="298" t="str">
        <f>IF($B622&gt;0,VLOOKUP($B622,'OT-ID'!$B$13:$M$3257,12,FALSE),"")</f>
        <v/>
      </c>
      <c r="G622" s="297" t="str">
        <f>IF($B622&gt;0,VLOOKUP($B622,'OT-ID'!$B$13:$M$3257,4,FALSE),"")</f>
        <v/>
      </c>
      <c r="H622" s="298" t="str">
        <f>IF($B622&gt;0,VLOOKUP($B622,'OT-ID'!$B$13:$M$3257,5,FALSE),"")</f>
        <v/>
      </c>
      <c r="I622" s="46"/>
      <c r="J622" s="38"/>
      <c r="K622" s="47"/>
      <c r="L622" s="48"/>
      <c r="M622" s="48"/>
      <c r="N622" s="48"/>
      <c r="O622" s="48"/>
      <c r="P622" s="48"/>
      <c r="Q622" s="48"/>
      <c r="R622" s="40"/>
      <c r="S622" s="40"/>
      <c r="T622" s="40"/>
      <c r="U622" s="40"/>
      <c r="V622" s="49"/>
      <c r="W622" s="49"/>
      <c r="X622" s="44" t="str">
        <f t="shared" si="13"/>
        <v/>
      </c>
    </row>
    <row r="623" spans="1:24" s="45" customFormat="1" ht="12" x14ac:dyDescent="0.2">
      <c r="A623" s="37"/>
      <c r="B623" s="38"/>
      <c r="C623" s="39"/>
      <c r="D623" s="297" t="str">
        <f>IF($B623&gt;0,VLOOKUP($B623,'OT-ID'!$B$13:$M$3257,6,FALSE),"")</f>
        <v/>
      </c>
      <c r="E623" s="298" t="str">
        <f>IF($B623&gt;0,VLOOKUP($B623,'OT-ID'!$B$13:$M$3257,10,FALSE),"")</f>
        <v/>
      </c>
      <c r="F623" s="298" t="str">
        <f>IF($B623&gt;0,VLOOKUP($B623,'OT-ID'!$B$13:$M$3257,12,FALSE),"")</f>
        <v/>
      </c>
      <c r="G623" s="297" t="str">
        <f>IF($B623&gt;0,VLOOKUP($B623,'OT-ID'!$B$13:$M$3257,4,FALSE),"")</f>
        <v/>
      </c>
      <c r="H623" s="298" t="str">
        <f>IF($B623&gt;0,VLOOKUP($B623,'OT-ID'!$B$13:$M$3257,5,FALSE),"")</f>
        <v/>
      </c>
      <c r="I623" s="46"/>
      <c r="J623" s="38"/>
      <c r="K623" s="47"/>
      <c r="L623" s="48"/>
      <c r="M623" s="48"/>
      <c r="N623" s="48"/>
      <c r="O623" s="48"/>
      <c r="P623" s="48"/>
      <c r="Q623" s="48"/>
      <c r="R623" s="40"/>
      <c r="S623" s="40"/>
      <c r="T623" s="40"/>
      <c r="U623" s="40"/>
      <c r="V623" s="49"/>
      <c r="W623" s="49"/>
      <c r="X623" s="44" t="str">
        <f t="shared" si="13"/>
        <v/>
      </c>
    </row>
    <row r="624" spans="1:24" s="45" customFormat="1" ht="12" x14ac:dyDescent="0.2">
      <c r="A624" s="37"/>
      <c r="B624" s="38"/>
      <c r="C624" s="39"/>
      <c r="D624" s="297" t="str">
        <f>IF($B624&gt;0,VLOOKUP($B624,'OT-ID'!$B$13:$M$3257,6,FALSE),"")</f>
        <v/>
      </c>
      <c r="E624" s="298" t="str">
        <f>IF($B624&gt;0,VLOOKUP($B624,'OT-ID'!$B$13:$M$3257,10,FALSE),"")</f>
        <v/>
      </c>
      <c r="F624" s="298" t="str">
        <f>IF($B624&gt;0,VLOOKUP($B624,'OT-ID'!$B$13:$M$3257,12,FALSE),"")</f>
        <v/>
      </c>
      <c r="G624" s="297" t="str">
        <f>IF($B624&gt;0,VLOOKUP($B624,'OT-ID'!$B$13:$M$3257,4,FALSE),"")</f>
        <v/>
      </c>
      <c r="H624" s="298" t="str">
        <f>IF($B624&gt;0,VLOOKUP($B624,'OT-ID'!$B$13:$M$3257,5,FALSE),"")</f>
        <v/>
      </c>
      <c r="I624" s="46"/>
      <c r="J624" s="38"/>
      <c r="K624" s="47"/>
      <c r="L624" s="48"/>
      <c r="M624" s="48"/>
      <c r="N624" s="48"/>
      <c r="O624" s="48"/>
      <c r="P624" s="48"/>
      <c r="Q624" s="48"/>
      <c r="R624" s="40"/>
      <c r="S624" s="40"/>
      <c r="T624" s="40"/>
      <c r="U624" s="40"/>
      <c r="V624" s="49"/>
      <c r="W624" s="49"/>
      <c r="X624" s="44" t="str">
        <f t="shared" si="13"/>
        <v/>
      </c>
    </row>
    <row r="625" spans="1:24" s="45" customFormat="1" ht="12" x14ac:dyDescent="0.2">
      <c r="A625" s="37"/>
      <c r="B625" s="38"/>
      <c r="C625" s="39"/>
      <c r="D625" s="297" t="str">
        <f>IF($B625&gt;0,VLOOKUP($B625,'OT-ID'!$B$13:$M$3257,6,FALSE),"")</f>
        <v/>
      </c>
      <c r="E625" s="298" t="str">
        <f>IF($B625&gt;0,VLOOKUP($B625,'OT-ID'!$B$13:$M$3257,10,FALSE),"")</f>
        <v/>
      </c>
      <c r="F625" s="298" t="str">
        <f>IF($B625&gt;0,VLOOKUP($B625,'OT-ID'!$B$13:$M$3257,12,FALSE),"")</f>
        <v/>
      </c>
      <c r="G625" s="297" t="str">
        <f>IF($B625&gt;0,VLOOKUP($B625,'OT-ID'!$B$13:$M$3257,4,FALSE),"")</f>
        <v/>
      </c>
      <c r="H625" s="298" t="str">
        <f>IF($B625&gt;0,VLOOKUP($B625,'OT-ID'!$B$13:$M$3257,5,FALSE),"")</f>
        <v/>
      </c>
      <c r="I625" s="46"/>
      <c r="J625" s="38"/>
      <c r="K625" s="47"/>
      <c r="L625" s="48"/>
      <c r="M625" s="48"/>
      <c r="N625" s="48"/>
      <c r="O625" s="48"/>
      <c r="P625" s="48"/>
      <c r="Q625" s="48"/>
      <c r="R625" s="40"/>
      <c r="S625" s="40"/>
      <c r="T625" s="40"/>
      <c r="U625" s="40"/>
      <c r="V625" s="49"/>
      <c r="W625" s="49"/>
      <c r="X625" s="44" t="str">
        <f t="shared" si="13"/>
        <v/>
      </c>
    </row>
    <row r="626" spans="1:24" s="45" customFormat="1" ht="12" x14ac:dyDescent="0.2">
      <c r="A626" s="37"/>
      <c r="B626" s="38"/>
      <c r="C626" s="39"/>
      <c r="D626" s="297" t="str">
        <f>IF($B626&gt;0,VLOOKUP($B626,'OT-ID'!$B$13:$M$3257,6,FALSE),"")</f>
        <v/>
      </c>
      <c r="E626" s="298" t="str">
        <f>IF($B626&gt;0,VLOOKUP($B626,'OT-ID'!$B$13:$M$3257,10,FALSE),"")</f>
        <v/>
      </c>
      <c r="F626" s="298" t="str">
        <f>IF($B626&gt;0,VLOOKUP($B626,'OT-ID'!$B$13:$M$3257,12,FALSE),"")</f>
        <v/>
      </c>
      <c r="G626" s="297" t="str">
        <f>IF($B626&gt;0,VLOOKUP($B626,'OT-ID'!$B$13:$M$3257,4,FALSE),"")</f>
        <v/>
      </c>
      <c r="H626" s="298" t="str">
        <f>IF($B626&gt;0,VLOOKUP($B626,'OT-ID'!$B$13:$M$3257,5,FALSE),"")</f>
        <v/>
      </c>
      <c r="I626" s="46"/>
      <c r="J626" s="38"/>
      <c r="K626" s="47"/>
      <c r="L626" s="48"/>
      <c r="M626" s="48"/>
      <c r="N626" s="48"/>
      <c r="O626" s="48"/>
      <c r="P626" s="48"/>
      <c r="Q626" s="48"/>
      <c r="R626" s="40"/>
      <c r="S626" s="40"/>
      <c r="T626" s="40"/>
      <c r="U626" s="40"/>
      <c r="V626" s="49"/>
      <c r="W626" s="49"/>
      <c r="X626" s="44" t="str">
        <f t="shared" si="13"/>
        <v/>
      </c>
    </row>
    <row r="627" spans="1:24" s="45" customFormat="1" ht="12" x14ac:dyDescent="0.2">
      <c r="A627" s="37"/>
      <c r="B627" s="38"/>
      <c r="C627" s="39"/>
      <c r="D627" s="297" t="str">
        <f>IF($B627&gt;0,VLOOKUP($B627,'OT-ID'!$B$13:$M$3257,6,FALSE),"")</f>
        <v/>
      </c>
      <c r="E627" s="298" t="str">
        <f>IF($B627&gt;0,VLOOKUP($B627,'OT-ID'!$B$13:$M$3257,10,FALSE),"")</f>
        <v/>
      </c>
      <c r="F627" s="298" t="str">
        <f>IF($B627&gt;0,VLOOKUP($B627,'OT-ID'!$B$13:$M$3257,12,FALSE),"")</f>
        <v/>
      </c>
      <c r="G627" s="297" t="str">
        <f>IF($B627&gt;0,VLOOKUP($B627,'OT-ID'!$B$13:$M$3257,4,FALSE),"")</f>
        <v/>
      </c>
      <c r="H627" s="298" t="str">
        <f>IF($B627&gt;0,VLOOKUP($B627,'OT-ID'!$B$13:$M$3257,5,FALSE),"")</f>
        <v/>
      </c>
      <c r="I627" s="46"/>
      <c r="J627" s="38"/>
      <c r="K627" s="47"/>
      <c r="L627" s="48"/>
      <c r="M627" s="48"/>
      <c r="N627" s="48"/>
      <c r="O627" s="48"/>
      <c r="P627" s="48"/>
      <c r="Q627" s="48"/>
      <c r="R627" s="40"/>
      <c r="S627" s="40"/>
      <c r="T627" s="40"/>
      <c r="U627" s="40"/>
      <c r="V627" s="49"/>
      <c r="W627" s="49"/>
      <c r="X627" s="44" t="str">
        <f t="shared" si="13"/>
        <v/>
      </c>
    </row>
    <row r="628" spans="1:24" s="45" customFormat="1" ht="12" x14ac:dyDescent="0.2">
      <c r="A628" s="37"/>
      <c r="B628" s="38"/>
      <c r="C628" s="39"/>
      <c r="D628" s="297" t="str">
        <f>IF($B628&gt;0,VLOOKUP($B628,'OT-ID'!$B$13:$M$3257,6,FALSE),"")</f>
        <v/>
      </c>
      <c r="E628" s="298" t="str">
        <f>IF($B628&gt;0,VLOOKUP($B628,'OT-ID'!$B$13:$M$3257,10,FALSE),"")</f>
        <v/>
      </c>
      <c r="F628" s="298" t="str">
        <f>IF($B628&gt;0,VLOOKUP($B628,'OT-ID'!$B$13:$M$3257,12,FALSE),"")</f>
        <v/>
      </c>
      <c r="G628" s="297" t="str">
        <f>IF($B628&gt;0,VLOOKUP($B628,'OT-ID'!$B$13:$M$3257,4,FALSE),"")</f>
        <v/>
      </c>
      <c r="H628" s="298" t="str">
        <f>IF($B628&gt;0,VLOOKUP($B628,'OT-ID'!$B$13:$M$3257,5,FALSE),"")</f>
        <v/>
      </c>
      <c r="I628" s="46"/>
      <c r="J628" s="38"/>
      <c r="K628" s="47"/>
      <c r="L628" s="48"/>
      <c r="M628" s="48"/>
      <c r="N628" s="48"/>
      <c r="O628" s="48"/>
      <c r="P628" s="48"/>
      <c r="Q628" s="48"/>
      <c r="R628" s="40"/>
      <c r="S628" s="40"/>
      <c r="T628" s="40"/>
      <c r="U628" s="40"/>
      <c r="V628" s="49"/>
      <c r="W628" s="49"/>
      <c r="X628" s="44" t="str">
        <f t="shared" si="13"/>
        <v/>
      </c>
    </row>
    <row r="629" spans="1:24" s="45" customFormat="1" ht="12" x14ac:dyDescent="0.2">
      <c r="A629" s="37"/>
      <c r="B629" s="38"/>
      <c r="C629" s="39"/>
      <c r="D629" s="297" t="str">
        <f>IF($B629&gt;0,VLOOKUP($B629,'OT-ID'!$B$13:$M$3257,6,FALSE),"")</f>
        <v/>
      </c>
      <c r="E629" s="298" t="str">
        <f>IF($B629&gt;0,VLOOKUP($B629,'OT-ID'!$B$13:$M$3257,10,FALSE),"")</f>
        <v/>
      </c>
      <c r="F629" s="298" t="str">
        <f>IF($B629&gt;0,VLOOKUP($B629,'OT-ID'!$B$13:$M$3257,12,FALSE),"")</f>
        <v/>
      </c>
      <c r="G629" s="297" t="str">
        <f>IF($B629&gt;0,VLOOKUP($B629,'OT-ID'!$B$13:$M$3257,4,FALSE),"")</f>
        <v/>
      </c>
      <c r="H629" s="298" t="str">
        <f>IF($B629&gt;0,VLOOKUP($B629,'OT-ID'!$B$13:$M$3257,5,FALSE),"")</f>
        <v/>
      </c>
      <c r="I629" s="46"/>
      <c r="J629" s="38"/>
      <c r="K629" s="47"/>
      <c r="L629" s="48"/>
      <c r="M629" s="48"/>
      <c r="N629" s="48"/>
      <c r="O629" s="48"/>
      <c r="P629" s="48"/>
      <c r="Q629" s="48"/>
      <c r="R629" s="40"/>
      <c r="S629" s="40"/>
      <c r="T629" s="40"/>
      <c r="U629" s="40"/>
      <c r="V629" s="49"/>
      <c r="W629" s="49"/>
      <c r="X629" s="44" t="str">
        <f t="shared" si="13"/>
        <v/>
      </c>
    </row>
    <row r="630" spans="1:24" s="45" customFormat="1" ht="12" x14ac:dyDescent="0.2">
      <c r="A630" s="37"/>
      <c r="B630" s="38"/>
      <c r="C630" s="39"/>
      <c r="D630" s="297" t="str">
        <f>IF($B630&gt;0,VLOOKUP($B630,'OT-ID'!$B$13:$M$3257,6,FALSE),"")</f>
        <v/>
      </c>
      <c r="E630" s="298" t="str">
        <f>IF($B630&gt;0,VLOOKUP($B630,'OT-ID'!$B$13:$M$3257,10,FALSE),"")</f>
        <v/>
      </c>
      <c r="F630" s="298" t="str">
        <f>IF($B630&gt;0,VLOOKUP($B630,'OT-ID'!$B$13:$M$3257,12,FALSE),"")</f>
        <v/>
      </c>
      <c r="G630" s="297" t="str">
        <f>IF($B630&gt;0,VLOOKUP($B630,'OT-ID'!$B$13:$M$3257,4,FALSE),"")</f>
        <v/>
      </c>
      <c r="H630" s="298" t="str">
        <f>IF($B630&gt;0,VLOOKUP($B630,'OT-ID'!$B$13:$M$3257,5,FALSE),"")</f>
        <v/>
      </c>
      <c r="I630" s="46"/>
      <c r="J630" s="38"/>
      <c r="K630" s="47"/>
      <c r="L630" s="48"/>
      <c r="M630" s="48"/>
      <c r="N630" s="48"/>
      <c r="O630" s="48"/>
      <c r="P630" s="48"/>
      <c r="Q630" s="48"/>
      <c r="R630" s="40"/>
      <c r="S630" s="40"/>
      <c r="T630" s="40"/>
      <c r="U630" s="40"/>
      <c r="V630" s="49"/>
      <c r="W630" s="49"/>
      <c r="X630" s="44" t="str">
        <f t="shared" si="13"/>
        <v/>
      </c>
    </row>
    <row r="631" spans="1:24" s="45" customFormat="1" ht="12" x14ac:dyDescent="0.2">
      <c r="A631" s="37"/>
      <c r="B631" s="38"/>
      <c r="C631" s="39"/>
      <c r="D631" s="297" t="str">
        <f>IF($B631&gt;0,VLOOKUP($B631,'OT-ID'!$B$13:$M$3257,6,FALSE),"")</f>
        <v/>
      </c>
      <c r="E631" s="298" t="str">
        <f>IF($B631&gt;0,VLOOKUP($B631,'OT-ID'!$B$13:$M$3257,10,FALSE),"")</f>
        <v/>
      </c>
      <c r="F631" s="298" t="str">
        <f>IF($B631&gt;0,VLOOKUP($B631,'OT-ID'!$B$13:$M$3257,12,FALSE),"")</f>
        <v/>
      </c>
      <c r="G631" s="297" t="str">
        <f>IF($B631&gt;0,VLOOKUP($B631,'OT-ID'!$B$13:$M$3257,4,FALSE),"")</f>
        <v/>
      </c>
      <c r="H631" s="298" t="str">
        <f>IF($B631&gt;0,VLOOKUP($B631,'OT-ID'!$B$13:$M$3257,5,FALSE),"")</f>
        <v/>
      </c>
      <c r="I631" s="46"/>
      <c r="J631" s="38"/>
      <c r="K631" s="47"/>
      <c r="L631" s="48"/>
      <c r="M631" s="48"/>
      <c r="N631" s="48"/>
      <c r="O631" s="48"/>
      <c r="P631" s="48"/>
      <c r="Q631" s="48"/>
      <c r="R631" s="40"/>
      <c r="S631" s="40"/>
      <c r="T631" s="40"/>
      <c r="U631" s="40"/>
      <c r="V631" s="49"/>
      <c r="W631" s="49"/>
      <c r="X631" s="44" t="str">
        <f t="shared" si="13"/>
        <v/>
      </c>
    </row>
    <row r="632" spans="1:24" s="45" customFormat="1" ht="12" x14ac:dyDescent="0.2">
      <c r="A632" s="37"/>
      <c r="B632" s="38"/>
      <c r="C632" s="39"/>
      <c r="D632" s="297" t="str">
        <f>IF($B632&gt;0,VLOOKUP($B632,'OT-ID'!$B$13:$M$3257,6,FALSE),"")</f>
        <v/>
      </c>
      <c r="E632" s="298" t="str">
        <f>IF($B632&gt;0,VLOOKUP($B632,'OT-ID'!$B$13:$M$3257,10,FALSE),"")</f>
        <v/>
      </c>
      <c r="F632" s="298" t="str">
        <f>IF($B632&gt;0,VLOOKUP($B632,'OT-ID'!$B$13:$M$3257,12,FALSE),"")</f>
        <v/>
      </c>
      <c r="G632" s="297" t="str">
        <f>IF($B632&gt;0,VLOOKUP($B632,'OT-ID'!$B$13:$M$3257,4,FALSE),"")</f>
        <v/>
      </c>
      <c r="H632" s="298" t="str">
        <f>IF($B632&gt;0,VLOOKUP($B632,'OT-ID'!$B$13:$M$3257,5,FALSE),"")</f>
        <v/>
      </c>
      <c r="I632" s="46"/>
      <c r="J632" s="38"/>
      <c r="K632" s="47"/>
      <c r="L632" s="48"/>
      <c r="M632" s="48"/>
      <c r="N632" s="48"/>
      <c r="O632" s="48"/>
      <c r="P632" s="48"/>
      <c r="Q632" s="48"/>
      <c r="R632" s="40"/>
      <c r="S632" s="40"/>
      <c r="T632" s="40"/>
      <c r="U632" s="40"/>
      <c r="V632" s="49"/>
      <c r="W632" s="49"/>
      <c r="X632" s="44" t="str">
        <f t="shared" si="13"/>
        <v/>
      </c>
    </row>
    <row r="633" spans="1:24" s="45" customFormat="1" ht="12" x14ac:dyDescent="0.2">
      <c r="A633" s="37"/>
      <c r="B633" s="38"/>
      <c r="C633" s="39"/>
      <c r="D633" s="297" t="str">
        <f>IF($B633&gt;0,VLOOKUP($B633,'OT-ID'!$B$13:$M$3257,6,FALSE),"")</f>
        <v/>
      </c>
      <c r="E633" s="298" t="str">
        <f>IF($B633&gt;0,VLOOKUP($B633,'OT-ID'!$B$13:$M$3257,10,FALSE),"")</f>
        <v/>
      </c>
      <c r="F633" s="298" t="str">
        <f>IF($B633&gt;0,VLOOKUP($B633,'OT-ID'!$B$13:$M$3257,12,FALSE),"")</f>
        <v/>
      </c>
      <c r="G633" s="297" t="str">
        <f>IF($B633&gt;0,VLOOKUP($B633,'OT-ID'!$B$13:$M$3257,4,FALSE),"")</f>
        <v/>
      </c>
      <c r="H633" s="298" t="str">
        <f>IF($B633&gt;0,VLOOKUP($B633,'OT-ID'!$B$13:$M$3257,5,FALSE),"")</f>
        <v/>
      </c>
      <c r="I633" s="46"/>
      <c r="J633" s="38"/>
      <c r="K633" s="47"/>
      <c r="L633" s="48"/>
      <c r="M633" s="48"/>
      <c r="N633" s="48"/>
      <c r="O633" s="48"/>
      <c r="P633" s="48"/>
      <c r="Q633" s="48"/>
      <c r="R633" s="40"/>
      <c r="S633" s="40"/>
      <c r="T633" s="40"/>
      <c r="U633" s="40"/>
      <c r="V633" s="49"/>
      <c r="W633" s="49"/>
      <c r="X633" s="44" t="str">
        <f t="shared" si="13"/>
        <v/>
      </c>
    </row>
    <row r="634" spans="1:24" s="45" customFormat="1" ht="12" x14ac:dyDescent="0.2">
      <c r="A634" s="37"/>
      <c r="B634" s="38"/>
      <c r="C634" s="39"/>
      <c r="D634" s="297" t="str">
        <f>IF($B634&gt;0,VLOOKUP($B634,'OT-ID'!$B$13:$M$3257,6,FALSE),"")</f>
        <v/>
      </c>
      <c r="E634" s="298" t="str">
        <f>IF($B634&gt;0,VLOOKUP($B634,'OT-ID'!$B$13:$M$3257,10,FALSE),"")</f>
        <v/>
      </c>
      <c r="F634" s="298" t="str">
        <f>IF($B634&gt;0,VLOOKUP($B634,'OT-ID'!$B$13:$M$3257,12,FALSE),"")</f>
        <v/>
      </c>
      <c r="G634" s="297" t="str">
        <f>IF($B634&gt;0,VLOOKUP($B634,'OT-ID'!$B$13:$M$3257,4,FALSE),"")</f>
        <v/>
      </c>
      <c r="H634" s="298" t="str">
        <f>IF($B634&gt;0,VLOOKUP($B634,'OT-ID'!$B$13:$M$3257,5,FALSE),"")</f>
        <v/>
      </c>
      <c r="I634" s="46"/>
      <c r="J634" s="38"/>
      <c r="K634" s="47"/>
      <c r="L634" s="48"/>
      <c r="M634" s="48"/>
      <c r="N634" s="48"/>
      <c r="O634" s="48"/>
      <c r="P634" s="48"/>
      <c r="Q634" s="48"/>
      <c r="R634" s="40"/>
      <c r="S634" s="40"/>
      <c r="T634" s="40"/>
      <c r="U634" s="40"/>
      <c r="V634" s="49"/>
      <c r="W634" s="49"/>
      <c r="X634" s="44" t="str">
        <f t="shared" si="13"/>
        <v/>
      </c>
    </row>
    <row r="635" spans="1:24" s="45" customFormat="1" ht="12" x14ac:dyDescent="0.2">
      <c r="A635" s="37"/>
      <c r="B635" s="38"/>
      <c r="C635" s="39"/>
      <c r="D635" s="297" t="str">
        <f>IF($B635&gt;0,VLOOKUP($B635,'OT-ID'!$B$13:$M$3257,6,FALSE),"")</f>
        <v/>
      </c>
      <c r="E635" s="298" t="str">
        <f>IF($B635&gt;0,VLOOKUP($B635,'OT-ID'!$B$13:$M$3257,10,FALSE),"")</f>
        <v/>
      </c>
      <c r="F635" s="298" t="str">
        <f>IF($B635&gt;0,VLOOKUP($B635,'OT-ID'!$B$13:$M$3257,12,FALSE),"")</f>
        <v/>
      </c>
      <c r="G635" s="297" t="str">
        <f>IF($B635&gt;0,VLOOKUP($B635,'OT-ID'!$B$13:$M$3257,4,FALSE),"")</f>
        <v/>
      </c>
      <c r="H635" s="298" t="str">
        <f>IF($B635&gt;0,VLOOKUP($B635,'OT-ID'!$B$13:$M$3257,5,FALSE),"")</f>
        <v/>
      </c>
      <c r="I635" s="46"/>
      <c r="J635" s="38"/>
      <c r="K635" s="47"/>
      <c r="L635" s="48"/>
      <c r="M635" s="48"/>
      <c r="N635" s="48"/>
      <c r="O635" s="48"/>
      <c r="P635" s="48"/>
      <c r="Q635" s="48"/>
      <c r="R635" s="40"/>
      <c r="S635" s="40"/>
      <c r="T635" s="40"/>
      <c r="U635" s="40"/>
      <c r="V635" s="49"/>
      <c r="W635" s="49"/>
      <c r="X635" s="44" t="str">
        <f t="shared" si="13"/>
        <v/>
      </c>
    </row>
    <row r="636" spans="1:24" s="45" customFormat="1" ht="12" x14ac:dyDescent="0.2">
      <c r="A636" s="37"/>
      <c r="B636" s="38"/>
      <c r="C636" s="39"/>
      <c r="D636" s="297" t="str">
        <f>IF($B636&gt;0,VLOOKUP($B636,'OT-ID'!$B$13:$M$3257,6,FALSE),"")</f>
        <v/>
      </c>
      <c r="E636" s="298" t="str">
        <f>IF($B636&gt;0,VLOOKUP($B636,'OT-ID'!$B$13:$M$3257,10,FALSE),"")</f>
        <v/>
      </c>
      <c r="F636" s="298" t="str">
        <f>IF($B636&gt;0,VLOOKUP($B636,'OT-ID'!$B$13:$M$3257,12,FALSE),"")</f>
        <v/>
      </c>
      <c r="G636" s="297" t="str">
        <f>IF($B636&gt;0,VLOOKUP($B636,'OT-ID'!$B$13:$M$3257,4,FALSE),"")</f>
        <v/>
      </c>
      <c r="H636" s="298" t="str">
        <f>IF($B636&gt;0,VLOOKUP($B636,'OT-ID'!$B$13:$M$3257,5,FALSE),"")</f>
        <v/>
      </c>
      <c r="I636" s="46"/>
      <c r="J636" s="38"/>
      <c r="K636" s="47"/>
      <c r="L636" s="48"/>
      <c r="M636" s="48"/>
      <c r="N636" s="48"/>
      <c r="O636" s="48"/>
      <c r="P636" s="48"/>
      <c r="Q636" s="48"/>
      <c r="R636" s="40"/>
      <c r="S636" s="40"/>
      <c r="T636" s="40"/>
      <c r="U636" s="40"/>
      <c r="V636" s="49"/>
      <c r="W636" s="49"/>
      <c r="X636" s="44" t="str">
        <f t="shared" si="13"/>
        <v/>
      </c>
    </row>
    <row r="637" spans="1:24" s="45" customFormat="1" ht="12" x14ac:dyDescent="0.2">
      <c r="A637" s="37"/>
      <c r="B637" s="38"/>
      <c r="C637" s="39"/>
      <c r="D637" s="297" t="str">
        <f>IF($B637&gt;0,VLOOKUP($B637,'OT-ID'!$B$13:$M$3257,6,FALSE),"")</f>
        <v/>
      </c>
      <c r="E637" s="298" t="str">
        <f>IF($B637&gt;0,VLOOKUP($B637,'OT-ID'!$B$13:$M$3257,10,FALSE),"")</f>
        <v/>
      </c>
      <c r="F637" s="298" t="str">
        <f>IF($B637&gt;0,VLOOKUP($B637,'OT-ID'!$B$13:$M$3257,12,FALSE),"")</f>
        <v/>
      </c>
      <c r="G637" s="297" t="str">
        <f>IF($B637&gt;0,VLOOKUP($B637,'OT-ID'!$B$13:$M$3257,4,FALSE),"")</f>
        <v/>
      </c>
      <c r="H637" s="298" t="str">
        <f>IF($B637&gt;0,VLOOKUP($B637,'OT-ID'!$B$13:$M$3257,5,FALSE),"")</f>
        <v/>
      </c>
      <c r="I637" s="46"/>
      <c r="J637" s="38"/>
      <c r="K637" s="47"/>
      <c r="L637" s="48"/>
      <c r="M637" s="48"/>
      <c r="N637" s="48"/>
      <c r="O637" s="48"/>
      <c r="P637" s="48"/>
      <c r="Q637" s="48"/>
      <c r="R637" s="40"/>
      <c r="S637" s="40"/>
      <c r="T637" s="40"/>
      <c r="U637" s="40"/>
      <c r="V637" s="49"/>
      <c r="W637" s="49"/>
      <c r="X637" s="44" t="str">
        <f t="shared" si="13"/>
        <v/>
      </c>
    </row>
    <row r="638" spans="1:24" s="45" customFormat="1" ht="12" x14ac:dyDescent="0.2">
      <c r="A638" s="37"/>
      <c r="B638" s="38"/>
      <c r="C638" s="39"/>
      <c r="D638" s="297" t="str">
        <f>IF($B638&gt;0,VLOOKUP($B638,'OT-ID'!$B$13:$M$3257,6,FALSE),"")</f>
        <v/>
      </c>
      <c r="E638" s="298" t="str">
        <f>IF($B638&gt;0,VLOOKUP($B638,'OT-ID'!$B$13:$M$3257,10,FALSE),"")</f>
        <v/>
      </c>
      <c r="F638" s="298" t="str">
        <f>IF($B638&gt;0,VLOOKUP($B638,'OT-ID'!$B$13:$M$3257,12,FALSE),"")</f>
        <v/>
      </c>
      <c r="G638" s="297" t="str">
        <f>IF($B638&gt;0,VLOOKUP($B638,'OT-ID'!$B$13:$M$3257,4,FALSE),"")</f>
        <v/>
      </c>
      <c r="H638" s="298" t="str">
        <f>IF($B638&gt;0,VLOOKUP($B638,'OT-ID'!$B$13:$M$3257,5,FALSE),"")</f>
        <v/>
      </c>
      <c r="I638" s="46"/>
      <c r="J638" s="38"/>
      <c r="K638" s="47"/>
      <c r="L638" s="48"/>
      <c r="M638" s="48"/>
      <c r="N638" s="48"/>
      <c r="O638" s="48"/>
      <c r="P638" s="48"/>
      <c r="Q638" s="48"/>
      <c r="R638" s="40"/>
      <c r="S638" s="40"/>
      <c r="T638" s="40"/>
      <c r="U638" s="40"/>
      <c r="V638" s="49"/>
      <c r="W638" s="49"/>
      <c r="X638" s="44" t="str">
        <f t="shared" si="13"/>
        <v/>
      </c>
    </row>
    <row r="639" spans="1:24" s="45" customFormat="1" ht="12" x14ac:dyDescent="0.2">
      <c r="A639" s="37"/>
      <c r="B639" s="38"/>
      <c r="C639" s="39"/>
      <c r="D639" s="297" t="str">
        <f>IF($B639&gt;0,VLOOKUP($B639,'OT-ID'!$B$13:$M$3257,6,FALSE),"")</f>
        <v/>
      </c>
      <c r="E639" s="298" t="str">
        <f>IF($B639&gt;0,VLOOKUP($B639,'OT-ID'!$B$13:$M$3257,10,FALSE),"")</f>
        <v/>
      </c>
      <c r="F639" s="298" t="str">
        <f>IF($B639&gt;0,VLOOKUP($B639,'OT-ID'!$B$13:$M$3257,12,FALSE),"")</f>
        <v/>
      </c>
      <c r="G639" s="297" t="str">
        <f>IF($B639&gt;0,VLOOKUP($B639,'OT-ID'!$B$13:$M$3257,4,FALSE),"")</f>
        <v/>
      </c>
      <c r="H639" s="298" t="str">
        <f>IF($B639&gt;0,VLOOKUP($B639,'OT-ID'!$B$13:$M$3257,5,FALSE),"")</f>
        <v/>
      </c>
      <c r="I639" s="46"/>
      <c r="J639" s="38"/>
      <c r="K639" s="47"/>
      <c r="L639" s="48"/>
      <c r="M639" s="48"/>
      <c r="N639" s="48"/>
      <c r="O639" s="48"/>
      <c r="P639" s="48"/>
      <c r="Q639" s="48"/>
      <c r="R639" s="40"/>
      <c r="S639" s="40"/>
      <c r="T639" s="40"/>
      <c r="U639" s="40"/>
      <c r="V639" s="49"/>
      <c r="W639" s="49"/>
      <c r="X639" s="44" t="str">
        <f t="shared" si="13"/>
        <v/>
      </c>
    </row>
    <row r="640" spans="1:24" s="45" customFormat="1" ht="12" x14ac:dyDescent="0.2">
      <c r="A640" s="37"/>
      <c r="B640" s="38"/>
      <c r="C640" s="39"/>
      <c r="D640" s="297" t="str">
        <f>IF($B640&gt;0,VLOOKUP($B640,'OT-ID'!$B$13:$M$3257,6,FALSE),"")</f>
        <v/>
      </c>
      <c r="E640" s="298" t="str">
        <f>IF($B640&gt;0,VLOOKUP($B640,'OT-ID'!$B$13:$M$3257,10,FALSE),"")</f>
        <v/>
      </c>
      <c r="F640" s="298" t="str">
        <f>IF($B640&gt;0,VLOOKUP($B640,'OT-ID'!$B$13:$M$3257,12,FALSE),"")</f>
        <v/>
      </c>
      <c r="G640" s="297" t="str">
        <f>IF($B640&gt;0,VLOOKUP($B640,'OT-ID'!$B$13:$M$3257,4,FALSE),"")</f>
        <v/>
      </c>
      <c r="H640" s="298" t="str">
        <f>IF($B640&gt;0,VLOOKUP($B640,'OT-ID'!$B$13:$M$3257,5,FALSE),"")</f>
        <v/>
      </c>
      <c r="I640" s="46"/>
      <c r="J640" s="38"/>
      <c r="K640" s="47"/>
      <c r="L640" s="48"/>
      <c r="M640" s="48"/>
      <c r="N640" s="48"/>
      <c r="O640" s="48"/>
      <c r="P640" s="48"/>
      <c r="Q640" s="48"/>
      <c r="R640" s="40"/>
      <c r="S640" s="40"/>
      <c r="T640" s="40"/>
      <c r="U640" s="40"/>
      <c r="V640" s="49"/>
      <c r="W640" s="49"/>
      <c r="X640" s="44" t="str">
        <f t="shared" si="13"/>
        <v/>
      </c>
    </row>
    <row r="641" spans="1:24" s="45" customFormat="1" ht="12" x14ac:dyDescent="0.2">
      <c r="A641" s="37"/>
      <c r="B641" s="38"/>
      <c r="C641" s="39"/>
      <c r="D641" s="297" t="str">
        <f>IF($B641&gt;0,VLOOKUP($B641,'OT-ID'!$B$13:$M$3257,6,FALSE),"")</f>
        <v/>
      </c>
      <c r="E641" s="298" t="str">
        <f>IF($B641&gt;0,VLOOKUP($B641,'OT-ID'!$B$13:$M$3257,10,FALSE),"")</f>
        <v/>
      </c>
      <c r="F641" s="298" t="str">
        <f>IF($B641&gt;0,VLOOKUP($B641,'OT-ID'!$B$13:$M$3257,12,FALSE),"")</f>
        <v/>
      </c>
      <c r="G641" s="297" t="str">
        <f>IF($B641&gt;0,VLOOKUP($B641,'OT-ID'!$B$13:$M$3257,4,FALSE),"")</f>
        <v/>
      </c>
      <c r="H641" s="298" t="str">
        <f>IF($B641&gt;0,VLOOKUP($B641,'OT-ID'!$B$13:$M$3257,5,FALSE),"")</f>
        <v/>
      </c>
      <c r="I641" s="46"/>
      <c r="J641" s="38"/>
      <c r="K641" s="47"/>
      <c r="L641" s="48"/>
      <c r="M641" s="48"/>
      <c r="N641" s="48"/>
      <c r="O641" s="48"/>
      <c r="P641" s="48"/>
      <c r="Q641" s="48"/>
      <c r="R641" s="40"/>
      <c r="S641" s="40"/>
      <c r="T641" s="40"/>
      <c r="U641" s="40"/>
      <c r="V641" s="49"/>
      <c r="W641" s="49"/>
      <c r="X641" s="44" t="str">
        <f t="shared" si="13"/>
        <v/>
      </c>
    </row>
    <row r="642" spans="1:24" s="45" customFormat="1" ht="12" x14ac:dyDescent="0.2">
      <c r="A642" s="37"/>
      <c r="B642" s="38"/>
      <c r="C642" s="39"/>
      <c r="D642" s="297" t="str">
        <f>IF($B642&gt;0,VLOOKUP($B642,'OT-ID'!$B$13:$M$3257,6,FALSE),"")</f>
        <v/>
      </c>
      <c r="E642" s="298" t="str">
        <f>IF($B642&gt;0,VLOOKUP($B642,'OT-ID'!$B$13:$M$3257,10,FALSE),"")</f>
        <v/>
      </c>
      <c r="F642" s="298" t="str">
        <f>IF($B642&gt;0,VLOOKUP($B642,'OT-ID'!$B$13:$M$3257,12,FALSE),"")</f>
        <v/>
      </c>
      <c r="G642" s="297" t="str">
        <f>IF($B642&gt;0,VLOOKUP($B642,'OT-ID'!$B$13:$M$3257,4,FALSE),"")</f>
        <v/>
      </c>
      <c r="H642" s="298" t="str">
        <f>IF($B642&gt;0,VLOOKUP($B642,'OT-ID'!$B$13:$M$3257,5,FALSE),"")</f>
        <v/>
      </c>
      <c r="I642" s="46"/>
      <c r="J642" s="38"/>
      <c r="K642" s="47"/>
      <c r="L642" s="48"/>
      <c r="M642" s="48"/>
      <c r="N642" s="48"/>
      <c r="O642" s="48"/>
      <c r="P642" s="48"/>
      <c r="Q642" s="48"/>
      <c r="R642" s="40"/>
      <c r="S642" s="40"/>
      <c r="T642" s="40"/>
      <c r="U642" s="40"/>
      <c r="V642" s="49"/>
      <c r="W642" s="49"/>
      <c r="X642" s="44" t="str">
        <f t="shared" si="13"/>
        <v/>
      </c>
    </row>
    <row r="643" spans="1:24" s="45" customFormat="1" ht="12" x14ac:dyDescent="0.2">
      <c r="A643" s="37"/>
      <c r="B643" s="38"/>
      <c r="C643" s="39"/>
      <c r="D643" s="297" t="str">
        <f>IF($B643&gt;0,VLOOKUP($B643,'OT-ID'!$B$13:$M$3257,6,FALSE),"")</f>
        <v/>
      </c>
      <c r="E643" s="298" t="str">
        <f>IF($B643&gt;0,VLOOKUP($B643,'OT-ID'!$B$13:$M$3257,10,FALSE),"")</f>
        <v/>
      </c>
      <c r="F643" s="298" t="str">
        <f>IF($B643&gt;0,VLOOKUP($B643,'OT-ID'!$B$13:$M$3257,12,FALSE),"")</f>
        <v/>
      </c>
      <c r="G643" s="297" t="str">
        <f>IF($B643&gt;0,VLOOKUP($B643,'OT-ID'!$B$13:$M$3257,4,FALSE),"")</f>
        <v/>
      </c>
      <c r="H643" s="298" t="str">
        <f>IF($B643&gt;0,VLOOKUP($B643,'OT-ID'!$B$13:$M$3257,5,FALSE),"")</f>
        <v/>
      </c>
      <c r="I643" s="46"/>
      <c r="J643" s="38"/>
      <c r="K643" s="47"/>
      <c r="L643" s="48"/>
      <c r="M643" s="48"/>
      <c r="N643" s="48"/>
      <c r="O643" s="48"/>
      <c r="P643" s="48"/>
      <c r="Q643" s="48"/>
      <c r="R643" s="40"/>
      <c r="S643" s="40"/>
      <c r="T643" s="40"/>
      <c r="U643" s="40"/>
      <c r="V643" s="49"/>
      <c r="W643" s="49"/>
      <c r="X643" s="44" t="str">
        <f t="shared" si="13"/>
        <v/>
      </c>
    </row>
    <row r="644" spans="1:24" s="45" customFormat="1" ht="12" x14ac:dyDescent="0.2">
      <c r="A644" s="37"/>
      <c r="B644" s="38"/>
      <c r="C644" s="39"/>
      <c r="D644" s="297" t="str">
        <f>IF($B644&gt;0,VLOOKUP($B644,'OT-ID'!$B$13:$M$3257,6,FALSE),"")</f>
        <v/>
      </c>
      <c r="E644" s="298" t="str">
        <f>IF($B644&gt;0,VLOOKUP($B644,'OT-ID'!$B$13:$M$3257,10,FALSE),"")</f>
        <v/>
      </c>
      <c r="F644" s="298" t="str">
        <f>IF($B644&gt;0,VLOOKUP($B644,'OT-ID'!$B$13:$M$3257,12,FALSE),"")</f>
        <v/>
      </c>
      <c r="G644" s="297" t="str">
        <f>IF($B644&gt;0,VLOOKUP($B644,'OT-ID'!$B$13:$M$3257,4,FALSE),"")</f>
        <v/>
      </c>
      <c r="H644" s="298" t="str">
        <f>IF($B644&gt;0,VLOOKUP($B644,'OT-ID'!$B$13:$M$3257,5,FALSE),"")</f>
        <v/>
      </c>
      <c r="I644" s="46"/>
      <c r="J644" s="38"/>
      <c r="K644" s="47"/>
      <c r="L644" s="48"/>
      <c r="M644" s="48"/>
      <c r="N644" s="48"/>
      <c r="O644" s="48"/>
      <c r="P644" s="48"/>
      <c r="Q644" s="48"/>
      <c r="R644" s="40"/>
      <c r="S644" s="40"/>
      <c r="T644" s="40"/>
      <c r="U644" s="40"/>
      <c r="V644" s="49"/>
      <c r="W644" s="49"/>
      <c r="X644" s="44" t="str">
        <f t="shared" si="13"/>
        <v/>
      </c>
    </row>
    <row r="645" spans="1:24" s="45" customFormat="1" ht="12" x14ac:dyDescent="0.2">
      <c r="A645" s="37"/>
      <c r="B645" s="38"/>
      <c r="C645" s="39"/>
      <c r="D645" s="297" t="str">
        <f>IF($B645&gt;0,VLOOKUP($B645,'OT-ID'!$B$13:$M$3257,6,FALSE),"")</f>
        <v/>
      </c>
      <c r="E645" s="298" t="str">
        <f>IF($B645&gt;0,VLOOKUP($B645,'OT-ID'!$B$13:$M$3257,10,FALSE),"")</f>
        <v/>
      </c>
      <c r="F645" s="298" t="str">
        <f>IF($B645&gt;0,VLOOKUP($B645,'OT-ID'!$B$13:$M$3257,12,FALSE),"")</f>
        <v/>
      </c>
      <c r="G645" s="297" t="str">
        <f>IF($B645&gt;0,VLOOKUP($B645,'OT-ID'!$B$13:$M$3257,4,FALSE),"")</f>
        <v/>
      </c>
      <c r="H645" s="298" t="str">
        <f>IF($B645&gt;0,VLOOKUP($B645,'OT-ID'!$B$13:$M$3257,5,FALSE),"")</f>
        <v/>
      </c>
      <c r="I645" s="46"/>
      <c r="J645" s="38"/>
      <c r="K645" s="47"/>
      <c r="L645" s="48"/>
      <c r="M645" s="48"/>
      <c r="N645" s="48"/>
      <c r="O645" s="48"/>
      <c r="P645" s="48"/>
      <c r="Q645" s="48"/>
      <c r="R645" s="40"/>
      <c r="S645" s="40"/>
      <c r="T645" s="40"/>
      <c r="U645" s="40"/>
      <c r="V645" s="49"/>
      <c r="W645" s="49"/>
      <c r="X645" s="44" t="str">
        <f t="shared" si="13"/>
        <v/>
      </c>
    </row>
    <row r="646" spans="1:24" s="45" customFormat="1" ht="12" x14ac:dyDescent="0.2">
      <c r="A646" s="37"/>
      <c r="B646" s="38"/>
      <c r="C646" s="39"/>
      <c r="D646" s="297" t="str">
        <f>IF($B646&gt;0,VLOOKUP($B646,'OT-ID'!$B$13:$M$3257,6,FALSE),"")</f>
        <v/>
      </c>
      <c r="E646" s="298" t="str">
        <f>IF($B646&gt;0,VLOOKUP($B646,'OT-ID'!$B$13:$M$3257,10,FALSE),"")</f>
        <v/>
      </c>
      <c r="F646" s="298" t="str">
        <f>IF($B646&gt;0,VLOOKUP($B646,'OT-ID'!$B$13:$M$3257,12,FALSE),"")</f>
        <v/>
      </c>
      <c r="G646" s="297" t="str">
        <f>IF($B646&gt;0,VLOOKUP($B646,'OT-ID'!$B$13:$M$3257,4,FALSE),"")</f>
        <v/>
      </c>
      <c r="H646" s="298" t="str">
        <f>IF($B646&gt;0,VLOOKUP($B646,'OT-ID'!$B$13:$M$3257,5,FALSE),"")</f>
        <v/>
      </c>
      <c r="I646" s="46"/>
      <c r="J646" s="38"/>
      <c r="K646" s="47"/>
      <c r="L646" s="48"/>
      <c r="M646" s="48"/>
      <c r="N646" s="48"/>
      <c r="O646" s="48"/>
      <c r="P646" s="48"/>
      <c r="Q646" s="48"/>
      <c r="R646" s="40"/>
      <c r="S646" s="40"/>
      <c r="T646" s="40"/>
      <c r="U646" s="40"/>
      <c r="V646" s="49"/>
      <c r="W646" s="49"/>
      <c r="X646" s="44" t="str">
        <f t="shared" si="13"/>
        <v/>
      </c>
    </row>
    <row r="647" spans="1:24" s="45" customFormat="1" ht="12" x14ac:dyDescent="0.2">
      <c r="A647" s="37"/>
      <c r="B647" s="38"/>
      <c r="C647" s="39"/>
      <c r="D647" s="297" t="str">
        <f>IF($B647&gt;0,VLOOKUP($B647,'OT-ID'!$B$13:$M$3257,6,FALSE),"")</f>
        <v/>
      </c>
      <c r="E647" s="298" t="str">
        <f>IF($B647&gt;0,VLOOKUP($B647,'OT-ID'!$B$13:$M$3257,10,FALSE),"")</f>
        <v/>
      </c>
      <c r="F647" s="298" t="str">
        <f>IF($B647&gt;0,VLOOKUP($B647,'OT-ID'!$B$13:$M$3257,12,FALSE),"")</f>
        <v/>
      </c>
      <c r="G647" s="297" t="str">
        <f>IF($B647&gt;0,VLOOKUP($B647,'OT-ID'!$B$13:$M$3257,4,FALSE),"")</f>
        <v/>
      </c>
      <c r="H647" s="298" t="str">
        <f>IF($B647&gt;0,VLOOKUP($B647,'OT-ID'!$B$13:$M$3257,5,FALSE),"")</f>
        <v/>
      </c>
      <c r="I647" s="46"/>
      <c r="J647" s="38"/>
      <c r="K647" s="47"/>
      <c r="L647" s="48"/>
      <c r="M647" s="48"/>
      <c r="N647" s="48"/>
      <c r="O647" s="48"/>
      <c r="P647" s="48"/>
      <c r="Q647" s="48"/>
      <c r="R647" s="40"/>
      <c r="S647" s="40"/>
      <c r="T647" s="40"/>
      <c r="U647" s="40"/>
      <c r="V647" s="49"/>
      <c r="W647" s="49"/>
      <c r="X647" s="44" t="str">
        <f t="shared" si="13"/>
        <v/>
      </c>
    </row>
    <row r="648" spans="1:24" s="45" customFormat="1" ht="12" x14ac:dyDescent="0.2">
      <c r="A648" s="37"/>
      <c r="B648" s="38"/>
      <c r="C648" s="39"/>
      <c r="D648" s="297" t="str">
        <f>IF($B648&gt;0,VLOOKUP($B648,'OT-ID'!$B$13:$M$3257,6,FALSE),"")</f>
        <v/>
      </c>
      <c r="E648" s="298" t="str">
        <f>IF($B648&gt;0,VLOOKUP($B648,'OT-ID'!$B$13:$M$3257,10,FALSE),"")</f>
        <v/>
      </c>
      <c r="F648" s="298" t="str">
        <f>IF($B648&gt;0,VLOOKUP($B648,'OT-ID'!$B$13:$M$3257,12,FALSE),"")</f>
        <v/>
      </c>
      <c r="G648" s="297" t="str">
        <f>IF($B648&gt;0,VLOOKUP($B648,'OT-ID'!$B$13:$M$3257,4,FALSE),"")</f>
        <v/>
      </c>
      <c r="H648" s="298" t="str">
        <f>IF($B648&gt;0,VLOOKUP($B648,'OT-ID'!$B$13:$M$3257,5,FALSE),"")</f>
        <v/>
      </c>
      <c r="I648" s="46"/>
      <c r="J648" s="38"/>
      <c r="K648" s="47"/>
      <c r="L648" s="48"/>
      <c r="M648" s="48"/>
      <c r="N648" s="48"/>
      <c r="O648" s="48"/>
      <c r="P648" s="48"/>
      <c r="Q648" s="48"/>
      <c r="R648" s="40"/>
      <c r="S648" s="40"/>
      <c r="T648" s="40"/>
      <c r="U648" s="40"/>
      <c r="V648" s="49"/>
      <c r="W648" s="49"/>
      <c r="X648" s="44" t="str">
        <f t="shared" si="13"/>
        <v/>
      </c>
    </row>
    <row r="649" spans="1:24" s="45" customFormat="1" ht="12" x14ac:dyDescent="0.2">
      <c r="A649" s="37"/>
      <c r="B649" s="38"/>
      <c r="C649" s="39"/>
      <c r="D649" s="297" t="str">
        <f>IF($B649&gt;0,VLOOKUP($B649,'OT-ID'!$B$13:$M$3257,6,FALSE),"")</f>
        <v/>
      </c>
      <c r="E649" s="298" t="str">
        <f>IF($B649&gt;0,VLOOKUP($B649,'OT-ID'!$B$13:$M$3257,10,FALSE),"")</f>
        <v/>
      </c>
      <c r="F649" s="298" t="str">
        <f>IF($B649&gt;0,VLOOKUP($B649,'OT-ID'!$B$13:$M$3257,12,FALSE),"")</f>
        <v/>
      </c>
      <c r="G649" s="297" t="str">
        <f>IF($B649&gt;0,VLOOKUP($B649,'OT-ID'!$B$13:$M$3257,4,FALSE),"")</f>
        <v/>
      </c>
      <c r="H649" s="298" t="str">
        <f>IF($B649&gt;0,VLOOKUP($B649,'OT-ID'!$B$13:$M$3257,5,FALSE),"")</f>
        <v/>
      </c>
      <c r="I649" s="46"/>
      <c r="J649" s="38"/>
      <c r="K649" s="47"/>
      <c r="L649" s="48"/>
      <c r="M649" s="48"/>
      <c r="N649" s="48"/>
      <c r="O649" s="48"/>
      <c r="P649" s="48"/>
      <c r="Q649" s="48"/>
      <c r="R649" s="40"/>
      <c r="S649" s="40"/>
      <c r="T649" s="40"/>
      <c r="U649" s="40"/>
      <c r="V649" s="49"/>
      <c r="W649" s="49"/>
      <c r="X649" s="44" t="str">
        <f t="shared" si="13"/>
        <v/>
      </c>
    </row>
    <row r="650" spans="1:24" s="45" customFormat="1" ht="12" x14ac:dyDescent="0.2">
      <c r="A650" s="37"/>
      <c r="B650" s="38"/>
      <c r="C650" s="39"/>
      <c r="D650" s="297" t="str">
        <f>IF($B650&gt;0,VLOOKUP($B650,'OT-ID'!$B$13:$M$3257,6,FALSE),"")</f>
        <v/>
      </c>
      <c r="E650" s="298" t="str">
        <f>IF($B650&gt;0,VLOOKUP($B650,'OT-ID'!$B$13:$M$3257,10,FALSE),"")</f>
        <v/>
      </c>
      <c r="F650" s="298" t="str">
        <f>IF($B650&gt;0,VLOOKUP($B650,'OT-ID'!$B$13:$M$3257,12,FALSE),"")</f>
        <v/>
      </c>
      <c r="G650" s="297" t="str">
        <f>IF($B650&gt;0,VLOOKUP($B650,'OT-ID'!$B$13:$M$3257,4,FALSE),"")</f>
        <v/>
      </c>
      <c r="H650" s="298" t="str">
        <f>IF($B650&gt;0,VLOOKUP($B650,'OT-ID'!$B$13:$M$3257,5,FALSE),"")</f>
        <v/>
      </c>
      <c r="I650" s="46"/>
      <c r="J650" s="38"/>
      <c r="K650" s="47"/>
      <c r="L650" s="48"/>
      <c r="M650" s="48"/>
      <c r="N650" s="48"/>
      <c r="O650" s="48"/>
      <c r="P650" s="48"/>
      <c r="Q650" s="48"/>
      <c r="R650" s="40"/>
      <c r="S650" s="40"/>
      <c r="T650" s="40"/>
      <c r="U650" s="40"/>
      <c r="V650" s="49"/>
      <c r="W650" s="49"/>
      <c r="X650" s="44" t="str">
        <f t="shared" si="13"/>
        <v/>
      </c>
    </row>
    <row r="651" spans="1:24" s="45" customFormat="1" ht="12" x14ac:dyDescent="0.2">
      <c r="A651" s="37"/>
      <c r="B651" s="38"/>
      <c r="C651" s="39"/>
      <c r="D651" s="297" t="str">
        <f>IF($B651&gt;0,VLOOKUP($B651,'OT-ID'!$B$13:$M$3257,6,FALSE),"")</f>
        <v/>
      </c>
      <c r="E651" s="298" t="str">
        <f>IF($B651&gt;0,VLOOKUP($B651,'OT-ID'!$B$13:$M$3257,10,FALSE),"")</f>
        <v/>
      </c>
      <c r="F651" s="298" t="str">
        <f>IF($B651&gt;0,VLOOKUP($B651,'OT-ID'!$B$13:$M$3257,12,FALSE),"")</f>
        <v/>
      </c>
      <c r="G651" s="297" t="str">
        <f>IF($B651&gt;0,VLOOKUP($B651,'OT-ID'!$B$13:$M$3257,4,FALSE),"")</f>
        <v/>
      </c>
      <c r="H651" s="298" t="str">
        <f>IF($B651&gt;0,VLOOKUP($B651,'OT-ID'!$B$13:$M$3257,5,FALSE),"")</f>
        <v/>
      </c>
      <c r="I651" s="46"/>
      <c r="J651" s="38"/>
      <c r="K651" s="47"/>
      <c r="L651" s="48"/>
      <c r="M651" s="48"/>
      <c r="N651" s="48"/>
      <c r="O651" s="48"/>
      <c r="P651" s="48"/>
      <c r="Q651" s="48"/>
      <c r="R651" s="40"/>
      <c r="S651" s="40"/>
      <c r="T651" s="40"/>
      <c r="U651" s="40"/>
      <c r="V651" s="49"/>
      <c r="W651" s="49"/>
      <c r="X651" s="44" t="str">
        <f t="shared" si="13"/>
        <v/>
      </c>
    </row>
    <row r="652" spans="1:24" s="45" customFormat="1" ht="12" x14ac:dyDescent="0.2">
      <c r="A652" s="37"/>
      <c r="B652" s="38"/>
      <c r="C652" s="39"/>
      <c r="D652" s="297" t="str">
        <f>IF($B652&gt;0,VLOOKUP($B652,'OT-ID'!$B$13:$M$3257,6,FALSE),"")</f>
        <v/>
      </c>
      <c r="E652" s="298" t="str">
        <f>IF($B652&gt;0,VLOOKUP($B652,'OT-ID'!$B$13:$M$3257,10,FALSE),"")</f>
        <v/>
      </c>
      <c r="F652" s="298" t="str">
        <f>IF($B652&gt;0,VLOOKUP($B652,'OT-ID'!$B$13:$M$3257,12,FALSE),"")</f>
        <v/>
      </c>
      <c r="G652" s="297" t="str">
        <f>IF($B652&gt;0,VLOOKUP($B652,'OT-ID'!$B$13:$M$3257,4,FALSE),"")</f>
        <v/>
      </c>
      <c r="H652" s="298" t="str">
        <f>IF($B652&gt;0,VLOOKUP($B652,'OT-ID'!$B$13:$M$3257,5,FALSE),"")</f>
        <v/>
      </c>
      <c r="I652" s="46"/>
      <c r="J652" s="38"/>
      <c r="K652" s="47"/>
      <c r="L652" s="48"/>
      <c r="M652" s="48"/>
      <c r="N652" s="48"/>
      <c r="O652" s="48"/>
      <c r="P652" s="48"/>
      <c r="Q652" s="48"/>
      <c r="R652" s="40"/>
      <c r="S652" s="40"/>
      <c r="T652" s="40"/>
      <c r="U652" s="40"/>
      <c r="V652" s="49"/>
      <c r="W652" s="49"/>
      <c r="X652" s="44" t="str">
        <f t="shared" si="13"/>
        <v/>
      </c>
    </row>
    <row r="653" spans="1:24" s="45" customFormat="1" ht="12" x14ac:dyDescent="0.2">
      <c r="A653" s="37"/>
      <c r="B653" s="38"/>
      <c r="C653" s="39"/>
      <c r="D653" s="297" t="str">
        <f>IF($B653&gt;0,VLOOKUP($B653,'OT-ID'!$B$13:$M$3257,6,FALSE),"")</f>
        <v/>
      </c>
      <c r="E653" s="298" t="str">
        <f>IF($B653&gt;0,VLOOKUP($B653,'OT-ID'!$B$13:$M$3257,10,FALSE),"")</f>
        <v/>
      </c>
      <c r="F653" s="298" t="str">
        <f>IF($B653&gt;0,VLOOKUP($B653,'OT-ID'!$B$13:$M$3257,12,FALSE),"")</f>
        <v/>
      </c>
      <c r="G653" s="297" t="str">
        <f>IF($B653&gt;0,VLOOKUP($B653,'OT-ID'!$B$13:$M$3257,4,FALSE),"")</f>
        <v/>
      </c>
      <c r="H653" s="298" t="str">
        <f>IF($B653&gt;0,VLOOKUP($B653,'OT-ID'!$B$13:$M$3257,5,FALSE),"")</f>
        <v/>
      </c>
      <c r="I653" s="46"/>
      <c r="J653" s="38"/>
      <c r="K653" s="47"/>
      <c r="L653" s="48"/>
      <c r="M653" s="48"/>
      <c r="N653" s="48"/>
      <c r="O653" s="48"/>
      <c r="P653" s="48"/>
      <c r="Q653" s="48"/>
      <c r="R653" s="40"/>
      <c r="S653" s="40"/>
      <c r="T653" s="40"/>
      <c r="U653" s="40"/>
      <c r="V653" s="49"/>
      <c r="W653" s="49"/>
      <c r="X653" s="44" t="str">
        <f t="shared" si="13"/>
        <v/>
      </c>
    </row>
    <row r="654" spans="1:24" s="45" customFormat="1" ht="12" x14ac:dyDescent="0.2">
      <c r="A654" s="37"/>
      <c r="B654" s="38"/>
      <c r="C654" s="39"/>
      <c r="D654" s="297" t="str">
        <f>IF($B654&gt;0,VLOOKUP($B654,'OT-ID'!$B$13:$M$3257,6,FALSE),"")</f>
        <v/>
      </c>
      <c r="E654" s="298" t="str">
        <f>IF($B654&gt;0,VLOOKUP($B654,'OT-ID'!$B$13:$M$3257,10,FALSE),"")</f>
        <v/>
      </c>
      <c r="F654" s="298" t="str">
        <f>IF($B654&gt;0,VLOOKUP($B654,'OT-ID'!$B$13:$M$3257,12,FALSE),"")</f>
        <v/>
      </c>
      <c r="G654" s="297" t="str">
        <f>IF($B654&gt;0,VLOOKUP($B654,'OT-ID'!$B$13:$M$3257,4,FALSE),"")</f>
        <v/>
      </c>
      <c r="H654" s="298" t="str">
        <f>IF($B654&gt;0,VLOOKUP($B654,'OT-ID'!$B$13:$M$3257,5,FALSE),"")</f>
        <v/>
      </c>
      <c r="I654" s="46"/>
      <c r="J654" s="38"/>
      <c r="K654" s="47"/>
      <c r="L654" s="48"/>
      <c r="M654" s="48"/>
      <c r="N654" s="48"/>
      <c r="O654" s="48"/>
      <c r="P654" s="48"/>
      <c r="Q654" s="48"/>
      <c r="R654" s="40"/>
      <c r="S654" s="40"/>
      <c r="T654" s="40"/>
      <c r="U654" s="40"/>
      <c r="V654" s="49"/>
      <c r="W654" s="49"/>
      <c r="X654" s="44" t="str">
        <f t="shared" si="13"/>
        <v/>
      </c>
    </row>
    <row r="655" spans="1:24" s="45" customFormat="1" ht="12" x14ac:dyDescent="0.2">
      <c r="A655" s="37"/>
      <c r="B655" s="38"/>
      <c r="C655" s="39"/>
      <c r="D655" s="297" t="str">
        <f>IF($B655&gt;0,VLOOKUP($B655,'OT-ID'!$B$13:$M$3257,6,FALSE),"")</f>
        <v/>
      </c>
      <c r="E655" s="298" t="str">
        <f>IF($B655&gt;0,VLOOKUP($B655,'OT-ID'!$B$13:$M$3257,10,FALSE),"")</f>
        <v/>
      </c>
      <c r="F655" s="298" t="str">
        <f>IF($B655&gt;0,VLOOKUP($B655,'OT-ID'!$B$13:$M$3257,12,FALSE),"")</f>
        <v/>
      </c>
      <c r="G655" s="297" t="str">
        <f>IF($B655&gt;0,VLOOKUP($B655,'OT-ID'!$B$13:$M$3257,4,FALSE),"")</f>
        <v/>
      </c>
      <c r="H655" s="298" t="str">
        <f>IF($B655&gt;0,VLOOKUP($B655,'OT-ID'!$B$13:$M$3257,5,FALSE),"")</f>
        <v/>
      </c>
      <c r="I655" s="46"/>
      <c r="J655" s="38"/>
      <c r="K655" s="47"/>
      <c r="L655" s="48"/>
      <c r="M655" s="48"/>
      <c r="N655" s="48"/>
      <c r="O655" s="48"/>
      <c r="P655" s="48"/>
      <c r="Q655" s="48"/>
      <c r="R655" s="40"/>
      <c r="S655" s="40"/>
      <c r="T655" s="40"/>
      <c r="U655" s="40"/>
      <c r="V655" s="49"/>
      <c r="W655" s="49"/>
      <c r="X655" s="44" t="str">
        <f t="shared" si="13"/>
        <v/>
      </c>
    </row>
    <row r="656" spans="1:24" s="45" customFormat="1" ht="12" x14ac:dyDescent="0.2">
      <c r="A656" s="37"/>
      <c r="B656" s="38"/>
      <c r="C656" s="39"/>
      <c r="D656" s="297" t="str">
        <f>IF($B656&gt;0,VLOOKUP($B656,'OT-ID'!$B$13:$M$3257,6,FALSE),"")</f>
        <v/>
      </c>
      <c r="E656" s="298" t="str">
        <f>IF($B656&gt;0,VLOOKUP($B656,'OT-ID'!$B$13:$M$3257,10,FALSE),"")</f>
        <v/>
      </c>
      <c r="F656" s="298" t="str">
        <f>IF($B656&gt;0,VLOOKUP($B656,'OT-ID'!$B$13:$M$3257,12,FALSE),"")</f>
        <v/>
      </c>
      <c r="G656" s="297" t="str">
        <f>IF($B656&gt;0,VLOOKUP($B656,'OT-ID'!$B$13:$M$3257,4,FALSE),"")</f>
        <v/>
      </c>
      <c r="H656" s="298" t="str">
        <f>IF($B656&gt;0,VLOOKUP($B656,'OT-ID'!$B$13:$M$3257,5,FALSE),"")</f>
        <v/>
      </c>
      <c r="I656" s="46"/>
      <c r="J656" s="38"/>
      <c r="K656" s="47"/>
      <c r="L656" s="48"/>
      <c r="M656" s="48"/>
      <c r="N656" s="48"/>
      <c r="O656" s="48"/>
      <c r="P656" s="48"/>
      <c r="Q656" s="48"/>
      <c r="R656" s="40"/>
      <c r="S656" s="40"/>
      <c r="T656" s="40"/>
      <c r="U656" s="40"/>
      <c r="V656" s="49"/>
      <c r="W656" s="49"/>
      <c r="X656" s="44" t="str">
        <f t="shared" si="13"/>
        <v/>
      </c>
    </row>
    <row r="657" spans="1:24" s="45" customFormat="1" ht="12" x14ac:dyDescent="0.2">
      <c r="A657" s="37"/>
      <c r="B657" s="38"/>
      <c r="C657" s="39"/>
      <c r="D657" s="297" t="str">
        <f>IF($B657&gt;0,VLOOKUP($B657,'OT-ID'!$B$13:$M$3257,6,FALSE),"")</f>
        <v/>
      </c>
      <c r="E657" s="298" t="str">
        <f>IF($B657&gt;0,VLOOKUP($B657,'OT-ID'!$B$13:$M$3257,10,FALSE),"")</f>
        <v/>
      </c>
      <c r="F657" s="298" t="str">
        <f>IF($B657&gt;0,VLOOKUP($B657,'OT-ID'!$B$13:$M$3257,12,FALSE),"")</f>
        <v/>
      </c>
      <c r="G657" s="297" t="str">
        <f>IF($B657&gt;0,VLOOKUP($B657,'OT-ID'!$B$13:$M$3257,4,FALSE),"")</f>
        <v/>
      </c>
      <c r="H657" s="298" t="str">
        <f>IF($B657&gt;0,VLOOKUP($B657,'OT-ID'!$B$13:$M$3257,5,FALSE),"")</f>
        <v/>
      </c>
      <c r="I657" s="46"/>
      <c r="J657" s="38"/>
      <c r="K657" s="47"/>
      <c r="L657" s="48"/>
      <c r="M657" s="48"/>
      <c r="N657" s="48"/>
      <c r="O657" s="48"/>
      <c r="P657" s="48"/>
      <c r="Q657" s="48"/>
      <c r="R657" s="40"/>
      <c r="S657" s="40"/>
      <c r="T657" s="40"/>
      <c r="U657" s="40"/>
      <c r="V657" s="49"/>
      <c r="W657" s="49"/>
      <c r="X657" s="44" t="str">
        <f t="shared" si="13"/>
        <v/>
      </c>
    </row>
    <row r="658" spans="1:24" s="45" customFormat="1" ht="12" x14ac:dyDescent="0.2">
      <c r="A658" s="37"/>
      <c r="B658" s="38"/>
      <c r="C658" s="39"/>
      <c r="D658" s="297" t="str">
        <f>IF($B658&gt;0,VLOOKUP($B658,'OT-ID'!$B$13:$M$3257,6,FALSE),"")</f>
        <v/>
      </c>
      <c r="E658" s="298" t="str">
        <f>IF($B658&gt;0,VLOOKUP($B658,'OT-ID'!$B$13:$M$3257,10,FALSE),"")</f>
        <v/>
      </c>
      <c r="F658" s="298" t="str">
        <f>IF($B658&gt;0,VLOOKUP($B658,'OT-ID'!$B$13:$M$3257,12,FALSE),"")</f>
        <v/>
      </c>
      <c r="G658" s="297" t="str">
        <f>IF($B658&gt;0,VLOOKUP($B658,'OT-ID'!$B$13:$M$3257,4,FALSE),"")</f>
        <v/>
      </c>
      <c r="H658" s="298" t="str">
        <f>IF($B658&gt;0,VLOOKUP($B658,'OT-ID'!$B$13:$M$3257,5,FALSE),"")</f>
        <v/>
      </c>
      <c r="I658" s="46"/>
      <c r="J658" s="38"/>
      <c r="K658" s="47"/>
      <c r="L658" s="48"/>
      <c r="M658" s="48"/>
      <c r="N658" s="48"/>
      <c r="O658" s="48"/>
      <c r="P658" s="48"/>
      <c r="Q658" s="48"/>
      <c r="R658" s="40"/>
      <c r="S658" s="40"/>
      <c r="T658" s="40"/>
      <c r="U658" s="40"/>
      <c r="V658" s="49"/>
      <c r="W658" s="49"/>
      <c r="X658" s="44" t="str">
        <f t="shared" si="13"/>
        <v/>
      </c>
    </row>
    <row r="659" spans="1:24" s="45" customFormat="1" ht="12" x14ac:dyDescent="0.2">
      <c r="A659" s="37"/>
      <c r="B659" s="38"/>
      <c r="C659" s="39"/>
      <c r="D659" s="297" t="str">
        <f>IF($B659&gt;0,VLOOKUP($B659,'OT-ID'!$B$13:$M$3257,6,FALSE),"")</f>
        <v/>
      </c>
      <c r="E659" s="298" t="str">
        <f>IF($B659&gt;0,VLOOKUP($B659,'OT-ID'!$B$13:$M$3257,10,FALSE),"")</f>
        <v/>
      </c>
      <c r="F659" s="298" t="str">
        <f>IF($B659&gt;0,VLOOKUP($B659,'OT-ID'!$B$13:$M$3257,12,FALSE),"")</f>
        <v/>
      </c>
      <c r="G659" s="297" t="str">
        <f>IF($B659&gt;0,VLOOKUP($B659,'OT-ID'!$B$13:$M$3257,4,FALSE),"")</f>
        <v/>
      </c>
      <c r="H659" s="298" t="str">
        <f>IF($B659&gt;0,VLOOKUP($B659,'OT-ID'!$B$13:$M$3257,5,FALSE),"")</f>
        <v/>
      </c>
      <c r="I659" s="46"/>
      <c r="J659" s="38"/>
      <c r="K659" s="47"/>
      <c r="L659" s="48"/>
      <c r="M659" s="48"/>
      <c r="N659" s="48"/>
      <c r="O659" s="48"/>
      <c r="P659" s="48"/>
      <c r="Q659" s="48"/>
      <c r="R659" s="40"/>
      <c r="S659" s="40"/>
      <c r="T659" s="40"/>
      <c r="U659" s="40"/>
      <c r="V659" s="49"/>
      <c r="W659" s="49"/>
      <c r="X659" s="44" t="str">
        <f t="shared" ref="X659:X722" si="14">IF(W659&gt;0,V659*1000/W659,"")</f>
        <v/>
      </c>
    </row>
    <row r="660" spans="1:24" s="45" customFormat="1" ht="12" x14ac:dyDescent="0.2">
      <c r="A660" s="37"/>
      <c r="B660" s="38"/>
      <c r="C660" s="39"/>
      <c r="D660" s="297" t="str">
        <f>IF($B660&gt;0,VLOOKUP($B660,'OT-ID'!$B$13:$M$3257,6,FALSE),"")</f>
        <v/>
      </c>
      <c r="E660" s="298" t="str">
        <f>IF($B660&gt;0,VLOOKUP($B660,'OT-ID'!$B$13:$M$3257,10,FALSE),"")</f>
        <v/>
      </c>
      <c r="F660" s="298" t="str">
        <f>IF($B660&gt;0,VLOOKUP($B660,'OT-ID'!$B$13:$M$3257,12,FALSE),"")</f>
        <v/>
      </c>
      <c r="G660" s="297" t="str">
        <f>IF($B660&gt;0,VLOOKUP($B660,'OT-ID'!$B$13:$M$3257,4,FALSE),"")</f>
        <v/>
      </c>
      <c r="H660" s="298" t="str">
        <f>IF($B660&gt;0,VLOOKUP($B660,'OT-ID'!$B$13:$M$3257,5,FALSE),"")</f>
        <v/>
      </c>
      <c r="I660" s="46"/>
      <c r="J660" s="38"/>
      <c r="K660" s="47"/>
      <c r="L660" s="48"/>
      <c r="M660" s="48"/>
      <c r="N660" s="48"/>
      <c r="O660" s="48"/>
      <c r="P660" s="48"/>
      <c r="Q660" s="48"/>
      <c r="R660" s="40"/>
      <c r="S660" s="40"/>
      <c r="T660" s="40"/>
      <c r="U660" s="40"/>
      <c r="V660" s="49"/>
      <c r="W660" s="49"/>
      <c r="X660" s="44" t="str">
        <f t="shared" si="14"/>
        <v/>
      </c>
    </row>
    <row r="661" spans="1:24" s="45" customFormat="1" ht="12" x14ac:dyDescent="0.2">
      <c r="A661" s="37"/>
      <c r="B661" s="38"/>
      <c r="C661" s="39"/>
      <c r="D661" s="297" t="str">
        <f>IF($B661&gt;0,VLOOKUP($B661,'OT-ID'!$B$13:$M$3257,6,FALSE),"")</f>
        <v/>
      </c>
      <c r="E661" s="298" t="str">
        <f>IF($B661&gt;0,VLOOKUP($B661,'OT-ID'!$B$13:$M$3257,10,FALSE),"")</f>
        <v/>
      </c>
      <c r="F661" s="298" t="str">
        <f>IF($B661&gt;0,VLOOKUP($B661,'OT-ID'!$B$13:$M$3257,12,FALSE),"")</f>
        <v/>
      </c>
      <c r="G661" s="297" t="str">
        <f>IF($B661&gt;0,VLOOKUP($B661,'OT-ID'!$B$13:$M$3257,4,FALSE),"")</f>
        <v/>
      </c>
      <c r="H661" s="298" t="str">
        <f>IF($B661&gt;0,VLOOKUP($B661,'OT-ID'!$B$13:$M$3257,5,FALSE),"")</f>
        <v/>
      </c>
      <c r="I661" s="46"/>
      <c r="J661" s="38"/>
      <c r="K661" s="47"/>
      <c r="L661" s="48"/>
      <c r="M661" s="48"/>
      <c r="N661" s="48"/>
      <c r="O661" s="48"/>
      <c r="P661" s="48"/>
      <c r="Q661" s="48"/>
      <c r="R661" s="40"/>
      <c r="S661" s="40"/>
      <c r="T661" s="40"/>
      <c r="U661" s="40"/>
      <c r="V661" s="49"/>
      <c r="W661" s="49"/>
      <c r="X661" s="44" t="str">
        <f t="shared" si="14"/>
        <v/>
      </c>
    </row>
    <row r="662" spans="1:24" s="45" customFormat="1" ht="12" x14ac:dyDescent="0.2">
      <c r="A662" s="37"/>
      <c r="B662" s="38"/>
      <c r="C662" s="39"/>
      <c r="D662" s="297" t="str">
        <f>IF($B662&gt;0,VLOOKUP($B662,'OT-ID'!$B$13:$M$3257,6,FALSE),"")</f>
        <v/>
      </c>
      <c r="E662" s="298" t="str">
        <f>IF($B662&gt;0,VLOOKUP($B662,'OT-ID'!$B$13:$M$3257,10,FALSE),"")</f>
        <v/>
      </c>
      <c r="F662" s="298" t="str">
        <f>IF($B662&gt;0,VLOOKUP($B662,'OT-ID'!$B$13:$M$3257,12,FALSE),"")</f>
        <v/>
      </c>
      <c r="G662" s="297" t="str">
        <f>IF($B662&gt;0,VLOOKUP($B662,'OT-ID'!$B$13:$M$3257,4,FALSE),"")</f>
        <v/>
      </c>
      <c r="H662" s="298" t="str">
        <f>IF($B662&gt;0,VLOOKUP($B662,'OT-ID'!$B$13:$M$3257,5,FALSE),"")</f>
        <v/>
      </c>
      <c r="I662" s="46"/>
      <c r="J662" s="38"/>
      <c r="K662" s="47"/>
      <c r="L662" s="48"/>
      <c r="M662" s="48"/>
      <c r="N662" s="48"/>
      <c r="O662" s="48"/>
      <c r="P662" s="48"/>
      <c r="Q662" s="48"/>
      <c r="R662" s="40"/>
      <c r="S662" s="40"/>
      <c r="T662" s="40"/>
      <c r="U662" s="40"/>
      <c r="V662" s="49"/>
      <c r="W662" s="49"/>
      <c r="X662" s="44" t="str">
        <f t="shared" si="14"/>
        <v/>
      </c>
    </row>
    <row r="663" spans="1:24" s="45" customFormat="1" ht="12" x14ac:dyDescent="0.2">
      <c r="A663" s="37"/>
      <c r="B663" s="38"/>
      <c r="C663" s="39"/>
      <c r="D663" s="297" t="str">
        <f>IF($B663&gt;0,VLOOKUP($B663,'OT-ID'!$B$13:$M$3257,6,FALSE),"")</f>
        <v/>
      </c>
      <c r="E663" s="298" t="str">
        <f>IF($B663&gt;0,VLOOKUP($B663,'OT-ID'!$B$13:$M$3257,10,FALSE),"")</f>
        <v/>
      </c>
      <c r="F663" s="298" t="str">
        <f>IF($B663&gt;0,VLOOKUP($B663,'OT-ID'!$B$13:$M$3257,12,FALSE),"")</f>
        <v/>
      </c>
      <c r="G663" s="297" t="str">
        <f>IF($B663&gt;0,VLOOKUP($B663,'OT-ID'!$B$13:$M$3257,4,FALSE),"")</f>
        <v/>
      </c>
      <c r="H663" s="298" t="str">
        <f>IF($B663&gt;0,VLOOKUP($B663,'OT-ID'!$B$13:$M$3257,5,FALSE),"")</f>
        <v/>
      </c>
      <c r="I663" s="46"/>
      <c r="J663" s="38"/>
      <c r="K663" s="47"/>
      <c r="L663" s="48"/>
      <c r="M663" s="48"/>
      <c r="N663" s="48"/>
      <c r="O663" s="48"/>
      <c r="P663" s="48"/>
      <c r="Q663" s="48"/>
      <c r="R663" s="40"/>
      <c r="S663" s="40"/>
      <c r="T663" s="40"/>
      <c r="U663" s="40"/>
      <c r="V663" s="49"/>
      <c r="W663" s="49"/>
      <c r="X663" s="44" t="str">
        <f t="shared" si="14"/>
        <v/>
      </c>
    </row>
    <row r="664" spans="1:24" s="45" customFormat="1" ht="12" x14ac:dyDescent="0.2">
      <c r="A664" s="37"/>
      <c r="B664" s="38"/>
      <c r="C664" s="39"/>
      <c r="D664" s="297" t="str">
        <f>IF($B664&gt;0,VLOOKUP($B664,'OT-ID'!$B$13:$M$3257,6,FALSE),"")</f>
        <v/>
      </c>
      <c r="E664" s="298" t="str">
        <f>IF($B664&gt;0,VLOOKUP($B664,'OT-ID'!$B$13:$M$3257,10,FALSE),"")</f>
        <v/>
      </c>
      <c r="F664" s="298" t="str">
        <f>IF($B664&gt;0,VLOOKUP($B664,'OT-ID'!$B$13:$M$3257,12,FALSE),"")</f>
        <v/>
      </c>
      <c r="G664" s="297" t="str">
        <f>IF($B664&gt;0,VLOOKUP($B664,'OT-ID'!$B$13:$M$3257,4,FALSE),"")</f>
        <v/>
      </c>
      <c r="H664" s="298" t="str">
        <f>IF($B664&gt;0,VLOOKUP($B664,'OT-ID'!$B$13:$M$3257,5,FALSE),"")</f>
        <v/>
      </c>
      <c r="I664" s="46"/>
      <c r="J664" s="38"/>
      <c r="K664" s="47"/>
      <c r="L664" s="48"/>
      <c r="M664" s="48"/>
      <c r="N664" s="48"/>
      <c r="O664" s="48"/>
      <c r="P664" s="48"/>
      <c r="Q664" s="48"/>
      <c r="R664" s="40"/>
      <c r="S664" s="40"/>
      <c r="T664" s="40"/>
      <c r="U664" s="40"/>
      <c r="V664" s="49"/>
      <c r="W664" s="49"/>
      <c r="X664" s="44" t="str">
        <f t="shared" si="14"/>
        <v/>
      </c>
    </row>
    <row r="665" spans="1:24" s="45" customFormat="1" ht="12" x14ac:dyDescent="0.2">
      <c r="A665" s="37"/>
      <c r="B665" s="38"/>
      <c r="C665" s="39"/>
      <c r="D665" s="297" t="str">
        <f>IF($B665&gt;0,VLOOKUP($B665,'OT-ID'!$B$13:$M$3257,6,FALSE),"")</f>
        <v/>
      </c>
      <c r="E665" s="298" t="str">
        <f>IF($B665&gt;0,VLOOKUP($B665,'OT-ID'!$B$13:$M$3257,10,FALSE),"")</f>
        <v/>
      </c>
      <c r="F665" s="298" t="str">
        <f>IF($B665&gt;0,VLOOKUP($B665,'OT-ID'!$B$13:$M$3257,12,FALSE),"")</f>
        <v/>
      </c>
      <c r="G665" s="297" t="str">
        <f>IF($B665&gt;0,VLOOKUP($B665,'OT-ID'!$B$13:$M$3257,4,FALSE),"")</f>
        <v/>
      </c>
      <c r="H665" s="298" t="str">
        <f>IF($B665&gt;0,VLOOKUP($B665,'OT-ID'!$B$13:$M$3257,5,FALSE),"")</f>
        <v/>
      </c>
      <c r="I665" s="46"/>
      <c r="J665" s="38"/>
      <c r="K665" s="47"/>
      <c r="L665" s="48"/>
      <c r="M665" s="48"/>
      <c r="N665" s="48"/>
      <c r="O665" s="48"/>
      <c r="P665" s="48"/>
      <c r="Q665" s="48"/>
      <c r="R665" s="40"/>
      <c r="S665" s="40"/>
      <c r="T665" s="40"/>
      <c r="U665" s="40"/>
      <c r="V665" s="49"/>
      <c r="W665" s="49"/>
      <c r="X665" s="44" t="str">
        <f t="shared" si="14"/>
        <v/>
      </c>
    </row>
    <row r="666" spans="1:24" s="45" customFormat="1" ht="12" x14ac:dyDescent="0.2">
      <c r="A666" s="37"/>
      <c r="B666" s="38"/>
      <c r="C666" s="39"/>
      <c r="D666" s="297" t="str">
        <f>IF($B666&gt;0,VLOOKUP($B666,'OT-ID'!$B$13:$M$3257,6,FALSE),"")</f>
        <v/>
      </c>
      <c r="E666" s="298" t="str">
        <f>IF($B666&gt;0,VLOOKUP($B666,'OT-ID'!$B$13:$M$3257,10,FALSE),"")</f>
        <v/>
      </c>
      <c r="F666" s="298" t="str">
        <f>IF($B666&gt;0,VLOOKUP($B666,'OT-ID'!$B$13:$M$3257,12,FALSE),"")</f>
        <v/>
      </c>
      <c r="G666" s="297" t="str">
        <f>IF($B666&gt;0,VLOOKUP($B666,'OT-ID'!$B$13:$M$3257,4,FALSE),"")</f>
        <v/>
      </c>
      <c r="H666" s="298" t="str">
        <f>IF($B666&gt;0,VLOOKUP($B666,'OT-ID'!$B$13:$M$3257,5,FALSE),"")</f>
        <v/>
      </c>
      <c r="I666" s="46"/>
      <c r="J666" s="38"/>
      <c r="K666" s="47"/>
      <c r="L666" s="48"/>
      <c r="M666" s="48"/>
      <c r="N666" s="48"/>
      <c r="O666" s="48"/>
      <c r="P666" s="48"/>
      <c r="Q666" s="48"/>
      <c r="R666" s="40"/>
      <c r="S666" s="40"/>
      <c r="T666" s="40"/>
      <c r="U666" s="40"/>
      <c r="V666" s="49"/>
      <c r="W666" s="49"/>
      <c r="X666" s="44" t="str">
        <f t="shared" si="14"/>
        <v/>
      </c>
    </row>
    <row r="667" spans="1:24" s="45" customFormat="1" ht="12" x14ac:dyDescent="0.2">
      <c r="A667" s="37"/>
      <c r="B667" s="38"/>
      <c r="C667" s="39"/>
      <c r="D667" s="297" t="str">
        <f>IF($B667&gt;0,VLOOKUP($B667,'OT-ID'!$B$13:$M$3257,6,FALSE),"")</f>
        <v/>
      </c>
      <c r="E667" s="298" t="str">
        <f>IF($B667&gt;0,VLOOKUP($B667,'OT-ID'!$B$13:$M$3257,10,FALSE),"")</f>
        <v/>
      </c>
      <c r="F667" s="298" t="str">
        <f>IF($B667&gt;0,VLOOKUP($B667,'OT-ID'!$B$13:$M$3257,12,FALSE),"")</f>
        <v/>
      </c>
      <c r="G667" s="297" t="str">
        <f>IF($B667&gt;0,VLOOKUP($B667,'OT-ID'!$B$13:$M$3257,4,FALSE),"")</f>
        <v/>
      </c>
      <c r="H667" s="298" t="str">
        <f>IF($B667&gt;0,VLOOKUP($B667,'OT-ID'!$B$13:$M$3257,5,FALSE),"")</f>
        <v/>
      </c>
      <c r="I667" s="46"/>
      <c r="J667" s="38"/>
      <c r="K667" s="47"/>
      <c r="L667" s="48"/>
      <c r="M667" s="48"/>
      <c r="N667" s="48"/>
      <c r="O667" s="48"/>
      <c r="P667" s="48"/>
      <c r="Q667" s="48"/>
      <c r="R667" s="40"/>
      <c r="S667" s="40"/>
      <c r="T667" s="40"/>
      <c r="U667" s="40"/>
      <c r="V667" s="49"/>
      <c r="W667" s="49"/>
      <c r="X667" s="44" t="str">
        <f t="shared" si="14"/>
        <v/>
      </c>
    </row>
    <row r="668" spans="1:24" s="45" customFormat="1" ht="12" x14ac:dyDescent="0.2">
      <c r="A668" s="37"/>
      <c r="B668" s="38"/>
      <c r="C668" s="39"/>
      <c r="D668" s="297" t="str">
        <f>IF($B668&gt;0,VLOOKUP($B668,'OT-ID'!$B$13:$M$3257,6,FALSE),"")</f>
        <v/>
      </c>
      <c r="E668" s="298" t="str">
        <f>IF($B668&gt;0,VLOOKUP($B668,'OT-ID'!$B$13:$M$3257,10,FALSE),"")</f>
        <v/>
      </c>
      <c r="F668" s="298" t="str">
        <f>IF($B668&gt;0,VLOOKUP($B668,'OT-ID'!$B$13:$M$3257,12,FALSE),"")</f>
        <v/>
      </c>
      <c r="G668" s="297" t="str">
        <f>IF($B668&gt;0,VLOOKUP($B668,'OT-ID'!$B$13:$M$3257,4,FALSE),"")</f>
        <v/>
      </c>
      <c r="H668" s="298" t="str">
        <f>IF($B668&gt;0,VLOOKUP($B668,'OT-ID'!$B$13:$M$3257,5,FALSE),"")</f>
        <v/>
      </c>
      <c r="I668" s="46"/>
      <c r="J668" s="38"/>
      <c r="K668" s="47"/>
      <c r="L668" s="48"/>
      <c r="M668" s="48"/>
      <c r="N668" s="48"/>
      <c r="O668" s="48"/>
      <c r="P668" s="48"/>
      <c r="Q668" s="48"/>
      <c r="R668" s="40"/>
      <c r="S668" s="40"/>
      <c r="T668" s="40"/>
      <c r="U668" s="40"/>
      <c r="V668" s="49"/>
      <c r="W668" s="49"/>
      <c r="X668" s="44" t="str">
        <f t="shared" si="14"/>
        <v/>
      </c>
    </row>
    <row r="669" spans="1:24" s="45" customFormat="1" ht="12" x14ac:dyDescent="0.2">
      <c r="A669" s="37"/>
      <c r="B669" s="38"/>
      <c r="C669" s="39"/>
      <c r="D669" s="297" t="str">
        <f>IF($B669&gt;0,VLOOKUP($B669,'OT-ID'!$B$13:$M$3257,6,FALSE),"")</f>
        <v/>
      </c>
      <c r="E669" s="298" t="str">
        <f>IF($B669&gt;0,VLOOKUP($B669,'OT-ID'!$B$13:$M$3257,10,FALSE),"")</f>
        <v/>
      </c>
      <c r="F669" s="298" t="str">
        <f>IF($B669&gt;0,VLOOKUP($B669,'OT-ID'!$B$13:$M$3257,12,FALSE),"")</f>
        <v/>
      </c>
      <c r="G669" s="297" t="str">
        <f>IF($B669&gt;0,VLOOKUP($B669,'OT-ID'!$B$13:$M$3257,4,FALSE),"")</f>
        <v/>
      </c>
      <c r="H669" s="298" t="str">
        <f>IF($B669&gt;0,VLOOKUP($B669,'OT-ID'!$B$13:$M$3257,5,FALSE),"")</f>
        <v/>
      </c>
      <c r="I669" s="46"/>
      <c r="J669" s="38"/>
      <c r="K669" s="47"/>
      <c r="L669" s="48"/>
      <c r="M669" s="48"/>
      <c r="N669" s="48"/>
      <c r="O669" s="48"/>
      <c r="P669" s="48"/>
      <c r="Q669" s="48"/>
      <c r="R669" s="40"/>
      <c r="S669" s="40"/>
      <c r="T669" s="40"/>
      <c r="U669" s="40"/>
      <c r="V669" s="49"/>
      <c r="W669" s="49"/>
      <c r="X669" s="44" t="str">
        <f t="shared" si="14"/>
        <v/>
      </c>
    </row>
    <row r="670" spans="1:24" s="45" customFormat="1" ht="12" x14ac:dyDescent="0.2">
      <c r="A670" s="37"/>
      <c r="B670" s="38"/>
      <c r="C670" s="39"/>
      <c r="D670" s="297" t="str">
        <f>IF($B670&gt;0,VLOOKUP($B670,'OT-ID'!$B$13:$M$3257,6,FALSE),"")</f>
        <v/>
      </c>
      <c r="E670" s="298" t="str">
        <f>IF($B670&gt;0,VLOOKUP($B670,'OT-ID'!$B$13:$M$3257,10,FALSE),"")</f>
        <v/>
      </c>
      <c r="F670" s="298" t="str">
        <f>IF($B670&gt;0,VLOOKUP($B670,'OT-ID'!$B$13:$M$3257,12,FALSE),"")</f>
        <v/>
      </c>
      <c r="G670" s="297" t="str">
        <f>IF($B670&gt;0,VLOOKUP($B670,'OT-ID'!$B$13:$M$3257,4,FALSE),"")</f>
        <v/>
      </c>
      <c r="H670" s="298" t="str">
        <f>IF($B670&gt;0,VLOOKUP($B670,'OT-ID'!$B$13:$M$3257,5,FALSE),"")</f>
        <v/>
      </c>
      <c r="I670" s="46"/>
      <c r="J670" s="38"/>
      <c r="K670" s="47"/>
      <c r="L670" s="48"/>
      <c r="M670" s="48"/>
      <c r="N670" s="48"/>
      <c r="O670" s="48"/>
      <c r="P670" s="48"/>
      <c r="Q670" s="48"/>
      <c r="R670" s="40"/>
      <c r="S670" s="40"/>
      <c r="T670" s="40"/>
      <c r="U670" s="40"/>
      <c r="V670" s="49"/>
      <c r="W670" s="49"/>
      <c r="X670" s="44" t="str">
        <f t="shared" si="14"/>
        <v/>
      </c>
    </row>
    <row r="671" spans="1:24" s="45" customFormat="1" ht="12" x14ac:dyDescent="0.2">
      <c r="A671" s="37"/>
      <c r="B671" s="38"/>
      <c r="C671" s="39"/>
      <c r="D671" s="297" t="str">
        <f>IF($B671&gt;0,VLOOKUP($B671,'OT-ID'!$B$13:$M$3257,6,FALSE),"")</f>
        <v/>
      </c>
      <c r="E671" s="298" t="str">
        <f>IF($B671&gt;0,VLOOKUP($B671,'OT-ID'!$B$13:$M$3257,10,FALSE),"")</f>
        <v/>
      </c>
      <c r="F671" s="298" t="str">
        <f>IF($B671&gt;0,VLOOKUP($B671,'OT-ID'!$B$13:$M$3257,12,FALSE),"")</f>
        <v/>
      </c>
      <c r="G671" s="297" t="str">
        <f>IF($B671&gt;0,VLOOKUP($B671,'OT-ID'!$B$13:$M$3257,4,FALSE),"")</f>
        <v/>
      </c>
      <c r="H671" s="298" t="str">
        <f>IF($B671&gt;0,VLOOKUP($B671,'OT-ID'!$B$13:$M$3257,5,FALSE),"")</f>
        <v/>
      </c>
      <c r="I671" s="46"/>
      <c r="J671" s="38"/>
      <c r="K671" s="47"/>
      <c r="L671" s="48"/>
      <c r="M671" s="48"/>
      <c r="N671" s="48"/>
      <c r="O671" s="48"/>
      <c r="P671" s="48"/>
      <c r="Q671" s="48"/>
      <c r="R671" s="40"/>
      <c r="S671" s="40"/>
      <c r="T671" s="40"/>
      <c r="U671" s="40"/>
      <c r="V671" s="49"/>
      <c r="W671" s="49"/>
      <c r="X671" s="44" t="str">
        <f t="shared" si="14"/>
        <v/>
      </c>
    </row>
    <row r="672" spans="1:24" s="45" customFormat="1" ht="12" x14ac:dyDescent="0.2">
      <c r="A672" s="37"/>
      <c r="B672" s="38"/>
      <c r="C672" s="39"/>
      <c r="D672" s="297" t="str">
        <f>IF($B672&gt;0,VLOOKUP($B672,'OT-ID'!$B$13:$M$3257,6,FALSE),"")</f>
        <v/>
      </c>
      <c r="E672" s="298" t="str">
        <f>IF($B672&gt;0,VLOOKUP($B672,'OT-ID'!$B$13:$M$3257,10,FALSE),"")</f>
        <v/>
      </c>
      <c r="F672" s="298" t="str">
        <f>IF($B672&gt;0,VLOOKUP($B672,'OT-ID'!$B$13:$M$3257,12,FALSE),"")</f>
        <v/>
      </c>
      <c r="G672" s="297" t="str">
        <f>IF($B672&gt;0,VLOOKUP($B672,'OT-ID'!$B$13:$M$3257,4,FALSE),"")</f>
        <v/>
      </c>
      <c r="H672" s="298" t="str">
        <f>IF($B672&gt;0,VLOOKUP($B672,'OT-ID'!$B$13:$M$3257,5,FALSE),"")</f>
        <v/>
      </c>
      <c r="I672" s="46"/>
      <c r="J672" s="38"/>
      <c r="K672" s="47"/>
      <c r="L672" s="48"/>
      <c r="M672" s="48"/>
      <c r="N672" s="48"/>
      <c r="O672" s="48"/>
      <c r="P672" s="48"/>
      <c r="Q672" s="48"/>
      <c r="R672" s="40"/>
      <c r="S672" s="40"/>
      <c r="T672" s="40"/>
      <c r="U672" s="40"/>
      <c r="V672" s="49"/>
      <c r="W672" s="49"/>
      <c r="X672" s="44" t="str">
        <f t="shared" si="14"/>
        <v/>
      </c>
    </row>
    <row r="673" spans="1:24" s="45" customFormat="1" ht="12" x14ac:dyDescent="0.2">
      <c r="A673" s="37"/>
      <c r="B673" s="38"/>
      <c r="C673" s="39"/>
      <c r="D673" s="297" t="str">
        <f>IF($B673&gt;0,VLOOKUP($B673,'OT-ID'!$B$13:$M$3257,6,FALSE),"")</f>
        <v/>
      </c>
      <c r="E673" s="298" t="str">
        <f>IF($B673&gt;0,VLOOKUP($B673,'OT-ID'!$B$13:$M$3257,10,FALSE),"")</f>
        <v/>
      </c>
      <c r="F673" s="298" t="str">
        <f>IF($B673&gt;0,VLOOKUP($B673,'OT-ID'!$B$13:$M$3257,12,FALSE),"")</f>
        <v/>
      </c>
      <c r="G673" s="297" t="str">
        <f>IF($B673&gt;0,VLOOKUP($B673,'OT-ID'!$B$13:$M$3257,4,FALSE),"")</f>
        <v/>
      </c>
      <c r="H673" s="298" t="str">
        <f>IF($B673&gt;0,VLOOKUP($B673,'OT-ID'!$B$13:$M$3257,5,FALSE),"")</f>
        <v/>
      </c>
      <c r="I673" s="46"/>
      <c r="J673" s="38"/>
      <c r="K673" s="47"/>
      <c r="L673" s="48"/>
      <c r="M673" s="48"/>
      <c r="N673" s="48"/>
      <c r="O673" s="48"/>
      <c r="P673" s="48"/>
      <c r="Q673" s="48"/>
      <c r="R673" s="40"/>
      <c r="S673" s="40"/>
      <c r="T673" s="40"/>
      <c r="U673" s="40"/>
      <c r="V673" s="49"/>
      <c r="W673" s="49"/>
      <c r="X673" s="44" t="str">
        <f t="shared" si="14"/>
        <v/>
      </c>
    </row>
    <row r="674" spans="1:24" s="45" customFormat="1" ht="12" x14ac:dyDescent="0.2">
      <c r="A674" s="37"/>
      <c r="B674" s="38"/>
      <c r="C674" s="39"/>
      <c r="D674" s="297" t="str">
        <f>IF($B674&gt;0,VLOOKUP($B674,'OT-ID'!$B$13:$M$3257,6,FALSE),"")</f>
        <v/>
      </c>
      <c r="E674" s="298" t="str">
        <f>IF($B674&gt;0,VLOOKUP($B674,'OT-ID'!$B$13:$M$3257,10,FALSE),"")</f>
        <v/>
      </c>
      <c r="F674" s="298" t="str">
        <f>IF($B674&gt;0,VLOOKUP($B674,'OT-ID'!$B$13:$M$3257,12,FALSE),"")</f>
        <v/>
      </c>
      <c r="G674" s="297" t="str">
        <f>IF($B674&gt;0,VLOOKUP($B674,'OT-ID'!$B$13:$M$3257,4,FALSE),"")</f>
        <v/>
      </c>
      <c r="H674" s="298" t="str">
        <f>IF($B674&gt;0,VLOOKUP($B674,'OT-ID'!$B$13:$M$3257,5,FALSE),"")</f>
        <v/>
      </c>
      <c r="I674" s="46"/>
      <c r="J674" s="38"/>
      <c r="K674" s="47"/>
      <c r="L674" s="48"/>
      <c r="M674" s="48"/>
      <c r="N674" s="48"/>
      <c r="O674" s="48"/>
      <c r="P674" s="48"/>
      <c r="Q674" s="48"/>
      <c r="R674" s="40"/>
      <c r="S674" s="40"/>
      <c r="T674" s="40"/>
      <c r="U674" s="40"/>
      <c r="V674" s="49"/>
      <c r="W674" s="49"/>
      <c r="X674" s="44" t="str">
        <f t="shared" si="14"/>
        <v/>
      </c>
    </row>
    <row r="675" spans="1:24" s="45" customFormat="1" ht="12" x14ac:dyDescent="0.2">
      <c r="A675" s="37"/>
      <c r="B675" s="38"/>
      <c r="C675" s="39"/>
      <c r="D675" s="297" t="str">
        <f>IF($B675&gt;0,VLOOKUP($B675,'OT-ID'!$B$13:$M$3257,6,FALSE),"")</f>
        <v/>
      </c>
      <c r="E675" s="298" t="str">
        <f>IF($B675&gt;0,VLOOKUP($B675,'OT-ID'!$B$13:$M$3257,10,FALSE),"")</f>
        <v/>
      </c>
      <c r="F675" s="298" t="str">
        <f>IF($B675&gt;0,VLOOKUP($B675,'OT-ID'!$B$13:$M$3257,12,FALSE),"")</f>
        <v/>
      </c>
      <c r="G675" s="297" t="str">
        <f>IF($B675&gt;0,VLOOKUP($B675,'OT-ID'!$B$13:$M$3257,4,FALSE),"")</f>
        <v/>
      </c>
      <c r="H675" s="298" t="str">
        <f>IF($B675&gt;0,VLOOKUP($B675,'OT-ID'!$B$13:$M$3257,5,FALSE),"")</f>
        <v/>
      </c>
      <c r="I675" s="46"/>
      <c r="J675" s="38"/>
      <c r="K675" s="47"/>
      <c r="L675" s="48"/>
      <c r="M675" s="48"/>
      <c r="N675" s="48"/>
      <c r="O675" s="48"/>
      <c r="P675" s="48"/>
      <c r="Q675" s="48"/>
      <c r="R675" s="40"/>
      <c r="S675" s="40"/>
      <c r="T675" s="40"/>
      <c r="U675" s="40"/>
      <c r="V675" s="49"/>
      <c r="W675" s="49"/>
      <c r="X675" s="44" t="str">
        <f t="shared" si="14"/>
        <v/>
      </c>
    </row>
    <row r="676" spans="1:24" s="45" customFormat="1" ht="12" x14ac:dyDescent="0.2">
      <c r="A676" s="37"/>
      <c r="B676" s="38"/>
      <c r="C676" s="39"/>
      <c r="D676" s="297" t="str">
        <f>IF($B676&gt;0,VLOOKUP($B676,'OT-ID'!$B$13:$M$3257,6,FALSE),"")</f>
        <v/>
      </c>
      <c r="E676" s="298" t="str">
        <f>IF($B676&gt;0,VLOOKUP($B676,'OT-ID'!$B$13:$M$3257,10,FALSE),"")</f>
        <v/>
      </c>
      <c r="F676" s="298" t="str">
        <f>IF($B676&gt;0,VLOOKUP($B676,'OT-ID'!$B$13:$M$3257,12,FALSE),"")</f>
        <v/>
      </c>
      <c r="G676" s="297" t="str">
        <f>IF($B676&gt;0,VLOOKUP($B676,'OT-ID'!$B$13:$M$3257,4,FALSE),"")</f>
        <v/>
      </c>
      <c r="H676" s="298" t="str">
        <f>IF($B676&gt;0,VLOOKUP($B676,'OT-ID'!$B$13:$M$3257,5,FALSE),"")</f>
        <v/>
      </c>
      <c r="I676" s="46"/>
      <c r="J676" s="38"/>
      <c r="K676" s="47"/>
      <c r="L676" s="48"/>
      <c r="M676" s="48"/>
      <c r="N676" s="48"/>
      <c r="O676" s="48"/>
      <c r="P676" s="48"/>
      <c r="Q676" s="48"/>
      <c r="R676" s="40"/>
      <c r="S676" s="40"/>
      <c r="T676" s="40"/>
      <c r="U676" s="40"/>
      <c r="V676" s="49"/>
      <c r="W676" s="49"/>
      <c r="X676" s="44" t="str">
        <f t="shared" si="14"/>
        <v/>
      </c>
    </row>
    <row r="677" spans="1:24" s="45" customFormat="1" ht="12" x14ac:dyDescent="0.2">
      <c r="A677" s="37"/>
      <c r="B677" s="38"/>
      <c r="C677" s="39"/>
      <c r="D677" s="297" t="str">
        <f>IF($B677&gt;0,VLOOKUP($B677,'OT-ID'!$B$13:$M$3257,6,FALSE),"")</f>
        <v/>
      </c>
      <c r="E677" s="298" t="str">
        <f>IF($B677&gt;0,VLOOKUP($B677,'OT-ID'!$B$13:$M$3257,10,FALSE),"")</f>
        <v/>
      </c>
      <c r="F677" s="298" t="str">
        <f>IF($B677&gt;0,VLOOKUP($B677,'OT-ID'!$B$13:$M$3257,12,FALSE),"")</f>
        <v/>
      </c>
      <c r="G677" s="297" t="str">
        <f>IF($B677&gt;0,VLOOKUP($B677,'OT-ID'!$B$13:$M$3257,4,FALSE),"")</f>
        <v/>
      </c>
      <c r="H677" s="298" t="str">
        <f>IF($B677&gt;0,VLOOKUP($B677,'OT-ID'!$B$13:$M$3257,5,FALSE),"")</f>
        <v/>
      </c>
      <c r="I677" s="46"/>
      <c r="J677" s="38"/>
      <c r="K677" s="47"/>
      <c r="L677" s="48"/>
      <c r="M677" s="48"/>
      <c r="N677" s="48"/>
      <c r="O677" s="48"/>
      <c r="P677" s="48"/>
      <c r="Q677" s="48"/>
      <c r="R677" s="40"/>
      <c r="S677" s="40"/>
      <c r="T677" s="40"/>
      <c r="U677" s="40"/>
      <c r="V677" s="49"/>
      <c r="W677" s="49"/>
      <c r="X677" s="44" t="str">
        <f t="shared" si="14"/>
        <v/>
      </c>
    </row>
    <row r="678" spans="1:24" s="45" customFormat="1" ht="12" x14ac:dyDescent="0.2">
      <c r="A678" s="37"/>
      <c r="B678" s="38"/>
      <c r="C678" s="39"/>
      <c r="D678" s="297" t="str">
        <f>IF($B678&gt;0,VLOOKUP($B678,'OT-ID'!$B$13:$M$3257,6,FALSE),"")</f>
        <v/>
      </c>
      <c r="E678" s="298" t="str">
        <f>IF($B678&gt;0,VLOOKUP($B678,'OT-ID'!$B$13:$M$3257,10,FALSE),"")</f>
        <v/>
      </c>
      <c r="F678" s="298" t="str">
        <f>IF($B678&gt;0,VLOOKUP($B678,'OT-ID'!$B$13:$M$3257,12,FALSE),"")</f>
        <v/>
      </c>
      <c r="G678" s="297" t="str">
        <f>IF($B678&gt;0,VLOOKUP($B678,'OT-ID'!$B$13:$M$3257,4,FALSE),"")</f>
        <v/>
      </c>
      <c r="H678" s="298" t="str">
        <f>IF($B678&gt;0,VLOOKUP($B678,'OT-ID'!$B$13:$M$3257,5,FALSE),"")</f>
        <v/>
      </c>
      <c r="I678" s="46"/>
      <c r="J678" s="38"/>
      <c r="K678" s="47"/>
      <c r="L678" s="48"/>
      <c r="M678" s="48"/>
      <c r="N678" s="48"/>
      <c r="O678" s="48"/>
      <c r="P678" s="48"/>
      <c r="Q678" s="48"/>
      <c r="R678" s="40"/>
      <c r="S678" s="40"/>
      <c r="T678" s="40"/>
      <c r="U678" s="40"/>
      <c r="V678" s="49"/>
      <c r="W678" s="49"/>
      <c r="X678" s="44" t="str">
        <f t="shared" si="14"/>
        <v/>
      </c>
    </row>
    <row r="679" spans="1:24" s="45" customFormat="1" ht="12" x14ac:dyDescent="0.2">
      <c r="A679" s="37"/>
      <c r="B679" s="38"/>
      <c r="C679" s="39"/>
      <c r="D679" s="297" t="str">
        <f>IF($B679&gt;0,VLOOKUP($B679,'OT-ID'!$B$13:$M$3257,6,FALSE),"")</f>
        <v/>
      </c>
      <c r="E679" s="298" t="str">
        <f>IF($B679&gt;0,VLOOKUP($B679,'OT-ID'!$B$13:$M$3257,10,FALSE),"")</f>
        <v/>
      </c>
      <c r="F679" s="298" t="str">
        <f>IF($B679&gt;0,VLOOKUP($B679,'OT-ID'!$B$13:$M$3257,12,FALSE),"")</f>
        <v/>
      </c>
      <c r="G679" s="297" t="str">
        <f>IF($B679&gt;0,VLOOKUP($B679,'OT-ID'!$B$13:$M$3257,4,FALSE),"")</f>
        <v/>
      </c>
      <c r="H679" s="298" t="str">
        <f>IF($B679&gt;0,VLOOKUP($B679,'OT-ID'!$B$13:$M$3257,5,FALSE),"")</f>
        <v/>
      </c>
      <c r="I679" s="46"/>
      <c r="J679" s="38"/>
      <c r="K679" s="47"/>
      <c r="L679" s="48"/>
      <c r="M679" s="48"/>
      <c r="N679" s="48"/>
      <c r="O679" s="48"/>
      <c r="P679" s="48"/>
      <c r="Q679" s="48"/>
      <c r="R679" s="40"/>
      <c r="S679" s="40"/>
      <c r="T679" s="40"/>
      <c r="U679" s="40"/>
      <c r="V679" s="49"/>
      <c r="W679" s="49"/>
      <c r="X679" s="44" t="str">
        <f t="shared" si="14"/>
        <v/>
      </c>
    </row>
    <row r="680" spans="1:24" s="45" customFormat="1" ht="12" x14ac:dyDescent="0.2">
      <c r="A680" s="37"/>
      <c r="B680" s="38"/>
      <c r="C680" s="39"/>
      <c r="D680" s="297" t="str">
        <f>IF($B680&gt;0,VLOOKUP($B680,'OT-ID'!$B$13:$M$3257,6,FALSE),"")</f>
        <v/>
      </c>
      <c r="E680" s="298" t="str">
        <f>IF($B680&gt;0,VLOOKUP($B680,'OT-ID'!$B$13:$M$3257,10,FALSE),"")</f>
        <v/>
      </c>
      <c r="F680" s="298" t="str">
        <f>IF($B680&gt;0,VLOOKUP($B680,'OT-ID'!$B$13:$M$3257,12,FALSE),"")</f>
        <v/>
      </c>
      <c r="G680" s="297" t="str">
        <f>IF($B680&gt;0,VLOOKUP($B680,'OT-ID'!$B$13:$M$3257,4,FALSE),"")</f>
        <v/>
      </c>
      <c r="H680" s="298" t="str">
        <f>IF($B680&gt;0,VLOOKUP($B680,'OT-ID'!$B$13:$M$3257,5,FALSE),"")</f>
        <v/>
      </c>
      <c r="I680" s="46"/>
      <c r="J680" s="38"/>
      <c r="K680" s="47"/>
      <c r="L680" s="48"/>
      <c r="M680" s="48"/>
      <c r="N680" s="48"/>
      <c r="O680" s="48"/>
      <c r="P680" s="48"/>
      <c r="Q680" s="48"/>
      <c r="R680" s="40"/>
      <c r="S680" s="40"/>
      <c r="T680" s="40"/>
      <c r="U680" s="40"/>
      <c r="V680" s="49"/>
      <c r="W680" s="49"/>
      <c r="X680" s="44" t="str">
        <f t="shared" si="14"/>
        <v/>
      </c>
    </row>
    <row r="681" spans="1:24" s="45" customFormat="1" ht="12" x14ac:dyDescent="0.2">
      <c r="A681" s="37"/>
      <c r="B681" s="38"/>
      <c r="C681" s="39"/>
      <c r="D681" s="297" t="str">
        <f>IF($B681&gt;0,VLOOKUP($B681,'OT-ID'!$B$13:$M$3257,6,FALSE),"")</f>
        <v/>
      </c>
      <c r="E681" s="298" t="str">
        <f>IF($B681&gt;0,VLOOKUP($B681,'OT-ID'!$B$13:$M$3257,10,FALSE),"")</f>
        <v/>
      </c>
      <c r="F681" s="298" t="str">
        <f>IF($B681&gt;0,VLOOKUP($B681,'OT-ID'!$B$13:$M$3257,12,FALSE),"")</f>
        <v/>
      </c>
      <c r="G681" s="297" t="str">
        <f>IF($B681&gt;0,VLOOKUP($B681,'OT-ID'!$B$13:$M$3257,4,FALSE),"")</f>
        <v/>
      </c>
      <c r="H681" s="298" t="str">
        <f>IF($B681&gt;0,VLOOKUP($B681,'OT-ID'!$B$13:$M$3257,5,FALSE),"")</f>
        <v/>
      </c>
      <c r="I681" s="46"/>
      <c r="J681" s="38"/>
      <c r="K681" s="47"/>
      <c r="L681" s="48"/>
      <c r="M681" s="48"/>
      <c r="N681" s="48"/>
      <c r="O681" s="48"/>
      <c r="P681" s="48"/>
      <c r="Q681" s="48"/>
      <c r="R681" s="40"/>
      <c r="S681" s="40"/>
      <c r="T681" s="40"/>
      <c r="U681" s="40"/>
      <c r="V681" s="49"/>
      <c r="W681" s="49"/>
      <c r="X681" s="44" t="str">
        <f t="shared" si="14"/>
        <v/>
      </c>
    </row>
    <row r="682" spans="1:24" s="45" customFormat="1" ht="12" x14ac:dyDescent="0.2">
      <c r="A682" s="37"/>
      <c r="B682" s="38"/>
      <c r="C682" s="39"/>
      <c r="D682" s="297" t="str">
        <f>IF($B682&gt;0,VLOOKUP($B682,'OT-ID'!$B$13:$M$3257,6,FALSE),"")</f>
        <v/>
      </c>
      <c r="E682" s="298" t="str">
        <f>IF($B682&gt;0,VLOOKUP($B682,'OT-ID'!$B$13:$M$3257,10,FALSE),"")</f>
        <v/>
      </c>
      <c r="F682" s="298" t="str">
        <f>IF($B682&gt;0,VLOOKUP($B682,'OT-ID'!$B$13:$M$3257,12,FALSE),"")</f>
        <v/>
      </c>
      <c r="G682" s="297" t="str">
        <f>IF($B682&gt;0,VLOOKUP($B682,'OT-ID'!$B$13:$M$3257,4,FALSE),"")</f>
        <v/>
      </c>
      <c r="H682" s="298" t="str">
        <f>IF($B682&gt;0,VLOOKUP($B682,'OT-ID'!$B$13:$M$3257,5,FALSE),"")</f>
        <v/>
      </c>
      <c r="I682" s="46"/>
      <c r="J682" s="38"/>
      <c r="K682" s="47"/>
      <c r="L682" s="48"/>
      <c r="M682" s="48"/>
      <c r="N682" s="48"/>
      <c r="O682" s="48"/>
      <c r="P682" s="48"/>
      <c r="Q682" s="48"/>
      <c r="R682" s="40"/>
      <c r="S682" s="40"/>
      <c r="T682" s="40"/>
      <c r="U682" s="40"/>
      <c r="V682" s="49"/>
      <c r="W682" s="49"/>
      <c r="X682" s="44" t="str">
        <f t="shared" si="14"/>
        <v/>
      </c>
    </row>
    <row r="683" spans="1:24" s="45" customFormat="1" ht="12" x14ac:dyDescent="0.2">
      <c r="A683" s="37"/>
      <c r="B683" s="38"/>
      <c r="C683" s="39"/>
      <c r="D683" s="297" t="str">
        <f>IF($B683&gt;0,VLOOKUP($B683,'OT-ID'!$B$13:$M$3257,6,FALSE),"")</f>
        <v/>
      </c>
      <c r="E683" s="298" t="str">
        <f>IF($B683&gt;0,VLOOKUP($B683,'OT-ID'!$B$13:$M$3257,10,FALSE),"")</f>
        <v/>
      </c>
      <c r="F683" s="298" t="str">
        <f>IF($B683&gt;0,VLOOKUP($B683,'OT-ID'!$B$13:$M$3257,12,FALSE),"")</f>
        <v/>
      </c>
      <c r="G683" s="297" t="str">
        <f>IF($B683&gt;0,VLOOKUP($B683,'OT-ID'!$B$13:$M$3257,4,FALSE),"")</f>
        <v/>
      </c>
      <c r="H683" s="298" t="str">
        <f>IF($B683&gt;0,VLOOKUP($B683,'OT-ID'!$B$13:$M$3257,5,FALSE),"")</f>
        <v/>
      </c>
      <c r="I683" s="46"/>
      <c r="J683" s="38"/>
      <c r="K683" s="47"/>
      <c r="L683" s="48"/>
      <c r="M683" s="48"/>
      <c r="N683" s="48"/>
      <c r="O683" s="48"/>
      <c r="P683" s="48"/>
      <c r="Q683" s="48"/>
      <c r="R683" s="40"/>
      <c r="S683" s="40"/>
      <c r="T683" s="40"/>
      <c r="U683" s="40"/>
      <c r="V683" s="49"/>
      <c r="W683" s="49"/>
      <c r="X683" s="44" t="str">
        <f t="shared" si="14"/>
        <v/>
      </c>
    </row>
    <row r="684" spans="1:24" s="45" customFormat="1" ht="12" x14ac:dyDescent="0.2">
      <c r="A684" s="37"/>
      <c r="B684" s="38"/>
      <c r="C684" s="39"/>
      <c r="D684" s="297" t="str">
        <f>IF($B684&gt;0,VLOOKUP($B684,'OT-ID'!$B$13:$M$3257,6,FALSE),"")</f>
        <v/>
      </c>
      <c r="E684" s="298" t="str">
        <f>IF($B684&gt;0,VLOOKUP($B684,'OT-ID'!$B$13:$M$3257,10,FALSE),"")</f>
        <v/>
      </c>
      <c r="F684" s="298" t="str">
        <f>IF($B684&gt;0,VLOOKUP($B684,'OT-ID'!$B$13:$M$3257,12,FALSE),"")</f>
        <v/>
      </c>
      <c r="G684" s="297" t="str">
        <f>IF($B684&gt;0,VLOOKUP($B684,'OT-ID'!$B$13:$M$3257,4,FALSE),"")</f>
        <v/>
      </c>
      <c r="H684" s="298" t="str">
        <f>IF($B684&gt;0,VLOOKUP($B684,'OT-ID'!$B$13:$M$3257,5,FALSE),"")</f>
        <v/>
      </c>
      <c r="I684" s="46"/>
      <c r="J684" s="38"/>
      <c r="K684" s="47"/>
      <c r="L684" s="48"/>
      <c r="M684" s="48"/>
      <c r="N684" s="48"/>
      <c r="O684" s="48"/>
      <c r="P684" s="48"/>
      <c r="Q684" s="48"/>
      <c r="R684" s="40"/>
      <c r="S684" s="40"/>
      <c r="T684" s="40"/>
      <c r="U684" s="40"/>
      <c r="V684" s="49"/>
      <c r="W684" s="49"/>
      <c r="X684" s="44" t="str">
        <f t="shared" si="14"/>
        <v/>
      </c>
    </row>
    <row r="685" spans="1:24" s="45" customFormat="1" ht="12" x14ac:dyDescent="0.2">
      <c r="A685" s="37"/>
      <c r="B685" s="38"/>
      <c r="C685" s="39"/>
      <c r="D685" s="297" t="str">
        <f>IF($B685&gt;0,VLOOKUP($B685,'OT-ID'!$B$13:$M$3257,6,FALSE),"")</f>
        <v/>
      </c>
      <c r="E685" s="298" t="str">
        <f>IF($B685&gt;0,VLOOKUP($B685,'OT-ID'!$B$13:$M$3257,10,FALSE),"")</f>
        <v/>
      </c>
      <c r="F685" s="298" t="str">
        <f>IF($B685&gt;0,VLOOKUP($B685,'OT-ID'!$B$13:$M$3257,12,FALSE),"")</f>
        <v/>
      </c>
      <c r="G685" s="297" t="str">
        <f>IF($B685&gt;0,VLOOKUP($B685,'OT-ID'!$B$13:$M$3257,4,FALSE),"")</f>
        <v/>
      </c>
      <c r="H685" s="298" t="str">
        <f>IF($B685&gt;0,VLOOKUP($B685,'OT-ID'!$B$13:$M$3257,5,FALSE),"")</f>
        <v/>
      </c>
      <c r="I685" s="46"/>
      <c r="J685" s="38"/>
      <c r="K685" s="47"/>
      <c r="L685" s="48"/>
      <c r="M685" s="48"/>
      <c r="N685" s="48"/>
      <c r="O685" s="48"/>
      <c r="P685" s="48"/>
      <c r="Q685" s="48"/>
      <c r="R685" s="40"/>
      <c r="S685" s="40"/>
      <c r="T685" s="40"/>
      <c r="U685" s="40"/>
      <c r="V685" s="49"/>
      <c r="W685" s="49"/>
      <c r="X685" s="44" t="str">
        <f t="shared" si="14"/>
        <v/>
      </c>
    </row>
    <row r="686" spans="1:24" s="45" customFormat="1" ht="12" x14ac:dyDescent="0.2">
      <c r="A686" s="37"/>
      <c r="B686" s="38"/>
      <c r="C686" s="39"/>
      <c r="D686" s="297" t="str">
        <f>IF($B686&gt;0,VLOOKUP($B686,'OT-ID'!$B$13:$M$3257,6,FALSE),"")</f>
        <v/>
      </c>
      <c r="E686" s="298" t="str">
        <f>IF($B686&gt;0,VLOOKUP($B686,'OT-ID'!$B$13:$M$3257,10,FALSE),"")</f>
        <v/>
      </c>
      <c r="F686" s="298" t="str">
        <f>IF($B686&gt;0,VLOOKUP($B686,'OT-ID'!$B$13:$M$3257,12,FALSE),"")</f>
        <v/>
      </c>
      <c r="G686" s="297" t="str">
        <f>IF($B686&gt;0,VLOOKUP($B686,'OT-ID'!$B$13:$M$3257,4,FALSE),"")</f>
        <v/>
      </c>
      <c r="H686" s="298" t="str">
        <f>IF($B686&gt;0,VLOOKUP($B686,'OT-ID'!$B$13:$M$3257,5,FALSE),"")</f>
        <v/>
      </c>
      <c r="I686" s="46"/>
      <c r="J686" s="38"/>
      <c r="K686" s="47"/>
      <c r="L686" s="48"/>
      <c r="M686" s="48"/>
      <c r="N686" s="48"/>
      <c r="O686" s="48"/>
      <c r="P686" s="48"/>
      <c r="Q686" s="48"/>
      <c r="R686" s="40"/>
      <c r="S686" s="40"/>
      <c r="T686" s="40"/>
      <c r="U686" s="40"/>
      <c r="V686" s="49"/>
      <c r="W686" s="49"/>
      <c r="X686" s="44" t="str">
        <f t="shared" si="14"/>
        <v/>
      </c>
    </row>
    <row r="687" spans="1:24" s="45" customFormat="1" ht="12" x14ac:dyDescent="0.2">
      <c r="A687" s="37"/>
      <c r="B687" s="38"/>
      <c r="C687" s="39"/>
      <c r="D687" s="297" t="str">
        <f>IF($B687&gt;0,VLOOKUP($B687,'OT-ID'!$B$13:$M$3257,6,FALSE),"")</f>
        <v/>
      </c>
      <c r="E687" s="298" t="str">
        <f>IF($B687&gt;0,VLOOKUP($B687,'OT-ID'!$B$13:$M$3257,10,FALSE),"")</f>
        <v/>
      </c>
      <c r="F687" s="298" t="str">
        <f>IF($B687&gt;0,VLOOKUP($B687,'OT-ID'!$B$13:$M$3257,12,FALSE),"")</f>
        <v/>
      </c>
      <c r="G687" s="297" t="str">
        <f>IF($B687&gt;0,VLOOKUP($B687,'OT-ID'!$B$13:$M$3257,4,FALSE),"")</f>
        <v/>
      </c>
      <c r="H687" s="298" t="str">
        <f>IF($B687&gt;0,VLOOKUP($B687,'OT-ID'!$B$13:$M$3257,5,FALSE),"")</f>
        <v/>
      </c>
      <c r="I687" s="46"/>
      <c r="J687" s="38"/>
      <c r="K687" s="47"/>
      <c r="L687" s="48"/>
      <c r="M687" s="48"/>
      <c r="N687" s="48"/>
      <c r="O687" s="48"/>
      <c r="P687" s="48"/>
      <c r="Q687" s="48"/>
      <c r="R687" s="40"/>
      <c r="S687" s="40"/>
      <c r="T687" s="40"/>
      <c r="U687" s="40"/>
      <c r="V687" s="49"/>
      <c r="W687" s="49"/>
      <c r="X687" s="44" t="str">
        <f t="shared" si="14"/>
        <v/>
      </c>
    </row>
    <row r="688" spans="1:24" s="45" customFormat="1" ht="12" x14ac:dyDescent="0.2">
      <c r="A688" s="37"/>
      <c r="B688" s="38"/>
      <c r="C688" s="39"/>
      <c r="D688" s="297" t="str">
        <f>IF($B688&gt;0,VLOOKUP($B688,'OT-ID'!$B$13:$M$3257,6,FALSE),"")</f>
        <v/>
      </c>
      <c r="E688" s="298" t="str">
        <f>IF($B688&gt;0,VLOOKUP($B688,'OT-ID'!$B$13:$M$3257,10,FALSE),"")</f>
        <v/>
      </c>
      <c r="F688" s="298" t="str">
        <f>IF($B688&gt;0,VLOOKUP($B688,'OT-ID'!$B$13:$M$3257,12,FALSE),"")</f>
        <v/>
      </c>
      <c r="G688" s="297" t="str">
        <f>IF($B688&gt;0,VLOOKUP($B688,'OT-ID'!$B$13:$M$3257,4,FALSE),"")</f>
        <v/>
      </c>
      <c r="H688" s="298" t="str">
        <f>IF($B688&gt;0,VLOOKUP($B688,'OT-ID'!$B$13:$M$3257,5,FALSE),"")</f>
        <v/>
      </c>
      <c r="I688" s="46"/>
      <c r="J688" s="38"/>
      <c r="K688" s="47"/>
      <c r="L688" s="48"/>
      <c r="M688" s="48"/>
      <c r="N688" s="48"/>
      <c r="O688" s="48"/>
      <c r="P688" s="48"/>
      <c r="Q688" s="48"/>
      <c r="R688" s="40"/>
      <c r="S688" s="40"/>
      <c r="T688" s="40"/>
      <c r="U688" s="40"/>
      <c r="V688" s="49"/>
      <c r="W688" s="49"/>
      <c r="X688" s="44" t="str">
        <f t="shared" si="14"/>
        <v/>
      </c>
    </row>
    <row r="689" spans="1:24" s="45" customFormat="1" ht="12" x14ac:dyDescent="0.2">
      <c r="A689" s="37"/>
      <c r="B689" s="38"/>
      <c r="C689" s="39"/>
      <c r="D689" s="297" t="str">
        <f>IF($B689&gt;0,VLOOKUP($B689,'OT-ID'!$B$13:$M$3257,6,FALSE),"")</f>
        <v/>
      </c>
      <c r="E689" s="298" t="str">
        <f>IF($B689&gt;0,VLOOKUP($B689,'OT-ID'!$B$13:$M$3257,10,FALSE),"")</f>
        <v/>
      </c>
      <c r="F689" s="298" t="str">
        <f>IF($B689&gt;0,VLOOKUP($B689,'OT-ID'!$B$13:$M$3257,12,FALSE),"")</f>
        <v/>
      </c>
      <c r="G689" s="297" t="str">
        <f>IF($B689&gt;0,VLOOKUP($B689,'OT-ID'!$B$13:$M$3257,4,FALSE),"")</f>
        <v/>
      </c>
      <c r="H689" s="298" t="str">
        <f>IF($B689&gt;0,VLOOKUP($B689,'OT-ID'!$B$13:$M$3257,5,FALSE),"")</f>
        <v/>
      </c>
      <c r="I689" s="46"/>
      <c r="J689" s="38"/>
      <c r="K689" s="47"/>
      <c r="L689" s="48"/>
      <c r="M689" s="48"/>
      <c r="N689" s="48"/>
      <c r="O689" s="48"/>
      <c r="P689" s="48"/>
      <c r="Q689" s="48"/>
      <c r="R689" s="40"/>
      <c r="S689" s="40"/>
      <c r="T689" s="40"/>
      <c r="U689" s="40"/>
      <c r="V689" s="49"/>
      <c r="W689" s="49"/>
      <c r="X689" s="44" t="str">
        <f t="shared" si="14"/>
        <v/>
      </c>
    </row>
    <row r="690" spans="1:24" s="45" customFormat="1" ht="12" x14ac:dyDescent="0.2">
      <c r="A690" s="37"/>
      <c r="B690" s="38"/>
      <c r="C690" s="39"/>
      <c r="D690" s="297" t="str">
        <f>IF($B690&gt;0,VLOOKUP($B690,'OT-ID'!$B$13:$M$3257,6,FALSE),"")</f>
        <v/>
      </c>
      <c r="E690" s="298" t="str">
        <f>IF($B690&gt;0,VLOOKUP($B690,'OT-ID'!$B$13:$M$3257,10,FALSE),"")</f>
        <v/>
      </c>
      <c r="F690" s="298" t="str">
        <f>IF($B690&gt;0,VLOOKUP($B690,'OT-ID'!$B$13:$M$3257,12,FALSE),"")</f>
        <v/>
      </c>
      <c r="G690" s="297" t="str">
        <f>IF($B690&gt;0,VLOOKUP($B690,'OT-ID'!$B$13:$M$3257,4,FALSE),"")</f>
        <v/>
      </c>
      <c r="H690" s="298" t="str">
        <f>IF($B690&gt;0,VLOOKUP($B690,'OT-ID'!$B$13:$M$3257,5,FALSE),"")</f>
        <v/>
      </c>
      <c r="I690" s="46"/>
      <c r="J690" s="38"/>
      <c r="K690" s="47"/>
      <c r="L690" s="48"/>
      <c r="M690" s="48"/>
      <c r="N690" s="48"/>
      <c r="O690" s="48"/>
      <c r="P690" s="48"/>
      <c r="Q690" s="48"/>
      <c r="R690" s="40"/>
      <c r="S690" s="40"/>
      <c r="T690" s="40"/>
      <c r="U690" s="40"/>
      <c r="V690" s="49"/>
      <c r="W690" s="49"/>
      <c r="X690" s="44" t="str">
        <f t="shared" si="14"/>
        <v/>
      </c>
    </row>
    <row r="691" spans="1:24" s="45" customFormat="1" ht="12" x14ac:dyDescent="0.2">
      <c r="A691" s="37"/>
      <c r="B691" s="38"/>
      <c r="C691" s="39"/>
      <c r="D691" s="297" t="str">
        <f>IF($B691&gt;0,VLOOKUP($B691,'OT-ID'!$B$13:$M$3257,6,FALSE),"")</f>
        <v/>
      </c>
      <c r="E691" s="298" t="str">
        <f>IF($B691&gt;0,VLOOKUP($B691,'OT-ID'!$B$13:$M$3257,10,FALSE),"")</f>
        <v/>
      </c>
      <c r="F691" s="298" t="str">
        <f>IF($B691&gt;0,VLOOKUP($B691,'OT-ID'!$B$13:$M$3257,12,FALSE),"")</f>
        <v/>
      </c>
      <c r="G691" s="297" t="str">
        <f>IF($B691&gt;0,VLOOKUP($B691,'OT-ID'!$B$13:$M$3257,4,FALSE),"")</f>
        <v/>
      </c>
      <c r="H691" s="298" t="str">
        <f>IF($B691&gt;0,VLOOKUP($B691,'OT-ID'!$B$13:$M$3257,5,FALSE),"")</f>
        <v/>
      </c>
      <c r="I691" s="46"/>
      <c r="J691" s="38"/>
      <c r="K691" s="47"/>
      <c r="L691" s="48"/>
      <c r="M691" s="48"/>
      <c r="N691" s="48"/>
      <c r="O691" s="48"/>
      <c r="P691" s="48"/>
      <c r="Q691" s="48"/>
      <c r="R691" s="40"/>
      <c r="S691" s="40"/>
      <c r="T691" s="40"/>
      <c r="U691" s="40"/>
      <c r="V691" s="49"/>
      <c r="W691" s="49"/>
      <c r="X691" s="44" t="str">
        <f t="shared" si="14"/>
        <v/>
      </c>
    </row>
    <row r="692" spans="1:24" s="45" customFormat="1" ht="12" x14ac:dyDescent="0.2">
      <c r="A692" s="37"/>
      <c r="B692" s="38"/>
      <c r="C692" s="39"/>
      <c r="D692" s="297" t="str">
        <f>IF($B692&gt;0,VLOOKUP($B692,'OT-ID'!$B$13:$M$3257,6,FALSE),"")</f>
        <v/>
      </c>
      <c r="E692" s="298" t="str">
        <f>IF($B692&gt;0,VLOOKUP($B692,'OT-ID'!$B$13:$M$3257,10,FALSE),"")</f>
        <v/>
      </c>
      <c r="F692" s="298" t="str">
        <f>IF($B692&gt;0,VLOOKUP($B692,'OT-ID'!$B$13:$M$3257,12,FALSE),"")</f>
        <v/>
      </c>
      <c r="G692" s="297" t="str">
        <f>IF($B692&gt;0,VLOOKUP($B692,'OT-ID'!$B$13:$M$3257,4,FALSE),"")</f>
        <v/>
      </c>
      <c r="H692" s="298" t="str">
        <f>IF($B692&gt;0,VLOOKUP($B692,'OT-ID'!$B$13:$M$3257,5,FALSE),"")</f>
        <v/>
      </c>
      <c r="I692" s="46"/>
      <c r="J692" s="38"/>
      <c r="K692" s="47"/>
      <c r="L692" s="48"/>
      <c r="M692" s="48"/>
      <c r="N692" s="48"/>
      <c r="O692" s="48"/>
      <c r="P692" s="48"/>
      <c r="Q692" s="48"/>
      <c r="R692" s="40"/>
      <c r="S692" s="40"/>
      <c r="T692" s="40"/>
      <c r="U692" s="40"/>
      <c r="V692" s="49"/>
      <c r="W692" s="49"/>
      <c r="X692" s="44" t="str">
        <f t="shared" si="14"/>
        <v/>
      </c>
    </row>
    <row r="693" spans="1:24" s="45" customFormat="1" ht="12" x14ac:dyDescent="0.2">
      <c r="A693" s="37"/>
      <c r="B693" s="38"/>
      <c r="C693" s="39"/>
      <c r="D693" s="297" t="str">
        <f>IF($B693&gt;0,VLOOKUP($B693,'OT-ID'!$B$13:$M$3257,6,FALSE),"")</f>
        <v/>
      </c>
      <c r="E693" s="298" t="str">
        <f>IF($B693&gt;0,VLOOKUP($B693,'OT-ID'!$B$13:$M$3257,10,FALSE),"")</f>
        <v/>
      </c>
      <c r="F693" s="298" t="str">
        <f>IF($B693&gt;0,VLOOKUP($B693,'OT-ID'!$B$13:$M$3257,12,FALSE),"")</f>
        <v/>
      </c>
      <c r="G693" s="297" t="str">
        <f>IF($B693&gt;0,VLOOKUP($B693,'OT-ID'!$B$13:$M$3257,4,FALSE),"")</f>
        <v/>
      </c>
      <c r="H693" s="298" t="str">
        <f>IF($B693&gt;0,VLOOKUP($B693,'OT-ID'!$B$13:$M$3257,5,FALSE),"")</f>
        <v/>
      </c>
      <c r="I693" s="46"/>
      <c r="J693" s="38"/>
      <c r="K693" s="47"/>
      <c r="L693" s="48"/>
      <c r="M693" s="48"/>
      <c r="N693" s="48"/>
      <c r="O693" s="48"/>
      <c r="P693" s="48"/>
      <c r="Q693" s="48"/>
      <c r="R693" s="40"/>
      <c r="S693" s="40"/>
      <c r="T693" s="40"/>
      <c r="U693" s="40"/>
      <c r="V693" s="49"/>
      <c r="W693" s="49"/>
      <c r="X693" s="44" t="str">
        <f t="shared" si="14"/>
        <v/>
      </c>
    </row>
    <row r="694" spans="1:24" s="45" customFormat="1" ht="12" x14ac:dyDescent="0.2">
      <c r="A694" s="37"/>
      <c r="B694" s="38"/>
      <c r="C694" s="39"/>
      <c r="D694" s="297" t="str">
        <f>IF($B694&gt;0,VLOOKUP($B694,'OT-ID'!$B$13:$M$3257,6,FALSE),"")</f>
        <v/>
      </c>
      <c r="E694" s="298" t="str">
        <f>IF($B694&gt;0,VLOOKUP($B694,'OT-ID'!$B$13:$M$3257,10,FALSE),"")</f>
        <v/>
      </c>
      <c r="F694" s="298" t="str">
        <f>IF($B694&gt;0,VLOOKUP($B694,'OT-ID'!$B$13:$M$3257,12,FALSE),"")</f>
        <v/>
      </c>
      <c r="G694" s="297" t="str">
        <f>IF($B694&gt;0,VLOOKUP($B694,'OT-ID'!$B$13:$M$3257,4,FALSE),"")</f>
        <v/>
      </c>
      <c r="H694" s="298" t="str">
        <f>IF($B694&gt;0,VLOOKUP($B694,'OT-ID'!$B$13:$M$3257,5,FALSE),"")</f>
        <v/>
      </c>
      <c r="I694" s="46"/>
      <c r="J694" s="38"/>
      <c r="K694" s="47"/>
      <c r="L694" s="48"/>
      <c r="M694" s="48"/>
      <c r="N694" s="48"/>
      <c r="O694" s="48"/>
      <c r="P694" s="48"/>
      <c r="Q694" s="48"/>
      <c r="R694" s="40"/>
      <c r="S694" s="40"/>
      <c r="T694" s="40"/>
      <c r="U694" s="40"/>
      <c r="V694" s="49"/>
      <c r="W694" s="49"/>
      <c r="X694" s="44" t="str">
        <f t="shared" si="14"/>
        <v/>
      </c>
    </row>
    <row r="695" spans="1:24" s="45" customFormat="1" ht="12" x14ac:dyDescent="0.2">
      <c r="A695" s="37"/>
      <c r="B695" s="38"/>
      <c r="C695" s="39"/>
      <c r="D695" s="297" t="str">
        <f>IF($B695&gt;0,VLOOKUP($B695,'OT-ID'!$B$13:$M$3257,6,FALSE),"")</f>
        <v/>
      </c>
      <c r="E695" s="298" t="str">
        <f>IF($B695&gt;0,VLOOKUP($B695,'OT-ID'!$B$13:$M$3257,10,FALSE),"")</f>
        <v/>
      </c>
      <c r="F695" s="298" t="str">
        <f>IF($B695&gt;0,VLOOKUP($B695,'OT-ID'!$B$13:$M$3257,12,FALSE),"")</f>
        <v/>
      </c>
      <c r="G695" s="297" t="str">
        <f>IF($B695&gt;0,VLOOKUP($B695,'OT-ID'!$B$13:$M$3257,4,FALSE),"")</f>
        <v/>
      </c>
      <c r="H695" s="298" t="str">
        <f>IF($B695&gt;0,VLOOKUP($B695,'OT-ID'!$B$13:$M$3257,5,FALSE),"")</f>
        <v/>
      </c>
      <c r="I695" s="46"/>
      <c r="J695" s="38"/>
      <c r="K695" s="47"/>
      <c r="L695" s="48"/>
      <c r="M695" s="48"/>
      <c r="N695" s="48"/>
      <c r="O695" s="48"/>
      <c r="P695" s="48"/>
      <c r="Q695" s="48"/>
      <c r="R695" s="40"/>
      <c r="S695" s="40"/>
      <c r="T695" s="40"/>
      <c r="U695" s="40"/>
      <c r="V695" s="49"/>
      <c r="W695" s="49"/>
      <c r="X695" s="44" t="str">
        <f t="shared" si="14"/>
        <v/>
      </c>
    </row>
    <row r="696" spans="1:24" s="45" customFormat="1" ht="12" x14ac:dyDescent="0.2">
      <c r="A696" s="37"/>
      <c r="B696" s="38"/>
      <c r="C696" s="39"/>
      <c r="D696" s="297" t="str">
        <f>IF($B696&gt;0,VLOOKUP($B696,'OT-ID'!$B$13:$M$3257,6,FALSE),"")</f>
        <v/>
      </c>
      <c r="E696" s="298" t="str">
        <f>IF($B696&gt;0,VLOOKUP($B696,'OT-ID'!$B$13:$M$3257,10,FALSE),"")</f>
        <v/>
      </c>
      <c r="F696" s="298" t="str">
        <f>IF($B696&gt;0,VLOOKUP($B696,'OT-ID'!$B$13:$M$3257,12,FALSE),"")</f>
        <v/>
      </c>
      <c r="G696" s="297" t="str">
        <f>IF($B696&gt;0,VLOOKUP($B696,'OT-ID'!$B$13:$M$3257,4,FALSE),"")</f>
        <v/>
      </c>
      <c r="H696" s="298" t="str">
        <f>IF($B696&gt;0,VLOOKUP($B696,'OT-ID'!$B$13:$M$3257,5,FALSE),"")</f>
        <v/>
      </c>
      <c r="I696" s="46"/>
      <c r="J696" s="38"/>
      <c r="K696" s="47"/>
      <c r="L696" s="48"/>
      <c r="M696" s="48"/>
      <c r="N696" s="48"/>
      <c r="O696" s="48"/>
      <c r="P696" s="48"/>
      <c r="Q696" s="48"/>
      <c r="R696" s="40"/>
      <c r="S696" s="40"/>
      <c r="T696" s="40"/>
      <c r="U696" s="40"/>
      <c r="V696" s="49"/>
      <c r="W696" s="49"/>
      <c r="X696" s="44" t="str">
        <f t="shared" si="14"/>
        <v/>
      </c>
    </row>
    <row r="697" spans="1:24" s="45" customFormat="1" ht="12" x14ac:dyDescent="0.2">
      <c r="A697" s="37"/>
      <c r="B697" s="38"/>
      <c r="C697" s="39"/>
      <c r="D697" s="297" t="str">
        <f>IF($B697&gt;0,VLOOKUP($B697,'OT-ID'!$B$13:$M$3257,6,FALSE),"")</f>
        <v/>
      </c>
      <c r="E697" s="298" t="str">
        <f>IF($B697&gt;0,VLOOKUP($B697,'OT-ID'!$B$13:$M$3257,10,FALSE),"")</f>
        <v/>
      </c>
      <c r="F697" s="298" t="str">
        <f>IF($B697&gt;0,VLOOKUP($B697,'OT-ID'!$B$13:$M$3257,12,FALSE),"")</f>
        <v/>
      </c>
      <c r="G697" s="297" t="str">
        <f>IF($B697&gt;0,VLOOKUP($B697,'OT-ID'!$B$13:$M$3257,4,FALSE),"")</f>
        <v/>
      </c>
      <c r="H697" s="298" t="str">
        <f>IF($B697&gt;0,VLOOKUP($B697,'OT-ID'!$B$13:$M$3257,5,FALSE),"")</f>
        <v/>
      </c>
      <c r="I697" s="46"/>
      <c r="J697" s="38"/>
      <c r="K697" s="47"/>
      <c r="L697" s="48"/>
      <c r="M697" s="48"/>
      <c r="N697" s="48"/>
      <c r="O697" s="48"/>
      <c r="P697" s="48"/>
      <c r="Q697" s="48"/>
      <c r="R697" s="40"/>
      <c r="S697" s="40"/>
      <c r="T697" s="40"/>
      <c r="U697" s="40"/>
      <c r="V697" s="49"/>
      <c r="W697" s="49"/>
      <c r="X697" s="44" t="str">
        <f t="shared" si="14"/>
        <v/>
      </c>
    </row>
    <row r="698" spans="1:24" s="45" customFormat="1" ht="12" x14ac:dyDescent="0.2">
      <c r="A698" s="37"/>
      <c r="B698" s="38"/>
      <c r="C698" s="39"/>
      <c r="D698" s="297" t="str">
        <f>IF($B698&gt;0,VLOOKUP($B698,'OT-ID'!$B$13:$M$3257,6,FALSE),"")</f>
        <v/>
      </c>
      <c r="E698" s="298" t="str">
        <f>IF($B698&gt;0,VLOOKUP($B698,'OT-ID'!$B$13:$M$3257,10,FALSE),"")</f>
        <v/>
      </c>
      <c r="F698" s="298" t="str">
        <f>IF($B698&gt;0,VLOOKUP($B698,'OT-ID'!$B$13:$M$3257,12,FALSE),"")</f>
        <v/>
      </c>
      <c r="G698" s="297" t="str">
        <f>IF($B698&gt;0,VLOOKUP($B698,'OT-ID'!$B$13:$M$3257,4,FALSE),"")</f>
        <v/>
      </c>
      <c r="H698" s="298" t="str">
        <f>IF($B698&gt;0,VLOOKUP($B698,'OT-ID'!$B$13:$M$3257,5,FALSE),"")</f>
        <v/>
      </c>
      <c r="I698" s="46"/>
      <c r="J698" s="38"/>
      <c r="K698" s="47"/>
      <c r="L698" s="48"/>
      <c r="M698" s="48"/>
      <c r="N698" s="48"/>
      <c r="O698" s="48"/>
      <c r="P698" s="48"/>
      <c r="Q698" s="48"/>
      <c r="R698" s="40"/>
      <c r="S698" s="40"/>
      <c r="T698" s="40"/>
      <c r="U698" s="40"/>
      <c r="V698" s="49"/>
      <c r="W698" s="49"/>
      <c r="X698" s="44" t="str">
        <f t="shared" si="14"/>
        <v/>
      </c>
    </row>
    <row r="699" spans="1:24" s="45" customFormat="1" ht="12" x14ac:dyDescent="0.2">
      <c r="A699" s="37"/>
      <c r="B699" s="38"/>
      <c r="C699" s="39"/>
      <c r="D699" s="297" t="str">
        <f>IF($B699&gt;0,VLOOKUP($B699,'OT-ID'!$B$13:$M$3257,6,FALSE),"")</f>
        <v/>
      </c>
      <c r="E699" s="298" t="str">
        <f>IF($B699&gt;0,VLOOKUP($B699,'OT-ID'!$B$13:$M$3257,10,FALSE),"")</f>
        <v/>
      </c>
      <c r="F699" s="298" t="str">
        <f>IF($B699&gt;0,VLOOKUP($B699,'OT-ID'!$B$13:$M$3257,12,FALSE),"")</f>
        <v/>
      </c>
      <c r="G699" s="297" t="str">
        <f>IF($B699&gt;0,VLOOKUP($B699,'OT-ID'!$B$13:$M$3257,4,FALSE),"")</f>
        <v/>
      </c>
      <c r="H699" s="298" t="str">
        <f>IF($B699&gt;0,VLOOKUP($B699,'OT-ID'!$B$13:$M$3257,5,FALSE),"")</f>
        <v/>
      </c>
      <c r="I699" s="46"/>
      <c r="J699" s="38"/>
      <c r="K699" s="47"/>
      <c r="L699" s="48"/>
      <c r="M699" s="48"/>
      <c r="N699" s="48"/>
      <c r="O699" s="48"/>
      <c r="P699" s="48"/>
      <c r="Q699" s="48"/>
      <c r="R699" s="40"/>
      <c r="S699" s="40"/>
      <c r="T699" s="40"/>
      <c r="U699" s="40"/>
      <c r="V699" s="49"/>
      <c r="W699" s="49"/>
      <c r="X699" s="44" t="str">
        <f t="shared" si="14"/>
        <v/>
      </c>
    </row>
    <row r="700" spans="1:24" s="45" customFormat="1" ht="12" x14ac:dyDescent="0.2">
      <c r="A700" s="37"/>
      <c r="B700" s="38"/>
      <c r="C700" s="39"/>
      <c r="D700" s="297" t="str">
        <f>IF($B700&gt;0,VLOOKUP($B700,'OT-ID'!$B$13:$M$3257,6,FALSE),"")</f>
        <v/>
      </c>
      <c r="E700" s="298" t="str">
        <f>IF($B700&gt;0,VLOOKUP($B700,'OT-ID'!$B$13:$M$3257,10,FALSE),"")</f>
        <v/>
      </c>
      <c r="F700" s="298" t="str">
        <f>IF($B700&gt;0,VLOOKUP($B700,'OT-ID'!$B$13:$M$3257,12,FALSE),"")</f>
        <v/>
      </c>
      <c r="G700" s="297" t="str">
        <f>IF($B700&gt;0,VLOOKUP($B700,'OT-ID'!$B$13:$M$3257,4,FALSE),"")</f>
        <v/>
      </c>
      <c r="H700" s="298" t="str">
        <f>IF($B700&gt;0,VLOOKUP($B700,'OT-ID'!$B$13:$M$3257,5,FALSE),"")</f>
        <v/>
      </c>
      <c r="I700" s="46"/>
      <c r="J700" s="38"/>
      <c r="K700" s="47"/>
      <c r="L700" s="48"/>
      <c r="M700" s="48"/>
      <c r="N700" s="48"/>
      <c r="O700" s="48"/>
      <c r="P700" s="48"/>
      <c r="Q700" s="48"/>
      <c r="R700" s="40"/>
      <c r="S700" s="40"/>
      <c r="T700" s="40"/>
      <c r="U700" s="40"/>
      <c r="V700" s="49"/>
      <c r="W700" s="49"/>
      <c r="X700" s="44" t="str">
        <f t="shared" si="14"/>
        <v/>
      </c>
    </row>
    <row r="701" spans="1:24" s="45" customFormat="1" ht="12" x14ac:dyDescent="0.2">
      <c r="A701" s="37"/>
      <c r="B701" s="38"/>
      <c r="C701" s="39"/>
      <c r="D701" s="297" t="str">
        <f>IF($B701&gt;0,VLOOKUP($B701,'OT-ID'!$B$13:$M$3257,6,FALSE),"")</f>
        <v/>
      </c>
      <c r="E701" s="298" t="str">
        <f>IF($B701&gt;0,VLOOKUP($B701,'OT-ID'!$B$13:$M$3257,10,FALSE),"")</f>
        <v/>
      </c>
      <c r="F701" s="298" t="str">
        <f>IF($B701&gt;0,VLOOKUP($B701,'OT-ID'!$B$13:$M$3257,12,FALSE),"")</f>
        <v/>
      </c>
      <c r="G701" s="297" t="str">
        <f>IF($B701&gt;0,VLOOKUP($B701,'OT-ID'!$B$13:$M$3257,4,FALSE),"")</f>
        <v/>
      </c>
      <c r="H701" s="298" t="str">
        <f>IF($B701&gt;0,VLOOKUP($B701,'OT-ID'!$B$13:$M$3257,5,FALSE),"")</f>
        <v/>
      </c>
      <c r="I701" s="46"/>
      <c r="J701" s="38"/>
      <c r="K701" s="47"/>
      <c r="L701" s="48"/>
      <c r="M701" s="48"/>
      <c r="N701" s="48"/>
      <c r="O701" s="48"/>
      <c r="P701" s="48"/>
      <c r="Q701" s="48"/>
      <c r="R701" s="40"/>
      <c r="S701" s="40"/>
      <c r="T701" s="40"/>
      <c r="U701" s="40"/>
      <c r="V701" s="49"/>
      <c r="W701" s="49"/>
      <c r="X701" s="44" t="str">
        <f t="shared" si="14"/>
        <v/>
      </c>
    </row>
    <row r="702" spans="1:24" s="45" customFormat="1" ht="12" x14ac:dyDescent="0.2">
      <c r="A702" s="37"/>
      <c r="B702" s="38"/>
      <c r="C702" s="39"/>
      <c r="D702" s="297" t="str">
        <f>IF($B702&gt;0,VLOOKUP($B702,'OT-ID'!$B$13:$M$3257,6,FALSE),"")</f>
        <v/>
      </c>
      <c r="E702" s="298" t="str">
        <f>IF($B702&gt;0,VLOOKUP($B702,'OT-ID'!$B$13:$M$3257,10,FALSE),"")</f>
        <v/>
      </c>
      <c r="F702" s="298" t="str">
        <f>IF($B702&gt;0,VLOOKUP($B702,'OT-ID'!$B$13:$M$3257,12,FALSE),"")</f>
        <v/>
      </c>
      <c r="G702" s="297" t="str">
        <f>IF($B702&gt;0,VLOOKUP($B702,'OT-ID'!$B$13:$M$3257,4,FALSE),"")</f>
        <v/>
      </c>
      <c r="H702" s="298" t="str">
        <f>IF($B702&gt;0,VLOOKUP($B702,'OT-ID'!$B$13:$M$3257,5,FALSE),"")</f>
        <v/>
      </c>
      <c r="I702" s="46"/>
      <c r="J702" s="38"/>
      <c r="K702" s="47"/>
      <c r="L702" s="48"/>
      <c r="M702" s="48"/>
      <c r="N702" s="48"/>
      <c r="O702" s="48"/>
      <c r="P702" s="48"/>
      <c r="Q702" s="48"/>
      <c r="R702" s="40"/>
      <c r="S702" s="40"/>
      <c r="T702" s="40"/>
      <c r="U702" s="40"/>
      <c r="V702" s="49"/>
      <c r="W702" s="49"/>
      <c r="X702" s="44" t="str">
        <f t="shared" si="14"/>
        <v/>
      </c>
    </row>
    <row r="703" spans="1:24" s="45" customFormat="1" ht="12" x14ac:dyDescent="0.2">
      <c r="A703" s="37"/>
      <c r="B703" s="38"/>
      <c r="C703" s="39"/>
      <c r="D703" s="297" t="str">
        <f>IF($B703&gt;0,VLOOKUP($B703,'OT-ID'!$B$13:$M$3257,6,FALSE),"")</f>
        <v/>
      </c>
      <c r="E703" s="298" t="str">
        <f>IF($B703&gt;0,VLOOKUP($B703,'OT-ID'!$B$13:$M$3257,10,FALSE),"")</f>
        <v/>
      </c>
      <c r="F703" s="298" t="str">
        <f>IF($B703&gt;0,VLOOKUP($B703,'OT-ID'!$B$13:$M$3257,12,FALSE),"")</f>
        <v/>
      </c>
      <c r="G703" s="297" t="str">
        <f>IF($B703&gt;0,VLOOKUP($B703,'OT-ID'!$B$13:$M$3257,4,FALSE),"")</f>
        <v/>
      </c>
      <c r="H703" s="298" t="str">
        <f>IF($B703&gt;0,VLOOKUP($B703,'OT-ID'!$B$13:$M$3257,5,FALSE),"")</f>
        <v/>
      </c>
      <c r="I703" s="46"/>
      <c r="J703" s="38"/>
      <c r="K703" s="47"/>
      <c r="L703" s="48"/>
      <c r="M703" s="48"/>
      <c r="N703" s="48"/>
      <c r="O703" s="48"/>
      <c r="P703" s="48"/>
      <c r="Q703" s="48"/>
      <c r="R703" s="40"/>
      <c r="S703" s="40"/>
      <c r="T703" s="40"/>
      <c r="U703" s="40"/>
      <c r="V703" s="49"/>
      <c r="W703" s="49"/>
      <c r="X703" s="44" t="str">
        <f t="shared" si="14"/>
        <v/>
      </c>
    </row>
    <row r="704" spans="1:24" s="45" customFormat="1" ht="12" x14ac:dyDescent="0.2">
      <c r="A704" s="37"/>
      <c r="B704" s="38"/>
      <c r="C704" s="39"/>
      <c r="D704" s="297" t="str">
        <f>IF($B704&gt;0,VLOOKUP($B704,'OT-ID'!$B$13:$M$3257,6,FALSE),"")</f>
        <v/>
      </c>
      <c r="E704" s="298" t="str">
        <f>IF($B704&gt;0,VLOOKUP($B704,'OT-ID'!$B$13:$M$3257,10,FALSE),"")</f>
        <v/>
      </c>
      <c r="F704" s="298" t="str">
        <f>IF($B704&gt;0,VLOOKUP($B704,'OT-ID'!$B$13:$M$3257,12,FALSE),"")</f>
        <v/>
      </c>
      <c r="G704" s="297" t="str">
        <f>IF($B704&gt;0,VLOOKUP($B704,'OT-ID'!$B$13:$M$3257,4,FALSE),"")</f>
        <v/>
      </c>
      <c r="H704" s="298" t="str">
        <f>IF($B704&gt;0,VLOOKUP($B704,'OT-ID'!$B$13:$M$3257,5,FALSE),"")</f>
        <v/>
      </c>
      <c r="I704" s="46"/>
      <c r="J704" s="38"/>
      <c r="K704" s="47"/>
      <c r="L704" s="48"/>
      <c r="M704" s="48"/>
      <c r="N704" s="48"/>
      <c r="O704" s="48"/>
      <c r="P704" s="48"/>
      <c r="Q704" s="48"/>
      <c r="R704" s="40"/>
      <c r="S704" s="40"/>
      <c r="T704" s="40"/>
      <c r="U704" s="40"/>
      <c r="V704" s="49"/>
      <c r="W704" s="49"/>
      <c r="X704" s="44" t="str">
        <f t="shared" si="14"/>
        <v/>
      </c>
    </row>
    <row r="705" spans="1:24" s="45" customFormat="1" ht="12" x14ac:dyDescent="0.2">
      <c r="A705" s="37"/>
      <c r="B705" s="38"/>
      <c r="C705" s="39"/>
      <c r="D705" s="297" t="str">
        <f>IF($B705&gt;0,VLOOKUP($B705,'OT-ID'!$B$13:$M$3257,6,FALSE),"")</f>
        <v/>
      </c>
      <c r="E705" s="298" t="str">
        <f>IF($B705&gt;0,VLOOKUP($B705,'OT-ID'!$B$13:$M$3257,10,FALSE),"")</f>
        <v/>
      </c>
      <c r="F705" s="298" t="str">
        <f>IF($B705&gt;0,VLOOKUP($B705,'OT-ID'!$B$13:$M$3257,12,FALSE),"")</f>
        <v/>
      </c>
      <c r="G705" s="297" t="str">
        <f>IF($B705&gt;0,VLOOKUP($B705,'OT-ID'!$B$13:$M$3257,4,FALSE),"")</f>
        <v/>
      </c>
      <c r="H705" s="298" t="str">
        <f>IF($B705&gt;0,VLOOKUP($B705,'OT-ID'!$B$13:$M$3257,5,FALSE),"")</f>
        <v/>
      </c>
      <c r="I705" s="46"/>
      <c r="J705" s="38"/>
      <c r="K705" s="47"/>
      <c r="L705" s="48"/>
      <c r="M705" s="48"/>
      <c r="N705" s="48"/>
      <c r="O705" s="48"/>
      <c r="P705" s="48"/>
      <c r="Q705" s="48"/>
      <c r="R705" s="40"/>
      <c r="S705" s="40"/>
      <c r="T705" s="40"/>
      <c r="U705" s="40"/>
      <c r="V705" s="49"/>
      <c r="W705" s="49"/>
      <c r="X705" s="44" t="str">
        <f t="shared" si="14"/>
        <v/>
      </c>
    </row>
    <row r="706" spans="1:24" s="45" customFormat="1" ht="12" x14ac:dyDescent="0.2">
      <c r="A706" s="37"/>
      <c r="B706" s="38"/>
      <c r="C706" s="39"/>
      <c r="D706" s="297" t="str">
        <f>IF($B706&gt;0,VLOOKUP($B706,'OT-ID'!$B$13:$M$3257,6,FALSE),"")</f>
        <v/>
      </c>
      <c r="E706" s="298" t="str">
        <f>IF($B706&gt;0,VLOOKUP($B706,'OT-ID'!$B$13:$M$3257,10,FALSE),"")</f>
        <v/>
      </c>
      <c r="F706" s="298" t="str">
        <f>IF($B706&gt;0,VLOOKUP($B706,'OT-ID'!$B$13:$M$3257,12,FALSE),"")</f>
        <v/>
      </c>
      <c r="G706" s="297" t="str">
        <f>IF($B706&gt;0,VLOOKUP($B706,'OT-ID'!$B$13:$M$3257,4,FALSE),"")</f>
        <v/>
      </c>
      <c r="H706" s="298" t="str">
        <f>IF($B706&gt;0,VLOOKUP($B706,'OT-ID'!$B$13:$M$3257,5,FALSE),"")</f>
        <v/>
      </c>
      <c r="I706" s="46"/>
      <c r="J706" s="38"/>
      <c r="K706" s="47"/>
      <c r="L706" s="48"/>
      <c r="M706" s="48"/>
      <c r="N706" s="48"/>
      <c r="O706" s="48"/>
      <c r="P706" s="48"/>
      <c r="Q706" s="48"/>
      <c r="R706" s="40"/>
      <c r="S706" s="40"/>
      <c r="T706" s="40"/>
      <c r="U706" s="40"/>
      <c r="V706" s="49"/>
      <c r="W706" s="49"/>
      <c r="X706" s="44" t="str">
        <f t="shared" si="14"/>
        <v/>
      </c>
    </row>
    <row r="707" spans="1:24" s="45" customFormat="1" ht="12" x14ac:dyDescent="0.2">
      <c r="A707" s="37"/>
      <c r="B707" s="38"/>
      <c r="C707" s="39"/>
      <c r="D707" s="297" t="str">
        <f>IF($B707&gt;0,VLOOKUP($B707,'OT-ID'!$B$13:$M$3257,6,FALSE),"")</f>
        <v/>
      </c>
      <c r="E707" s="298" t="str">
        <f>IF($B707&gt;0,VLOOKUP($B707,'OT-ID'!$B$13:$M$3257,10,FALSE),"")</f>
        <v/>
      </c>
      <c r="F707" s="298" t="str">
        <f>IF($B707&gt;0,VLOOKUP($B707,'OT-ID'!$B$13:$M$3257,12,FALSE),"")</f>
        <v/>
      </c>
      <c r="G707" s="297" t="str">
        <f>IF($B707&gt;0,VLOOKUP($B707,'OT-ID'!$B$13:$M$3257,4,FALSE),"")</f>
        <v/>
      </c>
      <c r="H707" s="298" t="str">
        <f>IF($B707&gt;0,VLOOKUP($B707,'OT-ID'!$B$13:$M$3257,5,FALSE),"")</f>
        <v/>
      </c>
      <c r="I707" s="46"/>
      <c r="J707" s="38"/>
      <c r="K707" s="47"/>
      <c r="L707" s="48"/>
      <c r="M707" s="48"/>
      <c r="N707" s="48"/>
      <c r="O707" s="48"/>
      <c r="P707" s="48"/>
      <c r="Q707" s="48"/>
      <c r="R707" s="40"/>
      <c r="S707" s="40"/>
      <c r="T707" s="40"/>
      <c r="U707" s="40"/>
      <c r="V707" s="49"/>
      <c r="W707" s="49"/>
      <c r="X707" s="44" t="str">
        <f t="shared" si="14"/>
        <v/>
      </c>
    </row>
    <row r="708" spans="1:24" s="45" customFormat="1" ht="12" x14ac:dyDescent="0.2">
      <c r="A708" s="37"/>
      <c r="B708" s="38"/>
      <c r="C708" s="39"/>
      <c r="D708" s="297" t="str">
        <f>IF($B708&gt;0,VLOOKUP($B708,'OT-ID'!$B$13:$M$3257,6,FALSE),"")</f>
        <v/>
      </c>
      <c r="E708" s="298" t="str">
        <f>IF($B708&gt;0,VLOOKUP($B708,'OT-ID'!$B$13:$M$3257,10,FALSE),"")</f>
        <v/>
      </c>
      <c r="F708" s="298" t="str">
        <f>IF($B708&gt;0,VLOOKUP($B708,'OT-ID'!$B$13:$M$3257,12,FALSE),"")</f>
        <v/>
      </c>
      <c r="G708" s="297" t="str">
        <f>IF($B708&gt;0,VLOOKUP($B708,'OT-ID'!$B$13:$M$3257,4,FALSE),"")</f>
        <v/>
      </c>
      <c r="H708" s="298" t="str">
        <f>IF($B708&gt;0,VLOOKUP($B708,'OT-ID'!$B$13:$M$3257,5,FALSE),"")</f>
        <v/>
      </c>
      <c r="I708" s="46"/>
      <c r="J708" s="38"/>
      <c r="K708" s="47"/>
      <c r="L708" s="48"/>
      <c r="M708" s="48"/>
      <c r="N708" s="48"/>
      <c r="O708" s="48"/>
      <c r="P708" s="48"/>
      <c r="Q708" s="48"/>
      <c r="R708" s="40"/>
      <c r="S708" s="40"/>
      <c r="T708" s="40"/>
      <c r="U708" s="40"/>
      <c r="V708" s="49"/>
      <c r="W708" s="49"/>
      <c r="X708" s="44" t="str">
        <f t="shared" si="14"/>
        <v/>
      </c>
    </row>
    <row r="709" spans="1:24" s="45" customFormat="1" ht="12" x14ac:dyDescent="0.2">
      <c r="A709" s="37"/>
      <c r="B709" s="38"/>
      <c r="C709" s="39"/>
      <c r="D709" s="297" t="str">
        <f>IF($B709&gt;0,VLOOKUP($B709,'OT-ID'!$B$13:$M$3257,6,FALSE),"")</f>
        <v/>
      </c>
      <c r="E709" s="298" t="str">
        <f>IF($B709&gt;0,VLOOKUP($B709,'OT-ID'!$B$13:$M$3257,10,FALSE),"")</f>
        <v/>
      </c>
      <c r="F709" s="298" t="str">
        <f>IF($B709&gt;0,VLOOKUP($B709,'OT-ID'!$B$13:$M$3257,12,FALSE),"")</f>
        <v/>
      </c>
      <c r="G709" s="297" t="str">
        <f>IF($B709&gt;0,VLOOKUP($B709,'OT-ID'!$B$13:$M$3257,4,FALSE),"")</f>
        <v/>
      </c>
      <c r="H709" s="298" t="str">
        <f>IF($B709&gt;0,VLOOKUP($B709,'OT-ID'!$B$13:$M$3257,5,FALSE),"")</f>
        <v/>
      </c>
      <c r="I709" s="46"/>
      <c r="J709" s="38"/>
      <c r="K709" s="47"/>
      <c r="L709" s="48"/>
      <c r="M709" s="48"/>
      <c r="N709" s="48"/>
      <c r="O709" s="48"/>
      <c r="P709" s="48"/>
      <c r="Q709" s="48"/>
      <c r="R709" s="40"/>
      <c r="S709" s="40"/>
      <c r="T709" s="40"/>
      <c r="U709" s="40"/>
      <c r="V709" s="49"/>
      <c r="W709" s="49"/>
      <c r="X709" s="44" t="str">
        <f t="shared" si="14"/>
        <v/>
      </c>
    </row>
    <row r="710" spans="1:24" s="45" customFormat="1" ht="12" x14ac:dyDescent="0.2">
      <c r="A710" s="37"/>
      <c r="B710" s="38"/>
      <c r="C710" s="39"/>
      <c r="D710" s="297" t="str">
        <f>IF($B710&gt;0,VLOOKUP($B710,'OT-ID'!$B$13:$M$3257,6,FALSE),"")</f>
        <v/>
      </c>
      <c r="E710" s="298" t="str">
        <f>IF($B710&gt;0,VLOOKUP($B710,'OT-ID'!$B$13:$M$3257,10,FALSE),"")</f>
        <v/>
      </c>
      <c r="F710" s="298" t="str">
        <f>IF($B710&gt;0,VLOOKUP($B710,'OT-ID'!$B$13:$M$3257,12,FALSE),"")</f>
        <v/>
      </c>
      <c r="G710" s="297" t="str">
        <f>IF($B710&gt;0,VLOOKUP($B710,'OT-ID'!$B$13:$M$3257,4,FALSE),"")</f>
        <v/>
      </c>
      <c r="H710" s="298" t="str">
        <f>IF($B710&gt;0,VLOOKUP($B710,'OT-ID'!$B$13:$M$3257,5,FALSE),"")</f>
        <v/>
      </c>
      <c r="I710" s="46"/>
      <c r="J710" s="38"/>
      <c r="K710" s="47"/>
      <c r="L710" s="48"/>
      <c r="M710" s="48"/>
      <c r="N710" s="48"/>
      <c r="O710" s="48"/>
      <c r="P710" s="48"/>
      <c r="Q710" s="48"/>
      <c r="R710" s="40"/>
      <c r="S710" s="40"/>
      <c r="T710" s="40"/>
      <c r="U710" s="40"/>
      <c r="V710" s="49"/>
      <c r="W710" s="49"/>
      <c r="X710" s="44" t="str">
        <f t="shared" si="14"/>
        <v/>
      </c>
    </row>
    <row r="711" spans="1:24" s="45" customFormat="1" ht="12" x14ac:dyDescent="0.2">
      <c r="A711" s="37"/>
      <c r="B711" s="38"/>
      <c r="C711" s="39"/>
      <c r="D711" s="297" t="str">
        <f>IF($B711&gt;0,VLOOKUP($B711,'OT-ID'!$B$13:$M$3257,6,FALSE),"")</f>
        <v/>
      </c>
      <c r="E711" s="298" t="str">
        <f>IF($B711&gt;0,VLOOKUP($B711,'OT-ID'!$B$13:$M$3257,10,FALSE),"")</f>
        <v/>
      </c>
      <c r="F711" s="298" t="str">
        <f>IF($B711&gt;0,VLOOKUP($B711,'OT-ID'!$B$13:$M$3257,12,FALSE),"")</f>
        <v/>
      </c>
      <c r="G711" s="297" t="str">
        <f>IF($B711&gt;0,VLOOKUP($B711,'OT-ID'!$B$13:$M$3257,4,FALSE),"")</f>
        <v/>
      </c>
      <c r="H711" s="298" t="str">
        <f>IF($B711&gt;0,VLOOKUP($B711,'OT-ID'!$B$13:$M$3257,5,FALSE),"")</f>
        <v/>
      </c>
      <c r="I711" s="46"/>
      <c r="J711" s="38"/>
      <c r="K711" s="47"/>
      <c r="L711" s="48"/>
      <c r="M711" s="48"/>
      <c r="N711" s="48"/>
      <c r="O711" s="48"/>
      <c r="P711" s="48"/>
      <c r="Q711" s="48"/>
      <c r="R711" s="40"/>
      <c r="S711" s="40"/>
      <c r="T711" s="40"/>
      <c r="U711" s="40"/>
      <c r="V711" s="49"/>
      <c r="W711" s="49"/>
      <c r="X711" s="44" t="str">
        <f t="shared" si="14"/>
        <v/>
      </c>
    </row>
    <row r="712" spans="1:24" s="45" customFormat="1" ht="12" x14ac:dyDescent="0.2">
      <c r="A712" s="37"/>
      <c r="B712" s="38"/>
      <c r="C712" s="39"/>
      <c r="D712" s="297" t="str">
        <f>IF($B712&gt;0,VLOOKUP($B712,'OT-ID'!$B$13:$M$3257,6,FALSE),"")</f>
        <v/>
      </c>
      <c r="E712" s="298" t="str">
        <f>IF($B712&gt;0,VLOOKUP($B712,'OT-ID'!$B$13:$M$3257,10,FALSE),"")</f>
        <v/>
      </c>
      <c r="F712" s="298" t="str">
        <f>IF($B712&gt;0,VLOOKUP($B712,'OT-ID'!$B$13:$M$3257,12,FALSE),"")</f>
        <v/>
      </c>
      <c r="G712" s="297" t="str">
        <f>IF($B712&gt;0,VLOOKUP($B712,'OT-ID'!$B$13:$M$3257,4,FALSE),"")</f>
        <v/>
      </c>
      <c r="H712" s="298" t="str">
        <f>IF($B712&gt;0,VLOOKUP($B712,'OT-ID'!$B$13:$M$3257,5,FALSE),"")</f>
        <v/>
      </c>
      <c r="I712" s="46"/>
      <c r="J712" s="38"/>
      <c r="K712" s="47"/>
      <c r="L712" s="48"/>
      <c r="M712" s="48"/>
      <c r="N712" s="48"/>
      <c r="O712" s="48"/>
      <c r="P712" s="48"/>
      <c r="Q712" s="48"/>
      <c r="R712" s="40"/>
      <c r="S712" s="40"/>
      <c r="T712" s="40"/>
      <c r="U712" s="40"/>
      <c r="V712" s="49"/>
      <c r="W712" s="49"/>
      <c r="X712" s="44" t="str">
        <f t="shared" si="14"/>
        <v/>
      </c>
    </row>
    <row r="713" spans="1:24" s="45" customFormat="1" ht="12" x14ac:dyDescent="0.2">
      <c r="A713" s="37"/>
      <c r="B713" s="38"/>
      <c r="C713" s="39"/>
      <c r="D713" s="297" t="str">
        <f>IF($B713&gt;0,VLOOKUP($B713,'OT-ID'!$B$13:$M$3257,6,FALSE),"")</f>
        <v/>
      </c>
      <c r="E713" s="298" t="str">
        <f>IF($B713&gt;0,VLOOKUP($B713,'OT-ID'!$B$13:$M$3257,10,FALSE),"")</f>
        <v/>
      </c>
      <c r="F713" s="298" t="str">
        <f>IF($B713&gt;0,VLOOKUP($B713,'OT-ID'!$B$13:$M$3257,12,FALSE),"")</f>
        <v/>
      </c>
      <c r="G713" s="297" t="str">
        <f>IF($B713&gt;0,VLOOKUP($B713,'OT-ID'!$B$13:$M$3257,4,FALSE),"")</f>
        <v/>
      </c>
      <c r="H713" s="298" t="str">
        <f>IF($B713&gt;0,VLOOKUP($B713,'OT-ID'!$B$13:$M$3257,5,FALSE),"")</f>
        <v/>
      </c>
      <c r="I713" s="46"/>
      <c r="J713" s="38"/>
      <c r="K713" s="47"/>
      <c r="L713" s="48"/>
      <c r="M713" s="48"/>
      <c r="N713" s="48"/>
      <c r="O713" s="48"/>
      <c r="P713" s="48"/>
      <c r="Q713" s="48"/>
      <c r="R713" s="40"/>
      <c r="S713" s="40"/>
      <c r="T713" s="40"/>
      <c r="U713" s="40"/>
      <c r="V713" s="49"/>
      <c r="W713" s="49"/>
      <c r="X713" s="44" t="str">
        <f t="shared" si="14"/>
        <v/>
      </c>
    </row>
    <row r="714" spans="1:24" s="45" customFormat="1" ht="12" x14ac:dyDescent="0.2">
      <c r="A714" s="37"/>
      <c r="B714" s="38"/>
      <c r="C714" s="39"/>
      <c r="D714" s="297" t="str">
        <f>IF($B714&gt;0,VLOOKUP($B714,'OT-ID'!$B$13:$M$3257,6,FALSE),"")</f>
        <v/>
      </c>
      <c r="E714" s="298" t="str">
        <f>IF($B714&gt;0,VLOOKUP($B714,'OT-ID'!$B$13:$M$3257,10,FALSE),"")</f>
        <v/>
      </c>
      <c r="F714" s="298" t="str">
        <f>IF($B714&gt;0,VLOOKUP($B714,'OT-ID'!$B$13:$M$3257,12,FALSE),"")</f>
        <v/>
      </c>
      <c r="G714" s="297" t="str">
        <f>IF($B714&gt;0,VLOOKUP($B714,'OT-ID'!$B$13:$M$3257,4,FALSE),"")</f>
        <v/>
      </c>
      <c r="H714" s="298" t="str">
        <f>IF($B714&gt;0,VLOOKUP($B714,'OT-ID'!$B$13:$M$3257,5,FALSE),"")</f>
        <v/>
      </c>
      <c r="I714" s="46"/>
      <c r="J714" s="38"/>
      <c r="K714" s="47"/>
      <c r="L714" s="48"/>
      <c r="M714" s="48"/>
      <c r="N714" s="48"/>
      <c r="O714" s="48"/>
      <c r="P714" s="48"/>
      <c r="Q714" s="48"/>
      <c r="R714" s="40"/>
      <c r="S714" s="40"/>
      <c r="T714" s="40"/>
      <c r="U714" s="40"/>
      <c r="V714" s="49"/>
      <c r="W714" s="49"/>
      <c r="X714" s="44" t="str">
        <f t="shared" si="14"/>
        <v/>
      </c>
    </row>
    <row r="715" spans="1:24" s="45" customFormat="1" ht="12" x14ac:dyDescent="0.2">
      <c r="A715" s="37"/>
      <c r="B715" s="38"/>
      <c r="C715" s="39"/>
      <c r="D715" s="297" t="str">
        <f>IF($B715&gt;0,VLOOKUP($B715,'OT-ID'!$B$13:$M$3257,6,FALSE),"")</f>
        <v/>
      </c>
      <c r="E715" s="298" t="str">
        <f>IF($B715&gt;0,VLOOKUP($B715,'OT-ID'!$B$13:$M$3257,10,FALSE),"")</f>
        <v/>
      </c>
      <c r="F715" s="298" t="str">
        <f>IF($B715&gt;0,VLOOKUP($B715,'OT-ID'!$B$13:$M$3257,12,FALSE),"")</f>
        <v/>
      </c>
      <c r="G715" s="297" t="str">
        <f>IF($B715&gt;0,VLOOKUP($B715,'OT-ID'!$B$13:$M$3257,4,FALSE),"")</f>
        <v/>
      </c>
      <c r="H715" s="298" t="str">
        <f>IF($B715&gt;0,VLOOKUP($B715,'OT-ID'!$B$13:$M$3257,5,FALSE),"")</f>
        <v/>
      </c>
      <c r="I715" s="46"/>
      <c r="J715" s="38"/>
      <c r="K715" s="47"/>
      <c r="L715" s="48"/>
      <c r="M715" s="48"/>
      <c r="N715" s="48"/>
      <c r="O715" s="48"/>
      <c r="P715" s="48"/>
      <c r="Q715" s="48"/>
      <c r="R715" s="40"/>
      <c r="S715" s="40"/>
      <c r="T715" s="40"/>
      <c r="U715" s="40"/>
      <c r="V715" s="49"/>
      <c r="W715" s="49"/>
      <c r="X715" s="44" t="str">
        <f t="shared" si="14"/>
        <v/>
      </c>
    </row>
    <row r="716" spans="1:24" s="45" customFormat="1" ht="12" x14ac:dyDescent="0.2">
      <c r="A716" s="37"/>
      <c r="B716" s="38"/>
      <c r="C716" s="39"/>
      <c r="D716" s="297" t="str">
        <f>IF($B716&gt;0,VLOOKUP($B716,'OT-ID'!$B$13:$M$3257,6,FALSE),"")</f>
        <v/>
      </c>
      <c r="E716" s="298" t="str">
        <f>IF($B716&gt;0,VLOOKUP($B716,'OT-ID'!$B$13:$M$3257,10,FALSE),"")</f>
        <v/>
      </c>
      <c r="F716" s="298" t="str">
        <f>IF($B716&gt;0,VLOOKUP($B716,'OT-ID'!$B$13:$M$3257,12,FALSE),"")</f>
        <v/>
      </c>
      <c r="G716" s="297" t="str">
        <f>IF($B716&gt;0,VLOOKUP($B716,'OT-ID'!$B$13:$M$3257,4,FALSE),"")</f>
        <v/>
      </c>
      <c r="H716" s="298" t="str">
        <f>IF($B716&gt;0,VLOOKUP($B716,'OT-ID'!$B$13:$M$3257,5,FALSE),"")</f>
        <v/>
      </c>
      <c r="I716" s="46"/>
      <c r="J716" s="38"/>
      <c r="K716" s="47"/>
      <c r="L716" s="48"/>
      <c r="M716" s="48"/>
      <c r="N716" s="48"/>
      <c r="O716" s="48"/>
      <c r="P716" s="48"/>
      <c r="Q716" s="48"/>
      <c r="R716" s="40"/>
      <c r="S716" s="40"/>
      <c r="T716" s="40"/>
      <c r="U716" s="40"/>
      <c r="V716" s="49"/>
      <c r="W716" s="49"/>
      <c r="X716" s="44" t="str">
        <f t="shared" si="14"/>
        <v/>
      </c>
    </row>
    <row r="717" spans="1:24" s="45" customFormat="1" ht="12" x14ac:dyDescent="0.2">
      <c r="A717" s="37"/>
      <c r="B717" s="38"/>
      <c r="C717" s="39"/>
      <c r="D717" s="297" t="str">
        <f>IF($B717&gt;0,VLOOKUP($B717,'OT-ID'!$B$13:$M$3257,6,FALSE),"")</f>
        <v/>
      </c>
      <c r="E717" s="298" t="str">
        <f>IF($B717&gt;0,VLOOKUP($B717,'OT-ID'!$B$13:$M$3257,10,FALSE),"")</f>
        <v/>
      </c>
      <c r="F717" s="298" t="str">
        <f>IF($B717&gt;0,VLOOKUP($B717,'OT-ID'!$B$13:$M$3257,12,FALSE),"")</f>
        <v/>
      </c>
      <c r="G717" s="297" t="str">
        <f>IF($B717&gt;0,VLOOKUP($B717,'OT-ID'!$B$13:$M$3257,4,FALSE),"")</f>
        <v/>
      </c>
      <c r="H717" s="298" t="str">
        <f>IF($B717&gt;0,VLOOKUP($B717,'OT-ID'!$B$13:$M$3257,5,FALSE),"")</f>
        <v/>
      </c>
      <c r="I717" s="46"/>
      <c r="J717" s="38"/>
      <c r="K717" s="47"/>
      <c r="L717" s="48"/>
      <c r="M717" s="48"/>
      <c r="N717" s="48"/>
      <c r="O717" s="48"/>
      <c r="P717" s="48"/>
      <c r="Q717" s="48"/>
      <c r="R717" s="40"/>
      <c r="S717" s="40"/>
      <c r="T717" s="40"/>
      <c r="U717" s="40"/>
      <c r="V717" s="49"/>
      <c r="W717" s="49"/>
      <c r="X717" s="44" t="str">
        <f t="shared" si="14"/>
        <v/>
      </c>
    </row>
    <row r="718" spans="1:24" s="45" customFormat="1" ht="12" x14ac:dyDescent="0.2">
      <c r="A718" s="37"/>
      <c r="B718" s="38"/>
      <c r="C718" s="39"/>
      <c r="D718" s="297" t="str">
        <f>IF($B718&gt;0,VLOOKUP($B718,'OT-ID'!$B$13:$M$3257,6,FALSE),"")</f>
        <v/>
      </c>
      <c r="E718" s="298" t="str">
        <f>IF($B718&gt;0,VLOOKUP($B718,'OT-ID'!$B$13:$M$3257,10,FALSE),"")</f>
        <v/>
      </c>
      <c r="F718" s="298" t="str">
        <f>IF($B718&gt;0,VLOOKUP($B718,'OT-ID'!$B$13:$M$3257,12,FALSE),"")</f>
        <v/>
      </c>
      <c r="G718" s="297" t="str">
        <f>IF($B718&gt;0,VLOOKUP($B718,'OT-ID'!$B$13:$M$3257,4,FALSE),"")</f>
        <v/>
      </c>
      <c r="H718" s="298" t="str">
        <f>IF($B718&gt;0,VLOOKUP($B718,'OT-ID'!$B$13:$M$3257,5,FALSE),"")</f>
        <v/>
      </c>
      <c r="I718" s="46"/>
      <c r="J718" s="38"/>
      <c r="K718" s="47"/>
      <c r="L718" s="48"/>
      <c r="M718" s="48"/>
      <c r="N718" s="48"/>
      <c r="O718" s="48"/>
      <c r="P718" s="48"/>
      <c r="Q718" s="48"/>
      <c r="R718" s="40"/>
      <c r="S718" s="40"/>
      <c r="T718" s="40"/>
      <c r="U718" s="40"/>
      <c r="V718" s="49"/>
      <c r="W718" s="49"/>
      <c r="X718" s="44" t="str">
        <f t="shared" si="14"/>
        <v/>
      </c>
    </row>
    <row r="719" spans="1:24" s="45" customFormat="1" ht="12" x14ac:dyDescent="0.2">
      <c r="A719" s="37"/>
      <c r="B719" s="38"/>
      <c r="C719" s="39"/>
      <c r="D719" s="297" t="str">
        <f>IF($B719&gt;0,VLOOKUP($B719,'OT-ID'!$B$13:$M$3257,6,FALSE),"")</f>
        <v/>
      </c>
      <c r="E719" s="298" t="str">
        <f>IF($B719&gt;0,VLOOKUP($B719,'OT-ID'!$B$13:$M$3257,10,FALSE),"")</f>
        <v/>
      </c>
      <c r="F719" s="298" t="str">
        <f>IF($B719&gt;0,VLOOKUP($B719,'OT-ID'!$B$13:$M$3257,12,FALSE),"")</f>
        <v/>
      </c>
      <c r="G719" s="297" t="str">
        <f>IF($B719&gt;0,VLOOKUP($B719,'OT-ID'!$B$13:$M$3257,4,FALSE),"")</f>
        <v/>
      </c>
      <c r="H719" s="298" t="str">
        <f>IF($B719&gt;0,VLOOKUP($B719,'OT-ID'!$B$13:$M$3257,5,FALSE),"")</f>
        <v/>
      </c>
      <c r="I719" s="46"/>
      <c r="J719" s="38"/>
      <c r="K719" s="47"/>
      <c r="L719" s="48"/>
      <c r="M719" s="48"/>
      <c r="N719" s="48"/>
      <c r="O719" s="48"/>
      <c r="P719" s="48"/>
      <c r="Q719" s="48"/>
      <c r="R719" s="40"/>
      <c r="S719" s="40"/>
      <c r="T719" s="40"/>
      <c r="U719" s="40"/>
      <c r="V719" s="49"/>
      <c r="W719" s="49"/>
      <c r="X719" s="44" t="str">
        <f t="shared" si="14"/>
        <v/>
      </c>
    </row>
    <row r="720" spans="1:24" s="45" customFormat="1" ht="12" x14ac:dyDescent="0.2">
      <c r="A720" s="37"/>
      <c r="B720" s="38"/>
      <c r="C720" s="39"/>
      <c r="D720" s="297" t="str">
        <f>IF($B720&gt;0,VLOOKUP($B720,'OT-ID'!$B$13:$M$3257,6,FALSE),"")</f>
        <v/>
      </c>
      <c r="E720" s="298" t="str">
        <f>IF($B720&gt;0,VLOOKUP($B720,'OT-ID'!$B$13:$M$3257,10,FALSE),"")</f>
        <v/>
      </c>
      <c r="F720" s="298" t="str">
        <f>IF($B720&gt;0,VLOOKUP($B720,'OT-ID'!$B$13:$M$3257,12,FALSE),"")</f>
        <v/>
      </c>
      <c r="G720" s="297" t="str">
        <f>IF($B720&gt;0,VLOOKUP($B720,'OT-ID'!$B$13:$M$3257,4,FALSE),"")</f>
        <v/>
      </c>
      <c r="H720" s="298" t="str">
        <f>IF($B720&gt;0,VLOOKUP($B720,'OT-ID'!$B$13:$M$3257,5,FALSE),"")</f>
        <v/>
      </c>
      <c r="I720" s="46"/>
      <c r="J720" s="38"/>
      <c r="K720" s="47"/>
      <c r="L720" s="48"/>
      <c r="M720" s="48"/>
      <c r="N720" s="48"/>
      <c r="O720" s="48"/>
      <c r="P720" s="48"/>
      <c r="Q720" s="48"/>
      <c r="R720" s="40"/>
      <c r="S720" s="40"/>
      <c r="T720" s="40"/>
      <c r="U720" s="40"/>
      <c r="V720" s="49"/>
      <c r="W720" s="49"/>
      <c r="X720" s="44" t="str">
        <f t="shared" si="14"/>
        <v/>
      </c>
    </row>
    <row r="721" spans="1:24" s="45" customFormat="1" ht="12" x14ac:dyDescent="0.2">
      <c r="A721" s="37"/>
      <c r="B721" s="38"/>
      <c r="C721" s="39"/>
      <c r="D721" s="297" t="str">
        <f>IF($B721&gt;0,VLOOKUP($B721,'OT-ID'!$B$13:$M$3257,6,FALSE),"")</f>
        <v/>
      </c>
      <c r="E721" s="298" t="str">
        <f>IF($B721&gt;0,VLOOKUP($B721,'OT-ID'!$B$13:$M$3257,10,FALSE),"")</f>
        <v/>
      </c>
      <c r="F721" s="298" t="str">
        <f>IF($B721&gt;0,VLOOKUP($B721,'OT-ID'!$B$13:$M$3257,12,FALSE),"")</f>
        <v/>
      </c>
      <c r="G721" s="297" t="str">
        <f>IF($B721&gt;0,VLOOKUP($B721,'OT-ID'!$B$13:$M$3257,4,FALSE),"")</f>
        <v/>
      </c>
      <c r="H721" s="298" t="str">
        <f>IF($B721&gt;0,VLOOKUP($B721,'OT-ID'!$B$13:$M$3257,5,FALSE),"")</f>
        <v/>
      </c>
      <c r="I721" s="46"/>
      <c r="J721" s="38"/>
      <c r="K721" s="47"/>
      <c r="L721" s="48"/>
      <c r="M721" s="48"/>
      <c r="N721" s="48"/>
      <c r="O721" s="48"/>
      <c r="P721" s="48"/>
      <c r="Q721" s="48"/>
      <c r="R721" s="40"/>
      <c r="S721" s="40"/>
      <c r="T721" s="40"/>
      <c r="U721" s="40"/>
      <c r="V721" s="49"/>
      <c r="W721" s="49"/>
      <c r="X721" s="44" t="str">
        <f t="shared" si="14"/>
        <v/>
      </c>
    </row>
    <row r="722" spans="1:24" s="45" customFormat="1" ht="12" x14ac:dyDescent="0.2">
      <c r="A722" s="37"/>
      <c r="B722" s="38"/>
      <c r="C722" s="39"/>
      <c r="D722" s="297" t="str">
        <f>IF($B722&gt;0,VLOOKUP($B722,'OT-ID'!$B$13:$M$3257,6,FALSE),"")</f>
        <v/>
      </c>
      <c r="E722" s="298" t="str">
        <f>IF($B722&gt;0,VLOOKUP($B722,'OT-ID'!$B$13:$M$3257,10,FALSE),"")</f>
        <v/>
      </c>
      <c r="F722" s="298" t="str">
        <f>IF($B722&gt;0,VLOOKUP($B722,'OT-ID'!$B$13:$M$3257,12,FALSE),"")</f>
        <v/>
      </c>
      <c r="G722" s="297" t="str">
        <f>IF($B722&gt;0,VLOOKUP($B722,'OT-ID'!$B$13:$M$3257,4,FALSE),"")</f>
        <v/>
      </c>
      <c r="H722" s="298" t="str">
        <f>IF($B722&gt;0,VLOOKUP($B722,'OT-ID'!$B$13:$M$3257,5,FALSE),"")</f>
        <v/>
      </c>
      <c r="I722" s="46"/>
      <c r="J722" s="38"/>
      <c r="K722" s="47"/>
      <c r="L722" s="48"/>
      <c r="M722" s="48"/>
      <c r="N722" s="48"/>
      <c r="O722" s="48"/>
      <c r="P722" s="48"/>
      <c r="Q722" s="48"/>
      <c r="R722" s="40"/>
      <c r="S722" s="40"/>
      <c r="T722" s="40"/>
      <c r="U722" s="40"/>
      <c r="V722" s="49"/>
      <c r="W722" s="49"/>
      <c r="X722" s="44" t="str">
        <f t="shared" si="14"/>
        <v/>
      </c>
    </row>
    <row r="723" spans="1:24" s="45" customFormat="1" ht="12" x14ac:dyDescent="0.2">
      <c r="A723" s="37"/>
      <c r="B723" s="38"/>
      <c r="C723" s="39"/>
      <c r="D723" s="297" t="str">
        <f>IF($B723&gt;0,VLOOKUP($B723,'OT-ID'!$B$13:$M$3257,6,FALSE),"")</f>
        <v/>
      </c>
      <c r="E723" s="298" t="str">
        <f>IF($B723&gt;0,VLOOKUP($B723,'OT-ID'!$B$13:$M$3257,10,FALSE),"")</f>
        <v/>
      </c>
      <c r="F723" s="298" t="str">
        <f>IF($B723&gt;0,VLOOKUP($B723,'OT-ID'!$B$13:$M$3257,12,FALSE),"")</f>
        <v/>
      </c>
      <c r="G723" s="297" t="str">
        <f>IF($B723&gt;0,VLOOKUP($B723,'OT-ID'!$B$13:$M$3257,4,FALSE),"")</f>
        <v/>
      </c>
      <c r="H723" s="298" t="str">
        <f>IF($B723&gt;0,VLOOKUP($B723,'OT-ID'!$B$13:$M$3257,5,FALSE),"")</f>
        <v/>
      </c>
      <c r="I723" s="46"/>
      <c r="J723" s="38"/>
      <c r="K723" s="47"/>
      <c r="L723" s="48"/>
      <c r="M723" s="48"/>
      <c r="N723" s="48"/>
      <c r="O723" s="48"/>
      <c r="P723" s="48"/>
      <c r="Q723" s="48"/>
      <c r="R723" s="40"/>
      <c r="S723" s="40"/>
      <c r="T723" s="40"/>
      <c r="U723" s="40"/>
      <c r="V723" s="49"/>
      <c r="W723" s="49"/>
      <c r="X723" s="44" t="str">
        <f t="shared" ref="X723:X786" si="15">IF(W723&gt;0,V723*1000/W723,"")</f>
        <v/>
      </c>
    </row>
    <row r="724" spans="1:24" s="45" customFormat="1" ht="12" x14ac:dyDescent="0.2">
      <c r="A724" s="37"/>
      <c r="B724" s="38"/>
      <c r="C724" s="39"/>
      <c r="D724" s="297" t="str">
        <f>IF($B724&gt;0,VLOOKUP($B724,'OT-ID'!$B$13:$M$3257,6,FALSE),"")</f>
        <v/>
      </c>
      <c r="E724" s="298" t="str">
        <f>IF($B724&gt;0,VLOOKUP($B724,'OT-ID'!$B$13:$M$3257,10,FALSE),"")</f>
        <v/>
      </c>
      <c r="F724" s="298" t="str">
        <f>IF($B724&gt;0,VLOOKUP($B724,'OT-ID'!$B$13:$M$3257,12,FALSE),"")</f>
        <v/>
      </c>
      <c r="G724" s="297" t="str">
        <f>IF($B724&gt;0,VLOOKUP($B724,'OT-ID'!$B$13:$M$3257,4,FALSE),"")</f>
        <v/>
      </c>
      <c r="H724" s="298" t="str">
        <f>IF($B724&gt;0,VLOOKUP($B724,'OT-ID'!$B$13:$M$3257,5,FALSE),"")</f>
        <v/>
      </c>
      <c r="I724" s="46"/>
      <c r="J724" s="38"/>
      <c r="K724" s="47"/>
      <c r="L724" s="48"/>
      <c r="M724" s="48"/>
      <c r="N724" s="48"/>
      <c r="O724" s="48"/>
      <c r="P724" s="48"/>
      <c r="Q724" s="48"/>
      <c r="R724" s="40"/>
      <c r="S724" s="40"/>
      <c r="T724" s="40"/>
      <c r="U724" s="40"/>
      <c r="V724" s="49"/>
      <c r="W724" s="49"/>
      <c r="X724" s="44" t="str">
        <f t="shared" si="15"/>
        <v/>
      </c>
    </row>
    <row r="725" spans="1:24" s="45" customFormat="1" ht="12" x14ac:dyDescent="0.2">
      <c r="A725" s="37"/>
      <c r="B725" s="38"/>
      <c r="C725" s="39"/>
      <c r="D725" s="297" t="str">
        <f>IF($B725&gt;0,VLOOKUP($B725,'OT-ID'!$B$13:$M$3257,6,FALSE),"")</f>
        <v/>
      </c>
      <c r="E725" s="298" t="str">
        <f>IF($B725&gt;0,VLOOKUP($B725,'OT-ID'!$B$13:$M$3257,10,FALSE),"")</f>
        <v/>
      </c>
      <c r="F725" s="298" t="str">
        <f>IF($B725&gt;0,VLOOKUP($B725,'OT-ID'!$B$13:$M$3257,12,FALSE),"")</f>
        <v/>
      </c>
      <c r="G725" s="297" t="str">
        <f>IF($B725&gt;0,VLOOKUP($B725,'OT-ID'!$B$13:$M$3257,4,FALSE),"")</f>
        <v/>
      </c>
      <c r="H725" s="298" t="str">
        <f>IF($B725&gt;0,VLOOKUP($B725,'OT-ID'!$B$13:$M$3257,5,FALSE),"")</f>
        <v/>
      </c>
      <c r="I725" s="46"/>
      <c r="J725" s="38"/>
      <c r="K725" s="47"/>
      <c r="L725" s="48"/>
      <c r="M725" s="48"/>
      <c r="N725" s="48"/>
      <c r="O725" s="48"/>
      <c r="P725" s="48"/>
      <c r="Q725" s="48"/>
      <c r="R725" s="40"/>
      <c r="S725" s="40"/>
      <c r="T725" s="40"/>
      <c r="U725" s="40"/>
      <c r="V725" s="49"/>
      <c r="W725" s="49"/>
      <c r="X725" s="44" t="str">
        <f t="shared" si="15"/>
        <v/>
      </c>
    </row>
    <row r="726" spans="1:24" s="45" customFormat="1" ht="12" x14ac:dyDescent="0.2">
      <c r="A726" s="37"/>
      <c r="B726" s="38"/>
      <c r="C726" s="39"/>
      <c r="D726" s="297" t="str">
        <f>IF($B726&gt;0,VLOOKUP($B726,'OT-ID'!$B$13:$M$3257,6,FALSE),"")</f>
        <v/>
      </c>
      <c r="E726" s="298" t="str">
        <f>IF($B726&gt;0,VLOOKUP($B726,'OT-ID'!$B$13:$M$3257,10,FALSE),"")</f>
        <v/>
      </c>
      <c r="F726" s="298" t="str">
        <f>IF($B726&gt;0,VLOOKUP($B726,'OT-ID'!$B$13:$M$3257,12,FALSE),"")</f>
        <v/>
      </c>
      <c r="G726" s="297" t="str">
        <f>IF($B726&gt;0,VLOOKUP($B726,'OT-ID'!$B$13:$M$3257,4,FALSE),"")</f>
        <v/>
      </c>
      <c r="H726" s="298" t="str">
        <f>IF($B726&gt;0,VLOOKUP($B726,'OT-ID'!$B$13:$M$3257,5,FALSE),"")</f>
        <v/>
      </c>
      <c r="I726" s="46"/>
      <c r="J726" s="38"/>
      <c r="K726" s="47"/>
      <c r="L726" s="48"/>
      <c r="M726" s="48"/>
      <c r="N726" s="48"/>
      <c r="O726" s="48"/>
      <c r="P726" s="48"/>
      <c r="Q726" s="48"/>
      <c r="R726" s="40"/>
      <c r="S726" s="40"/>
      <c r="T726" s="40"/>
      <c r="U726" s="40"/>
      <c r="V726" s="49"/>
      <c r="W726" s="49"/>
      <c r="X726" s="44" t="str">
        <f t="shared" si="15"/>
        <v/>
      </c>
    </row>
    <row r="727" spans="1:24" s="45" customFormat="1" ht="12" x14ac:dyDescent="0.2">
      <c r="A727" s="37"/>
      <c r="B727" s="38"/>
      <c r="C727" s="39"/>
      <c r="D727" s="297" t="str">
        <f>IF($B727&gt;0,VLOOKUP($B727,'OT-ID'!$B$13:$M$3257,6,FALSE),"")</f>
        <v/>
      </c>
      <c r="E727" s="298" t="str">
        <f>IF($B727&gt;0,VLOOKUP($B727,'OT-ID'!$B$13:$M$3257,10,FALSE),"")</f>
        <v/>
      </c>
      <c r="F727" s="298" t="str">
        <f>IF($B727&gt;0,VLOOKUP($B727,'OT-ID'!$B$13:$M$3257,12,FALSE),"")</f>
        <v/>
      </c>
      <c r="G727" s="297" t="str">
        <f>IF($B727&gt;0,VLOOKUP($B727,'OT-ID'!$B$13:$M$3257,4,FALSE),"")</f>
        <v/>
      </c>
      <c r="H727" s="298" t="str">
        <f>IF($B727&gt;0,VLOOKUP($B727,'OT-ID'!$B$13:$M$3257,5,FALSE),"")</f>
        <v/>
      </c>
      <c r="I727" s="46"/>
      <c r="J727" s="38"/>
      <c r="K727" s="47"/>
      <c r="L727" s="48"/>
      <c r="M727" s="48"/>
      <c r="N727" s="48"/>
      <c r="O727" s="48"/>
      <c r="P727" s="48"/>
      <c r="Q727" s="48"/>
      <c r="R727" s="40"/>
      <c r="S727" s="40"/>
      <c r="T727" s="40"/>
      <c r="U727" s="40"/>
      <c r="V727" s="49"/>
      <c r="W727" s="49"/>
      <c r="X727" s="44" t="str">
        <f t="shared" si="15"/>
        <v/>
      </c>
    </row>
    <row r="728" spans="1:24" s="45" customFormat="1" ht="12" x14ac:dyDescent="0.2">
      <c r="A728" s="37"/>
      <c r="B728" s="38"/>
      <c r="C728" s="39"/>
      <c r="D728" s="297" t="str">
        <f>IF($B728&gt;0,VLOOKUP($B728,'OT-ID'!$B$13:$M$3257,6,FALSE),"")</f>
        <v/>
      </c>
      <c r="E728" s="298" t="str">
        <f>IF($B728&gt;0,VLOOKUP($B728,'OT-ID'!$B$13:$M$3257,10,FALSE),"")</f>
        <v/>
      </c>
      <c r="F728" s="298" t="str">
        <f>IF($B728&gt;0,VLOOKUP($B728,'OT-ID'!$B$13:$M$3257,12,FALSE),"")</f>
        <v/>
      </c>
      <c r="G728" s="297" t="str">
        <f>IF($B728&gt;0,VLOOKUP($B728,'OT-ID'!$B$13:$M$3257,4,FALSE),"")</f>
        <v/>
      </c>
      <c r="H728" s="298" t="str">
        <f>IF($B728&gt;0,VLOOKUP($B728,'OT-ID'!$B$13:$M$3257,5,FALSE),"")</f>
        <v/>
      </c>
      <c r="I728" s="46"/>
      <c r="J728" s="38"/>
      <c r="K728" s="47"/>
      <c r="L728" s="48"/>
      <c r="M728" s="48"/>
      <c r="N728" s="48"/>
      <c r="O728" s="48"/>
      <c r="P728" s="48"/>
      <c r="Q728" s="48"/>
      <c r="R728" s="40"/>
      <c r="S728" s="40"/>
      <c r="T728" s="40"/>
      <c r="U728" s="40"/>
      <c r="V728" s="49"/>
      <c r="W728" s="49"/>
      <c r="X728" s="44" t="str">
        <f t="shared" si="15"/>
        <v/>
      </c>
    </row>
    <row r="729" spans="1:24" s="45" customFormat="1" ht="12" x14ac:dyDescent="0.2">
      <c r="A729" s="37"/>
      <c r="B729" s="38"/>
      <c r="C729" s="39"/>
      <c r="D729" s="297" t="str">
        <f>IF($B729&gt;0,VLOOKUP($B729,'OT-ID'!$B$13:$M$3257,6,FALSE),"")</f>
        <v/>
      </c>
      <c r="E729" s="298" t="str">
        <f>IF($B729&gt;0,VLOOKUP($B729,'OT-ID'!$B$13:$M$3257,10,FALSE),"")</f>
        <v/>
      </c>
      <c r="F729" s="298" t="str">
        <f>IF($B729&gt;0,VLOOKUP($B729,'OT-ID'!$B$13:$M$3257,12,FALSE),"")</f>
        <v/>
      </c>
      <c r="G729" s="297" t="str">
        <f>IF($B729&gt;0,VLOOKUP($B729,'OT-ID'!$B$13:$M$3257,4,FALSE),"")</f>
        <v/>
      </c>
      <c r="H729" s="298" t="str">
        <f>IF($B729&gt;0,VLOOKUP($B729,'OT-ID'!$B$13:$M$3257,5,FALSE),"")</f>
        <v/>
      </c>
      <c r="I729" s="46"/>
      <c r="J729" s="38"/>
      <c r="K729" s="47"/>
      <c r="L729" s="48"/>
      <c r="M729" s="48"/>
      <c r="N729" s="48"/>
      <c r="O729" s="48"/>
      <c r="P729" s="48"/>
      <c r="Q729" s="48"/>
      <c r="R729" s="40"/>
      <c r="S729" s="40"/>
      <c r="T729" s="40"/>
      <c r="U729" s="40"/>
      <c r="V729" s="49"/>
      <c r="W729" s="49"/>
      <c r="X729" s="44" t="str">
        <f t="shared" si="15"/>
        <v/>
      </c>
    </row>
    <row r="730" spans="1:24" s="45" customFormat="1" ht="12" x14ac:dyDescent="0.2">
      <c r="A730" s="37"/>
      <c r="B730" s="38"/>
      <c r="C730" s="39"/>
      <c r="D730" s="297" t="str">
        <f>IF($B730&gt;0,VLOOKUP($B730,'OT-ID'!$B$13:$M$3257,6,FALSE),"")</f>
        <v/>
      </c>
      <c r="E730" s="298" t="str">
        <f>IF($B730&gt;0,VLOOKUP($B730,'OT-ID'!$B$13:$M$3257,10,FALSE),"")</f>
        <v/>
      </c>
      <c r="F730" s="298" t="str">
        <f>IF($B730&gt;0,VLOOKUP($B730,'OT-ID'!$B$13:$M$3257,12,FALSE),"")</f>
        <v/>
      </c>
      <c r="G730" s="297" t="str">
        <f>IF($B730&gt;0,VLOOKUP($B730,'OT-ID'!$B$13:$M$3257,4,FALSE),"")</f>
        <v/>
      </c>
      <c r="H730" s="298" t="str">
        <f>IF($B730&gt;0,VLOOKUP($B730,'OT-ID'!$B$13:$M$3257,5,FALSE),"")</f>
        <v/>
      </c>
      <c r="I730" s="46"/>
      <c r="J730" s="38"/>
      <c r="K730" s="47"/>
      <c r="L730" s="48"/>
      <c r="M730" s="48"/>
      <c r="N730" s="48"/>
      <c r="O730" s="48"/>
      <c r="P730" s="48"/>
      <c r="Q730" s="48"/>
      <c r="R730" s="40"/>
      <c r="S730" s="40"/>
      <c r="T730" s="40"/>
      <c r="U730" s="40"/>
      <c r="V730" s="49"/>
      <c r="W730" s="49"/>
      <c r="X730" s="44" t="str">
        <f t="shared" si="15"/>
        <v/>
      </c>
    </row>
    <row r="731" spans="1:24" s="45" customFormat="1" ht="12" x14ac:dyDescent="0.2">
      <c r="A731" s="37"/>
      <c r="B731" s="38"/>
      <c r="C731" s="39"/>
      <c r="D731" s="297" t="str">
        <f>IF($B731&gt;0,VLOOKUP($B731,'OT-ID'!$B$13:$M$3257,6,FALSE),"")</f>
        <v/>
      </c>
      <c r="E731" s="298" t="str">
        <f>IF($B731&gt;0,VLOOKUP($B731,'OT-ID'!$B$13:$M$3257,10,FALSE),"")</f>
        <v/>
      </c>
      <c r="F731" s="298" t="str">
        <f>IF($B731&gt;0,VLOOKUP($B731,'OT-ID'!$B$13:$M$3257,12,FALSE),"")</f>
        <v/>
      </c>
      <c r="G731" s="297" t="str">
        <f>IF($B731&gt;0,VLOOKUP($B731,'OT-ID'!$B$13:$M$3257,4,FALSE),"")</f>
        <v/>
      </c>
      <c r="H731" s="298" t="str">
        <f>IF($B731&gt;0,VLOOKUP($B731,'OT-ID'!$B$13:$M$3257,5,FALSE),"")</f>
        <v/>
      </c>
      <c r="I731" s="46"/>
      <c r="J731" s="38"/>
      <c r="K731" s="47"/>
      <c r="L731" s="48"/>
      <c r="M731" s="48"/>
      <c r="N731" s="48"/>
      <c r="O731" s="48"/>
      <c r="P731" s="48"/>
      <c r="Q731" s="48"/>
      <c r="R731" s="40"/>
      <c r="S731" s="40"/>
      <c r="T731" s="40"/>
      <c r="U731" s="40"/>
      <c r="V731" s="49"/>
      <c r="W731" s="49"/>
      <c r="X731" s="44" t="str">
        <f t="shared" si="15"/>
        <v/>
      </c>
    </row>
    <row r="732" spans="1:24" s="45" customFormat="1" ht="12" x14ac:dyDescent="0.2">
      <c r="A732" s="37"/>
      <c r="B732" s="38"/>
      <c r="C732" s="39"/>
      <c r="D732" s="297" t="str">
        <f>IF($B732&gt;0,VLOOKUP($B732,'OT-ID'!$B$13:$M$3257,6,FALSE),"")</f>
        <v/>
      </c>
      <c r="E732" s="298" t="str">
        <f>IF($B732&gt;0,VLOOKUP($B732,'OT-ID'!$B$13:$M$3257,10,FALSE),"")</f>
        <v/>
      </c>
      <c r="F732" s="298" t="str">
        <f>IF($B732&gt;0,VLOOKUP($B732,'OT-ID'!$B$13:$M$3257,12,FALSE),"")</f>
        <v/>
      </c>
      <c r="G732" s="297" t="str">
        <f>IF($B732&gt;0,VLOOKUP($B732,'OT-ID'!$B$13:$M$3257,4,FALSE),"")</f>
        <v/>
      </c>
      <c r="H732" s="298" t="str">
        <f>IF($B732&gt;0,VLOOKUP($B732,'OT-ID'!$B$13:$M$3257,5,FALSE),"")</f>
        <v/>
      </c>
      <c r="I732" s="46"/>
      <c r="J732" s="38"/>
      <c r="K732" s="47"/>
      <c r="L732" s="48"/>
      <c r="M732" s="48"/>
      <c r="N732" s="48"/>
      <c r="O732" s="48"/>
      <c r="P732" s="48"/>
      <c r="Q732" s="48"/>
      <c r="R732" s="40"/>
      <c r="S732" s="40"/>
      <c r="T732" s="40"/>
      <c r="U732" s="40"/>
      <c r="V732" s="49"/>
      <c r="W732" s="49"/>
      <c r="X732" s="44" t="str">
        <f t="shared" si="15"/>
        <v/>
      </c>
    </row>
    <row r="733" spans="1:24" s="45" customFormat="1" ht="12" x14ac:dyDescent="0.2">
      <c r="A733" s="37"/>
      <c r="B733" s="38"/>
      <c r="C733" s="39"/>
      <c r="D733" s="297" t="str">
        <f>IF($B733&gt;0,VLOOKUP($B733,'OT-ID'!$B$13:$M$3257,6,FALSE),"")</f>
        <v/>
      </c>
      <c r="E733" s="298" t="str">
        <f>IF($B733&gt;0,VLOOKUP($B733,'OT-ID'!$B$13:$M$3257,10,FALSE),"")</f>
        <v/>
      </c>
      <c r="F733" s="298" t="str">
        <f>IF($B733&gt;0,VLOOKUP($B733,'OT-ID'!$B$13:$M$3257,12,FALSE),"")</f>
        <v/>
      </c>
      <c r="G733" s="297" t="str">
        <f>IF($B733&gt;0,VLOOKUP($B733,'OT-ID'!$B$13:$M$3257,4,FALSE),"")</f>
        <v/>
      </c>
      <c r="H733" s="298" t="str">
        <f>IF($B733&gt;0,VLOOKUP($B733,'OT-ID'!$B$13:$M$3257,5,FALSE),"")</f>
        <v/>
      </c>
      <c r="I733" s="46"/>
      <c r="J733" s="38"/>
      <c r="K733" s="47"/>
      <c r="L733" s="48"/>
      <c r="M733" s="48"/>
      <c r="N733" s="48"/>
      <c r="O733" s="48"/>
      <c r="P733" s="48"/>
      <c r="Q733" s="48"/>
      <c r="R733" s="40"/>
      <c r="S733" s="40"/>
      <c r="T733" s="40"/>
      <c r="U733" s="40"/>
      <c r="V733" s="49"/>
      <c r="W733" s="49"/>
      <c r="X733" s="44" t="str">
        <f t="shared" si="15"/>
        <v/>
      </c>
    </row>
    <row r="734" spans="1:24" s="45" customFormat="1" ht="12" x14ac:dyDescent="0.2">
      <c r="A734" s="37"/>
      <c r="B734" s="38"/>
      <c r="C734" s="39"/>
      <c r="D734" s="297" t="str">
        <f>IF($B734&gt;0,VLOOKUP($B734,'OT-ID'!$B$13:$M$3257,6,FALSE),"")</f>
        <v/>
      </c>
      <c r="E734" s="298" t="str">
        <f>IF($B734&gt;0,VLOOKUP($B734,'OT-ID'!$B$13:$M$3257,10,FALSE),"")</f>
        <v/>
      </c>
      <c r="F734" s="298" t="str">
        <f>IF($B734&gt;0,VLOOKUP($B734,'OT-ID'!$B$13:$M$3257,12,FALSE),"")</f>
        <v/>
      </c>
      <c r="G734" s="297" t="str">
        <f>IF($B734&gt;0,VLOOKUP($B734,'OT-ID'!$B$13:$M$3257,4,FALSE),"")</f>
        <v/>
      </c>
      <c r="H734" s="298" t="str">
        <f>IF($B734&gt;0,VLOOKUP($B734,'OT-ID'!$B$13:$M$3257,5,FALSE),"")</f>
        <v/>
      </c>
      <c r="I734" s="46"/>
      <c r="J734" s="38"/>
      <c r="K734" s="47"/>
      <c r="L734" s="48"/>
      <c r="M734" s="48"/>
      <c r="N734" s="48"/>
      <c r="O734" s="48"/>
      <c r="P734" s="48"/>
      <c r="Q734" s="48"/>
      <c r="R734" s="40"/>
      <c r="S734" s="40"/>
      <c r="T734" s="40"/>
      <c r="U734" s="40"/>
      <c r="V734" s="49"/>
      <c r="W734" s="49"/>
      <c r="X734" s="44" t="str">
        <f t="shared" si="15"/>
        <v/>
      </c>
    </row>
    <row r="735" spans="1:24" s="45" customFormat="1" ht="12" x14ac:dyDescent="0.2">
      <c r="A735" s="37"/>
      <c r="B735" s="38"/>
      <c r="C735" s="39"/>
      <c r="D735" s="297" t="str">
        <f>IF($B735&gt;0,VLOOKUP($B735,'OT-ID'!$B$13:$M$3257,6,FALSE),"")</f>
        <v/>
      </c>
      <c r="E735" s="298" t="str">
        <f>IF($B735&gt;0,VLOOKUP($B735,'OT-ID'!$B$13:$M$3257,10,FALSE),"")</f>
        <v/>
      </c>
      <c r="F735" s="298" t="str">
        <f>IF($B735&gt;0,VLOOKUP($B735,'OT-ID'!$B$13:$M$3257,12,FALSE),"")</f>
        <v/>
      </c>
      <c r="G735" s="297" t="str">
        <f>IF($B735&gt;0,VLOOKUP($B735,'OT-ID'!$B$13:$M$3257,4,FALSE),"")</f>
        <v/>
      </c>
      <c r="H735" s="298" t="str">
        <f>IF($B735&gt;0,VLOOKUP($B735,'OT-ID'!$B$13:$M$3257,5,FALSE),"")</f>
        <v/>
      </c>
      <c r="I735" s="46"/>
      <c r="J735" s="38"/>
      <c r="K735" s="47"/>
      <c r="L735" s="48"/>
      <c r="M735" s="48"/>
      <c r="N735" s="48"/>
      <c r="O735" s="48"/>
      <c r="P735" s="48"/>
      <c r="Q735" s="48"/>
      <c r="R735" s="40"/>
      <c r="S735" s="40"/>
      <c r="T735" s="40"/>
      <c r="U735" s="40"/>
      <c r="V735" s="49"/>
      <c r="W735" s="49"/>
      <c r="X735" s="44" t="str">
        <f t="shared" si="15"/>
        <v/>
      </c>
    </row>
    <row r="736" spans="1:24" s="45" customFormat="1" ht="12" x14ac:dyDescent="0.2">
      <c r="A736" s="37"/>
      <c r="B736" s="38"/>
      <c r="C736" s="39"/>
      <c r="D736" s="297" t="str">
        <f>IF($B736&gt;0,VLOOKUP($B736,'OT-ID'!$B$13:$M$3257,6,FALSE),"")</f>
        <v/>
      </c>
      <c r="E736" s="298" t="str">
        <f>IF($B736&gt;0,VLOOKUP($B736,'OT-ID'!$B$13:$M$3257,10,FALSE),"")</f>
        <v/>
      </c>
      <c r="F736" s="298" t="str">
        <f>IF($B736&gt;0,VLOOKUP($B736,'OT-ID'!$B$13:$M$3257,12,FALSE),"")</f>
        <v/>
      </c>
      <c r="G736" s="297" t="str">
        <f>IF($B736&gt;0,VLOOKUP($B736,'OT-ID'!$B$13:$M$3257,4,FALSE),"")</f>
        <v/>
      </c>
      <c r="H736" s="298" t="str">
        <f>IF($B736&gt;0,VLOOKUP($B736,'OT-ID'!$B$13:$M$3257,5,FALSE),"")</f>
        <v/>
      </c>
      <c r="I736" s="46"/>
      <c r="J736" s="38"/>
      <c r="K736" s="47"/>
      <c r="L736" s="48"/>
      <c r="M736" s="48"/>
      <c r="N736" s="48"/>
      <c r="O736" s="48"/>
      <c r="P736" s="48"/>
      <c r="Q736" s="48"/>
      <c r="R736" s="40"/>
      <c r="S736" s="40"/>
      <c r="T736" s="40"/>
      <c r="U736" s="40"/>
      <c r="V736" s="49"/>
      <c r="W736" s="49"/>
      <c r="X736" s="44" t="str">
        <f t="shared" si="15"/>
        <v/>
      </c>
    </row>
    <row r="737" spans="1:24" s="45" customFormat="1" ht="12" x14ac:dyDescent="0.2">
      <c r="A737" s="37"/>
      <c r="B737" s="38"/>
      <c r="C737" s="39"/>
      <c r="D737" s="297" t="str">
        <f>IF($B737&gt;0,VLOOKUP($B737,'OT-ID'!$B$13:$M$3257,6,FALSE),"")</f>
        <v/>
      </c>
      <c r="E737" s="298" t="str">
        <f>IF($B737&gt;0,VLOOKUP($B737,'OT-ID'!$B$13:$M$3257,10,FALSE),"")</f>
        <v/>
      </c>
      <c r="F737" s="298" t="str">
        <f>IF($B737&gt;0,VLOOKUP($B737,'OT-ID'!$B$13:$M$3257,12,FALSE),"")</f>
        <v/>
      </c>
      <c r="G737" s="297" t="str">
        <f>IF($B737&gt;0,VLOOKUP($B737,'OT-ID'!$B$13:$M$3257,4,FALSE),"")</f>
        <v/>
      </c>
      <c r="H737" s="298" t="str">
        <f>IF($B737&gt;0,VLOOKUP($B737,'OT-ID'!$B$13:$M$3257,5,FALSE),"")</f>
        <v/>
      </c>
      <c r="I737" s="46"/>
      <c r="J737" s="38"/>
      <c r="K737" s="47"/>
      <c r="L737" s="48"/>
      <c r="M737" s="48"/>
      <c r="N737" s="48"/>
      <c r="O737" s="48"/>
      <c r="P737" s="48"/>
      <c r="Q737" s="48"/>
      <c r="R737" s="40"/>
      <c r="S737" s="40"/>
      <c r="T737" s="40"/>
      <c r="U737" s="40"/>
      <c r="V737" s="49"/>
      <c r="W737" s="49"/>
      <c r="X737" s="44" t="str">
        <f t="shared" si="15"/>
        <v/>
      </c>
    </row>
    <row r="738" spans="1:24" s="45" customFormat="1" ht="12" x14ac:dyDescent="0.2">
      <c r="A738" s="37"/>
      <c r="B738" s="38"/>
      <c r="C738" s="39"/>
      <c r="D738" s="297" t="str">
        <f>IF($B738&gt;0,VLOOKUP($B738,'OT-ID'!$B$13:$M$3257,6,FALSE),"")</f>
        <v/>
      </c>
      <c r="E738" s="298" t="str">
        <f>IF($B738&gt;0,VLOOKUP($B738,'OT-ID'!$B$13:$M$3257,10,FALSE),"")</f>
        <v/>
      </c>
      <c r="F738" s="298" t="str">
        <f>IF($B738&gt;0,VLOOKUP($B738,'OT-ID'!$B$13:$M$3257,12,FALSE),"")</f>
        <v/>
      </c>
      <c r="G738" s="297" t="str">
        <f>IF($B738&gt;0,VLOOKUP($B738,'OT-ID'!$B$13:$M$3257,4,FALSE),"")</f>
        <v/>
      </c>
      <c r="H738" s="298" t="str">
        <f>IF($B738&gt;0,VLOOKUP($B738,'OT-ID'!$B$13:$M$3257,5,FALSE),"")</f>
        <v/>
      </c>
      <c r="I738" s="46"/>
      <c r="J738" s="38"/>
      <c r="K738" s="47"/>
      <c r="L738" s="48"/>
      <c r="M738" s="48"/>
      <c r="N738" s="48"/>
      <c r="O738" s="48"/>
      <c r="P738" s="48"/>
      <c r="Q738" s="48"/>
      <c r="R738" s="40"/>
      <c r="S738" s="40"/>
      <c r="T738" s="40"/>
      <c r="U738" s="40"/>
      <c r="V738" s="49"/>
      <c r="W738" s="49"/>
      <c r="X738" s="44" t="str">
        <f t="shared" si="15"/>
        <v/>
      </c>
    </row>
    <row r="739" spans="1:24" s="45" customFormat="1" ht="12" x14ac:dyDescent="0.2">
      <c r="A739" s="37"/>
      <c r="B739" s="38"/>
      <c r="C739" s="39"/>
      <c r="D739" s="297" t="str">
        <f>IF($B739&gt;0,VLOOKUP($B739,'OT-ID'!$B$13:$M$3257,6,FALSE),"")</f>
        <v/>
      </c>
      <c r="E739" s="298" t="str">
        <f>IF($B739&gt;0,VLOOKUP($B739,'OT-ID'!$B$13:$M$3257,10,FALSE),"")</f>
        <v/>
      </c>
      <c r="F739" s="298" t="str">
        <f>IF($B739&gt;0,VLOOKUP($B739,'OT-ID'!$B$13:$M$3257,12,FALSE),"")</f>
        <v/>
      </c>
      <c r="G739" s="297" t="str">
        <f>IF($B739&gt;0,VLOOKUP($B739,'OT-ID'!$B$13:$M$3257,4,FALSE),"")</f>
        <v/>
      </c>
      <c r="H739" s="298" t="str">
        <f>IF($B739&gt;0,VLOOKUP($B739,'OT-ID'!$B$13:$M$3257,5,FALSE),"")</f>
        <v/>
      </c>
      <c r="I739" s="46"/>
      <c r="J739" s="38"/>
      <c r="K739" s="47"/>
      <c r="L739" s="48"/>
      <c r="M739" s="48"/>
      <c r="N739" s="48"/>
      <c r="O739" s="48"/>
      <c r="P739" s="48"/>
      <c r="Q739" s="48"/>
      <c r="R739" s="40"/>
      <c r="S739" s="40"/>
      <c r="T739" s="40"/>
      <c r="U739" s="40"/>
      <c r="V739" s="49"/>
      <c r="W739" s="49"/>
      <c r="X739" s="44" t="str">
        <f t="shared" si="15"/>
        <v/>
      </c>
    </row>
    <row r="740" spans="1:24" s="45" customFormat="1" ht="12" x14ac:dyDescent="0.2">
      <c r="A740" s="37"/>
      <c r="B740" s="38"/>
      <c r="C740" s="39"/>
      <c r="D740" s="297" t="str">
        <f>IF($B740&gt;0,VLOOKUP($B740,'OT-ID'!$B$13:$M$3257,6,FALSE),"")</f>
        <v/>
      </c>
      <c r="E740" s="298" t="str">
        <f>IF($B740&gt;0,VLOOKUP($B740,'OT-ID'!$B$13:$M$3257,10,FALSE),"")</f>
        <v/>
      </c>
      <c r="F740" s="298" t="str">
        <f>IF($B740&gt;0,VLOOKUP($B740,'OT-ID'!$B$13:$M$3257,12,FALSE),"")</f>
        <v/>
      </c>
      <c r="G740" s="297" t="str">
        <f>IF($B740&gt;0,VLOOKUP($B740,'OT-ID'!$B$13:$M$3257,4,FALSE),"")</f>
        <v/>
      </c>
      <c r="H740" s="298" t="str">
        <f>IF($B740&gt;0,VLOOKUP($B740,'OT-ID'!$B$13:$M$3257,5,FALSE),"")</f>
        <v/>
      </c>
      <c r="I740" s="46"/>
      <c r="J740" s="38"/>
      <c r="K740" s="47"/>
      <c r="L740" s="48"/>
      <c r="M740" s="48"/>
      <c r="N740" s="48"/>
      <c r="O740" s="48"/>
      <c r="P740" s="48"/>
      <c r="Q740" s="48"/>
      <c r="R740" s="40"/>
      <c r="S740" s="40"/>
      <c r="T740" s="40"/>
      <c r="U740" s="40"/>
      <c r="V740" s="49"/>
      <c r="W740" s="49"/>
      <c r="X740" s="44" t="str">
        <f t="shared" si="15"/>
        <v/>
      </c>
    </row>
    <row r="741" spans="1:24" s="45" customFormat="1" ht="12" x14ac:dyDescent="0.2">
      <c r="A741" s="37"/>
      <c r="B741" s="38"/>
      <c r="C741" s="39"/>
      <c r="D741" s="297" t="str">
        <f>IF($B741&gt;0,VLOOKUP($B741,'OT-ID'!$B$13:$M$3257,6,FALSE),"")</f>
        <v/>
      </c>
      <c r="E741" s="298" t="str">
        <f>IF($B741&gt;0,VLOOKUP($B741,'OT-ID'!$B$13:$M$3257,10,FALSE),"")</f>
        <v/>
      </c>
      <c r="F741" s="298" t="str">
        <f>IF($B741&gt;0,VLOOKUP($B741,'OT-ID'!$B$13:$M$3257,12,FALSE),"")</f>
        <v/>
      </c>
      <c r="G741" s="297" t="str">
        <f>IF($B741&gt;0,VLOOKUP($B741,'OT-ID'!$B$13:$M$3257,4,FALSE),"")</f>
        <v/>
      </c>
      <c r="H741" s="298" t="str">
        <f>IF($B741&gt;0,VLOOKUP($B741,'OT-ID'!$B$13:$M$3257,5,FALSE),"")</f>
        <v/>
      </c>
      <c r="I741" s="46"/>
      <c r="J741" s="38"/>
      <c r="K741" s="47"/>
      <c r="L741" s="48"/>
      <c r="M741" s="48"/>
      <c r="N741" s="48"/>
      <c r="O741" s="48"/>
      <c r="P741" s="48"/>
      <c r="Q741" s="48"/>
      <c r="R741" s="40"/>
      <c r="S741" s="40"/>
      <c r="T741" s="40"/>
      <c r="U741" s="40"/>
      <c r="V741" s="49"/>
      <c r="W741" s="49"/>
      <c r="X741" s="44" t="str">
        <f t="shared" si="15"/>
        <v/>
      </c>
    </row>
    <row r="742" spans="1:24" s="45" customFormat="1" ht="12" x14ac:dyDescent="0.2">
      <c r="A742" s="37"/>
      <c r="B742" s="38"/>
      <c r="C742" s="39"/>
      <c r="D742" s="297" t="str">
        <f>IF($B742&gt;0,VLOOKUP($B742,'OT-ID'!$B$13:$M$3257,6,FALSE),"")</f>
        <v/>
      </c>
      <c r="E742" s="298" t="str">
        <f>IF($B742&gt;0,VLOOKUP($B742,'OT-ID'!$B$13:$M$3257,10,FALSE),"")</f>
        <v/>
      </c>
      <c r="F742" s="298" t="str">
        <f>IF($B742&gt;0,VLOOKUP($B742,'OT-ID'!$B$13:$M$3257,12,FALSE),"")</f>
        <v/>
      </c>
      <c r="G742" s="297" t="str">
        <f>IF($B742&gt;0,VLOOKUP($B742,'OT-ID'!$B$13:$M$3257,4,FALSE),"")</f>
        <v/>
      </c>
      <c r="H742" s="298" t="str">
        <f>IF($B742&gt;0,VLOOKUP($B742,'OT-ID'!$B$13:$M$3257,5,FALSE),"")</f>
        <v/>
      </c>
      <c r="I742" s="46"/>
      <c r="J742" s="38"/>
      <c r="K742" s="47"/>
      <c r="L742" s="48"/>
      <c r="M742" s="48"/>
      <c r="N742" s="48"/>
      <c r="O742" s="48"/>
      <c r="P742" s="48"/>
      <c r="Q742" s="48"/>
      <c r="R742" s="40"/>
      <c r="S742" s="40"/>
      <c r="T742" s="40"/>
      <c r="U742" s="40"/>
      <c r="V742" s="49"/>
      <c r="W742" s="49"/>
      <c r="X742" s="44" t="str">
        <f t="shared" si="15"/>
        <v/>
      </c>
    </row>
    <row r="743" spans="1:24" s="45" customFormat="1" ht="12" x14ac:dyDescent="0.2">
      <c r="A743" s="37"/>
      <c r="B743" s="38"/>
      <c r="C743" s="39"/>
      <c r="D743" s="297" t="str">
        <f>IF($B743&gt;0,VLOOKUP($B743,'OT-ID'!$B$13:$M$3257,6,FALSE),"")</f>
        <v/>
      </c>
      <c r="E743" s="298" t="str">
        <f>IF($B743&gt;0,VLOOKUP($B743,'OT-ID'!$B$13:$M$3257,10,FALSE),"")</f>
        <v/>
      </c>
      <c r="F743" s="298" t="str">
        <f>IF($B743&gt;0,VLOOKUP($B743,'OT-ID'!$B$13:$M$3257,12,FALSE),"")</f>
        <v/>
      </c>
      <c r="G743" s="297" t="str">
        <f>IF($B743&gt;0,VLOOKUP($B743,'OT-ID'!$B$13:$M$3257,4,FALSE),"")</f>
        <v/>
      </c>
      <c r="H743" s="298" t="str">
        <f>IF($B743&gt;0,VLOOKUP($B743,'OT-ID'!$B$13:$M$3257,5,FALSE),"")</f>
        <v/>
      </c>
      <c r="I743" s="46"/>
      <c r="J743" s="38"/>
      <c r="K743" s="47"/>
      <c r="L743" s="48"/>
      <c r="M743" s="48"/>
      <c r="N743" s="48"/>
      <c r="O743" s="48"/>
      <c r="P743" s="48"/>
      <c r="Q743" s="48"/>
      <c r="R743" s="40"/>
      <c r="S743" s="40"/>
      <c r="T743" s="40"/>
      <c r="U743" s="40"/>
      <c r="V743" s="49"/>
      <c r="W743" s="49"/>
      <c r="X743" s="44" t="str">
        <f t="shared" si="15"/>
        <v/>
      </c>
    </row>
    <row r="744" spans="1:24" s="45" customFormat="1" ht="12" x14ac:dyDescent="0.2">
      <c r="A744" s="37"/>
      <c r="B744" s="38"/>
      <c r="C744" s="39"/>
      <c r="D744" s="297" t="str">
        <f>IF($B744&gt;0,VLOOKUP($B744,'OT-ID'!$B$13:$M$3257,6,FALSE),"")</f>
        <v/>
      </c>
      <c r="E744" s="298" t="str">
        <f>IF($B744&gt;0,VLOOKUP($B744,'OT-ID'!$B$13:$M$3257,10,FALSE),"")</f>
        <v/>
      </c>
      <c r="F744" s="298" t="str">
        <f>IF($B744&gt;0,VLOOKUP($B744,'OT-ID'!$B$13:$M$3257,12,FALSE),"")</f>
        <v/>
      </c>
      <c r="G744" s="297" t="str">
        <f>IF($B744&gt;0,VLOOKUP($B744,'OT-ID'!$B$13:$M$3257,4,FALSE),"")</f>
        <v/>
      </c>
      <c r="H744" s="298" t="str">
        <f>IF($B744&gt;0,VLOOKUP($B744,'OT-ID'!$B$13:$M$3257,5,FALSE),"")</f>
        <v/>
      </c>
      <c r="I744" s="46"/>
      <c r="J744" s="38"/>
      <c r="K744" s="47"/>
      <c r="L744" s="48"/>
      <c r="M744" s="48"/>
      <c r="N744" s="48"/>
      <c r="O744" s="48"/>
      <c r="P744" s="48"/>
      <c r="Q744" s="48"/>
      <c r="R744" s="40"/>
      <c r="S744" s="40"/>
      <c r="T744" s="40"/>
      <c r="U744" s="40"/>
      <c r="V744" s="49"/>
      <c r="W744" s="49"/>
      <c r="X744" s="44" t="str">
        <f t="shared" si="15"/>
        <v/>
      </c>
    </row>
    <row r="745" spans="1:24" s="45" customFormat="1" ht="12" x14ac:dyDescent="0.2">
      <c r="A745" s="37"/>
      <c r="B745" s="38"/>
      <c r="C745" s="39"/>
      <c r="D745" s="297" t="str">
        <f>IF($B745&gt;0,VLOOKUP($B745,'OT-ID'!$B$13:$M$3257,6,FALSE),"")</f>
        <v/>
      </c>
      <c r="E745" s="298" t="str">
        <f>IF($B745&gt;0,VLOOKUP($B745,'OT-ID'!$B$13:$M$3257,10,FALSE),"")</f>
        <v/>
      </c>
      <c r="F745" s="298" t="str">
        <f>IF($B745&gt;0,VLOOKUP($B745,'OT-ID'!$B$13:$M$3257,12,FALSE),"")</f>
        <v/>
      </c>
      <c r="G745" s="297" t="str">
        <f>IF($B745&gt;0,VLOOKUP($B745,'OT-ID'!$B$13:$M$3257,4,FALSE),"")</f>
        <v/>
      </c>
      <c r="H745" s="298" t="str">
        <f>IF($B745&gt;0,VLOOKUP($B745,'OT-ID'!$B$13:$M$3257,5,FALSE),"")</f>
        <v/>
      </c>
      <c r="I745" s="46"/>
      <c r="J745" s="38"/>
      <c r="K745" s="47"/>
      <c r="L745" s="48"/>
      <c r="M745" s="48"/>
      <c r="N745" s="48"/>
      <c r="O745" s="48"/>
      <c r="P745" s="48"/>
      <c r="Q745" s="48"/>
      <c r="R745" s="40"/>
      <c r="S745" s="40"/>
      <c r="T745" s="40"/>
      <c r="U745" s="40"/>
      <c r="V745" s="49"/>
      <c r="W745" s="49"/>
      <c r="X745" s="44" t="str">
        <f t="shared" si="15"/>
        <v/>
      </c>
    </row>
    <row r="746" spans="1:24" s="45" customFormat="1" ht="12" x14ac:dyDescent="0.2">
      <c r="A746" s="37"/>
      <c r="B746" s="38"/>
      <c r="C746" s="39"/>
      <c r="D746" s="297" t="str">
        <f>IF($B746&gt;0,VLOOKUP($B746,'OT-ID'!$B$13:$M$3257,6,FALSE),"")</f>
        <v/>
      </c>
      <c r="E746" s="298" t="str">
        <f>IF($B746&gt;0,VLOOKUP($B746,'OT-ID'!$B$13:$M$3257,10,FALSE),"")</f>
        <v/>
      </c>
      <c r="F746" s="298" t="str">
        <f>IF($B746&gt;0,VLOOKUP($B746,'OT-ID'!$B$13:$M$3257,12,FALSE),"")</f>
        <v/>
      </c>
      <c r="G746" s="297" t="str">
        <f>IF($B746&gt;0,VLOOKUP($B746,'OT-ID'!$B$13:$M$3257,4,FALSE),"")</f>
        <v/>
      </c>
      <c r="H746" s="298" t="str">
        <f>IF($B746&gt;0,VLOOKUP($B746,'OT-ID'!$B$13:$M$3257,5,FALSE),"")</f>
        <v/>
      </c>
      <c r="I746" s="46"/>
      <c r="J746" s="38"/>
      <c r="K746" s="47"/>
      <c r="L746" s="48"/>
      <c r="M746" s="48"/>
      <c r="N746" s="48"/>
      <c r="O746" s="48"/>
      <c r="P746" s="48"/>
      <c r="Q746" s="48"/>
      <c r="R746" s="40"/>
      <c r="S746" s="40"/>
      <c r="T746" s="40"/>
      <c r="U746" s="40"/>
      <c r="V746" s="49"/>
      <c r="W746" s="49"/>
      <c r="X746" s="44" t="str">
        <f t="shared" si="15"/>
        <v/>
      </c>
    </row>
    <row r="747" spans="1:24" s="45" customFormat="1" ht="12" x14ac:dyDescent="0.2">
      <c r="A747" s="37"/>
      <c r="B747" s="38"/>
      <c r="C747" s="39"/>
      <c r="D747" s="297" t="str">
        <f>IF($B747&gt;0,VLOOKUP($B747,'OT-ID'!$B$13:$M$3257,6,FALSE),"")</f>
        <v/>
      </c>
      <c r="E747" s="298" t="str">
        <f>IF($B747&gt;0,VLOOKUP($B747,'OT-ID'!$B$13:$M$3257,10,FALSE),"")</f>
        <v/>
      </c>
      <c r="F747" s="298" t="str">
        <f>IF($B747&gt;0,VLOOKUP($B747,'OT-ID'!$B$13:$M$3257,12,FALSE),"")</f>
        <v/>
      </c>
      <c r="G747" s="297" t="str">
        <f>IF($B747&gt;0,VLOOKUP($B747,'OT-ID'!$B$13:$M$3257,4,FALSE),"")</f>
        <v/>
      </c>
      <c r="H747" s="298" t="str">
        <f>IF($B747&gt;0,VLOOKUP($B747,'OT-ID'!$B$13:$M$3257,5,FALSE),"")</f>
        <v/>
      </c>
      <c r="I747" s="46"/>
      <c r="J747" s="38"/>
      <c r="K747" s="47"/>
      <c r="L747" s="48"/>
      <c r="M747" s="48"/>
      <c r="N747" s="48"/>
      <c r="O747" s="48"/>
      <c r="P747" s="48"/>
      <c r="Q747" s="48"/>
      <c r="R747" s="40"/>
      <c r="S747" s="40"/>
      <c r="T747" s="40"/>
      <c r="U747" s="40"/>
      <c r="V747" s="49"/>
      <c r="W747" s="49"/>
      <c r="X747" s="44" t="str">
        <f t="shared" si="15"/>
        <v/>
      </c>
    </row>
    <row r="748" spans="1:24" s="45" customFormat="1" ht="12" x14ac:dyDescent="0.2">
      <c r="A748" s="37"/>
      <c r="B748" s="38"/>
      <c r="C748" s="39"/>
      <c r="D748" s="297" t="str">
        <f>IF($B748&gt;0,VLOOKUP($B748,'OT-ID'!$B$13:$M$3257,6,FALSE),"")</f>
        <v/>
      </c>
      <c r="E748" s="298" t="str">
        <f>IF($B748&gt;0,VLOOKUP($B748,'OT-ID'!$B$13:$M$3257,10,FALSE),"")</f>
        <v/>
      </c>
      <c r="F748" s="298" t="str">
        <f>IF($B748&gt;0,VLOOKUP($B748,'OT-ID'!$B$13:$M$3257,12,FALSE),"")</f>
        <v/>
      </c>
      <c r="G748" s="297" t="str">
        <f>IF($B748&gt;0,VLOOKUP($B748,'OT-ID'!$B$13:$M$3257,4,FALSE),"")</f>
        <v/>
      </c>
      <c r="H748" s="298" t="str">
        <f>IF($B748&gt;0,VLOOKUP($B748,'OT-ID'!$B$13:$M$3257,5,FALSE),"")</f>
        <v/>
      </c>
      <c r="I748" s="46"/>
      <c r="J748" s="38"/>
      <c r="K748" s="47"/>
      <c r="L748" s="48"/>
      <c r="M748" s="48"/>
      <c r="N748" s="48"/>
      <c r="O748" s="48"/>
      <c r="P748" s="48"/>
      <c r="Q748" s="48"/>
      <c r="R748" s="40"/>
      <c r="S748" s="40"/>
      <c r="T748" s="40"/>
      <c r="U748" s="40"/>
      <c r="V748" s="49"/>
      <c r="W748" s="49"/>
      <c r="X748" s="44" t="str">
        <f t="shared" si="15"/>
        <v/>
      </c>
    </row>
    <row r="749" spans="1:24" s="45" customFormat="1" ht="12" x14ac:dyDescent="0.2">
      <c r="A749" s="37"/>
      <c r="B749" s="38"/>
      <c r="C749" s="39"/>
      <c r="D749" s="297" t="str">
        <f>IF($B749&gt;0,VLOOKUP($B749,'OT-ID'!$B$13:$M$3257,6,FALSE),"")</f>
        <v/>
      </c>
      <c r="E749" s="298" t="str">
        <f>IF($B749&gt;0,VLOOKUP($B749,'OT-ID'!$B$13:$M$3257,10,FALSE),"")</f>
        <v/>
      </c>
      <c r="F749" s="298" t="str">
        <f>IF($B749&gt;0,VLOOKUP($B749,'OT-ID'!$B$13:$M$3257,12,FALSE),"")</f>
        <v/>
      </c>
      <c r="G749" s="297" t="str">
        <f>IF($B749&gt;0,VLOOKUP($B749,'OT-ID'!$B$13:$M$3257,4,FALSE),"")</f>
        <v/>
      </c>
      <c r="H749" s="298" t="str">
        <f>IF($B749&gt;0,VLOOKUP($B749,'OT-ID'!$B$13:$M$3257,5,FALSE),"")</f>
        <v/>
      </c>
      <c r="I749" s="46"/>
      <c r="J749" s="38"/>
      <c r="K749" s="47"/>
      <c r="L749" s="48"/>
      <c r="M749" s="48"/>
      <c r="N749" s="48"/>
      <c r="O749" s="48"/>
      <c r="P749" s="48"/>
      <c r="Q749" s="48"/>
      <c r="R749" s="40"/>
      <c r="S749" s="40"/>
      <c r="T749" s="40"/>
      <c r="U749" s="40"/>
      <c r="V749" s="49"/>
      <c r="W749" s="49"/>
      <c r="X749" s="44" t="str">
        <f t="shared" si="15"/>
        <v/>
      </c>
    </row>
    <row r="750" spans="1:24" s="45" customFormat="1" ht="12" x14ac:dyDescent="0.2">
      <c r="A750" s="37"/>
      <c r="B750" s="38"/>
      <c r="C750" s="39"/>
      <c r="D750" s="297" t="str">
        <f>IF($B750&gt;0,VLOOKUP($B750,'OT-ID'!$B$13:$M$3257,6,FALSE),"")</f>
        <v/>
      </c>
      <c r="E750" s="298" t="str">
        <f>IF($B750&gt;0,VLOOKUP($B750,'OT-ID'!$B$13:$M$3257,10,FALSE),"")</f>
        <v/>
      </c>
      <c r="F750" s="298" t="str">
        <f>IF($B750&gt;0,VLOOKUP($B750,'OT-ID'!$B$13:$M$3257,12,FALSE),"")</f>
        <v/>
      </c>
      <c r="G750" s="297" t="str">
        <f>IF($B750&gt;0,VLOOKUP($B750,'OT-ID'!$B$13:$M$3257,4,FALSE),"")</f>
        <v/>
      </c>
      <c r="H750" s="298" t="str">
        <f>IF($B750&gt;0,VLOOKUP($B750,'OT-ID'!$B$13:$M$3257,5,FALSE),"")</f>
        <v/>
      </c>
      <c r="I750" s="46"/>
      <c r="J750" s="38"/>
      <c r="K750" s="47"/>
      <c r="L750" s="48"/>
      <c r="M750" s="48"/>
      <c r="N750" s="48"/>
      <c r="O750" s="48"/>
      <c r="P750" s="48"/>
      <c r="Q750" s="48"/>
      <c r="R750" s="40"/>
      <c r="S750" s="40"/>
      <c r="T750" s="40"/>
      <c r="U750" s="40"/>
      <c r="V750" s="49"/>
      <c r="W750" s="49"/>
      <c r="X750" s="44" t="str">
        <f t="shared" si="15"/>
        <v/>
      </c>
    </row>
    <row r="751" spans="1:24" s="45" customFormat="1" ht="12" x14ac:dyDescent="0.2">
      <c r="A751" s="37"/>
      <c r="B751" s="38"/>
      <c r="C751" s="39"/>
      <c r="D751" s="297" t="str">
        <f>IF($B751&gt;0,VLOOKUP($B751,'OT-ID'!$B$13:$M$3257,6,FALSE),"")</f>
        <v/>
      </c>
      <c r="E751" s="298" t="str">
        <f>IF($B751&gt;0,VLOOKUP($B751,'OT-ID'!$B$13:$M$3257,10,FALSE),"")</f>
        <v/>
      </c>
      <c r="F751" s="298" t="str">
        <f>IF($B751&gt;0,VLOOKUP($B751,'OT-ID'!$B$13:$M$3257,12,FALSE),"")</f>
        <v/>
      </c>
      <c r="G751" s="297" t="str">
        <f>IF($B751&gt;0,VLOOKUP($B751,'OT-ID'!$B$13:$M$3257,4,FALSE),"")</f>
        <v/>
      </c>
      <c r="H751" s="298" t="str">
        <f>IF($B751&gt;0,VLOOKUP($B751,'OT-ID'!$B$13:$M$3257,5,FALSE),"")</f>
        <v/>
      </c>
      <c r="I751" s="46"/>
      <c r="J751" s="38"/>
      <c r="K751" s="47"/>
      <c r="L751" s="48"/>
      <c r="M751" s="48"/>
      <c r="N751" s="48"/>
      <c r="O751" s="48"/>
      <c r="P751" s="48"/>
      <c r="Q751" s="48"/>
      <c r="R751" s="40"/>
      <c r="S751" s="40"/>
      <c r="T751" s="40"/>
      <c r="U751" s="40"/>
      <c r="V751" s="49"/>
      <c r="W751" s="49"/>
      <c r="X751" s="44" t="str">
        <f t="shared" si="15"/>
        <v/>
      </c>
    </row>
    <row r="752" spans="1:24" s="45" customFormat="1" ht="12" x14ac:dyDescent="0.2">
      <c r="A752" s="37"/>
      <c r="B752" s="38"/>
      <c r="C752" s="39"/>
      <c r="D752" s="297" t="str">
        <f>IF($B752&gt;0,VLOOKUP($B752,'OT-ID'!$B$13:$M$3257,6,FALSE),"")</f>
        <v/>
      </c>
      <c r="E752" s="298" t="str">
        <f>IF($B752&gt;0,VLOOKUP($B752,'OT-ID'!$B$13:$M$3257,10,FALSE),"")</f>
        <v/>
      </c>
      <c r="F752" s="298" t="str">
        <f>IF($B752&gt;0,VLOOKUP($B752,'OT-ID'!$B$13:$M$3257,12,FALSE),"")</f>
        <v/>
      </c>
      <c r="G752" s="297" t="str">
        <f>IF($B752&gt;0,VLOOKUP($B752,'OT-ID'!$B$13:$M$3257,4,FALSE),"")</f>
        <v/>
      </c>
      <c r="H752" s="298" t="str">
        <f>IF($B752&gt;0,VLOOKUP($B752,'OT-ID'!$B$13:$M$3257,5,FALSE),"")</f>
        <v/>
      </c>
      <c r="I752" s="46"/>
      <c r="J752" s="38"/>
      <c r="K752" s="47"/>
      <c r="L752" s="48"/>
      <c r="M752" s="48"/>
      <c r="N752" s="48"/>
      <c r="O752" s="48"/>
      <c r="P752" s="48"/>
      <c r="Q752" s="48"/>
      <c r="R752" s="40"/>
      <c r="S752" s="40"/>
      <c r="T752" s="40"/>
      <c r="U752" s="40"/>
      <c r="V752" s="49"/>
      <c r="W752" s="49"/>
      <c r="X752" s="44" t="str">
        <f t="shared" si="15"/>
        <v/>
      </c>
    </row>
    <row r="753" spans="1:24" s="45" customFormat="1" ht="12" x14ac:dyDescent="0.2">
      <c r="A753" s="37"/>
      <c r="B753" s="38"/>
      <c r="C753" s="39"/>
      <c r="D753" s="297" t="str">
        <f>IF($B753&gt;0,VLOOKUP($B753,'OT-ID'!$B$13:$M$3257,6,FALSE),"")</f>
        <v/>
      </c>
      <c r="E753" s="298" t="str">
        <f>IF($B753&gt;0,VLOOKUP($B753,'OT-ID'!$B$13:$M$3257,10,FALSE),"")</f>
        <v/>
      </c>
      <c r="F753" s="298" t="str">
        <f>IF($B753&gt;0,VLOOKUP($B753,'OT-ID'!$B$13:$M$3257,12,FALSE),"")</f>
        <v/>
      </c>
      <c r="G753" s="297" t="str">
        <f>IF($B753&gt;0,VLOOKUP($B753,'OT-ID'!$B$13:$M$3257,4,FALSE),"")</f>
        <v/>
      </c>
      <c r="H753" s="298" t="str">
        <f>IF($B753&gt;0,VLOOKUP($B753,'OT-ID'!$B$13:$M$3257,5,FALSE),"")</f>
        <v/>
      </c>
      <c r="I753" s="46"/>
      <c r="J753" s="38"/>
      <c r="K753" s="47"/>
      <c r="L753" s="48"/>
      <c r="M753" s="48"/>
      <c r="N753" s="48"/>
      <c r="O753" s="48"/>
      <c r="P753" s="48"/>
      <c r="Q753" s="48"/>
      <c r="R753" s="40"/>
      <c r="S753" s="40"/>
      <c r="T753" s="40"/>
      <c r="U753" s="40"/>
      <c r="V753" s="49"/>
      <c r="W753" s="49"/>
      <c r="X753" s="44" t="str">
        <f t="shared" si="15"/>
        <v/>
      </c>
    </row>
    <row r="754" spans="1:24" s="45" customFormat="1" ht="12" x14ac:dyDescent="0.2">
      <c r="A754" s="37"/>
      <c r="B754" s="38"/>
      <c r="C754" s="39"/>
      <c r="D754" s="297" t="str">
        <f>IF($B754&gt;0,VLOOKUP($B754,'OT-ID'!$B$13:$M$3257,6,FALSE),"")</f>
        <v/>
      </c>
      <c r="E754" s="298" t="str">
        <f>IF($B754&gt;0,VLOOKUP($B754,'OT-ID'!$B$13:$M$3257,10,FALSE),"")</f>
        <v/>
      </c>
      <c r="F754" s="298" t="str">
        <f>IF($B754&gt;0,VLOOKUP($B754,'OT-ID'!$B$13:$M$3257,12,FALSE),"")</f>
        <v/>
      </c>
      <c r="G754" s="297" t="str">
        <f>IF($B754&gt;0,VLOOKUP($B754,'OT-ID'!$B$13:$M$3257,4,FALSE),"")</f>
        <v/>
      </c>
      <c r="H754" s="298" t="str">
        <f>IF($B754&gt;0,VLOOKUP($B754,'OT-ID'!$B$13:$M$3257,5,FALSE),"")</f>
        <v/>
      </c>
      <c r="I754" s="46"/>
      <c r="J754" s="38"/>
      <c r="K754" s="47"/>
      <c r="L754" s="48"/>
      <c r="M754" s="48"/>
      <c r="N754" s="48"/>
      <c r="O754" s="48"/>
      <c r="P754" s="48"/>
      <c r="Q754" s="48"/>
      <c r="R754" s="40"/>
      <c r="S754" s="40"/>
      <c r="T754" s="40"/>
      <c r="U754" s="40"/>
      <c r="V754" s="49"/>
      <c r="W754" s="49"/>
      <c r="X754" s="44" t="str">
        <f t="shared" si="15"/>
        <v/>
      </c>
    </row>
    <row r="755" spans="1:24" s="45" customFormat="1" ht="12" x14ac:dyDescent="0.2">
      <c r="A755" s="37"/>
      <c r="B755" s="38"/>
      <c r="C755" s="39"/>
      <c r="D755" s="297" t="str">
        <f>IF($B755&gt;0,VLOOKUP($B755,'OT-ID'!$B$13:$M$3257,6,FALSE),"")</f>
        <v/>
      </c>
      <c r="E755" s="298" t="str">
        <f>IF($B755&gt;0,VLOOKUP($B755,'OT-ID'!$B$13:$M$3257,10,FALSE),"")</f>
        <v/>
      </c>
      <c r="F755" s="298" t="str">
        <f>IF($B755&gt;0,VLOOKUP($B755,'OT-ID'!$B$13:$M$3257,12,FALSE),"")</f>
        <v/>
      </c>
      <c r="G755" s="297" t="str">
        <f>IF($B755&gt;0,VLOOKUP($B755,'OT-ID'!$B$13:$M$3257,4,FALSE),"")</f>
        <v/>
      </c>
      <c r="H755" s="298" t="str">
        <f>IF($B755&gt;0,VLOOKUP($B755,'OT-ID'!$B$13:$M$3257,5,FALSE),"")</f>
        <v/>
      </c>
      <c r="I755" s="46"/>
      <c r="J755" s="38"/>
      <c r="K755" s="47"/>
      <c r="L755" s="48"/>
      <c r="M755" s="48"/>
      <c r="N755" s="48"/>
      <c r="O755" s="48"/>
      <c r="P755" s="48"/>
      <c r="Q755" s="48"/>
      <c r="R755" s="40"/>
      <c r="S755" s="40"/>
      <c r="T755" s="40"/>
      <c r="U755" s="40"/>
      <c r="V755" s="49"/>
      <c r="W755" s="49"/>
      <c r="X755" s="44" t="str">
        <f t="shared" si="15"/>
        <v/>
      </c>
    </row>
    <row r="756" spans="1:24" s="45" customFormat="1" ht="12" x14ac:dyDescent="0.2">
      <c r="A756" s="37"/>
      <c r="B756" s="38"/>
      <c r="C756" s="39"/>
      <c r="D756" s="297" t="str">
        <f>IF($B756&gt;0,VLOOKUP($B756,'OT-ID'!$B$13:$M$3257,6,FALSE),"")</f>
        <v/>
      </c>
      <c r="E756" s="298" t="str">
        <f>IF($B756&gt;0,VLOOKUP($B756,'OT-ID'!$B$13:$M$3257,10,FALSE),"")</f>
        <v/>
      </c>
      <c r="F756" s="298" t="str">
        <f>IF($B756&gt;0,VLOOKUP($B756,'OT-ID'!$B$13:$M$3257,12,FALSE),"")</f>
        <v/>
      </c>
      <c r="G756" s="297" t="str">
        <f>IF($B756&gt;0,VLOOKUP($B756,'OT-ID'!$B$13:$M$3257,4,FALSE),"")</f>
        <v/>
      </c>
      <c r="H756" s="298" t="str">
        <f>IF($B756&gt;0,VLOOKUP($B756,'OT-ID'!$B$13:$M$3257,5,FALSE),"")</f>
        <v/>
      </c>
      <c r="I756" s="46"/>
      <c r="J756" s="38"/>
      <c r="K756" s="47"/>
      <c r="L756" s="48"/>
      <c r="M756" s="48"/>
      <c r="N756" s="48"/>
      <c r="O756" s="48"/>
      <c r="P756" s="48"/>
      <c r="Q756" s="48"/>
      <c r="R756" s="40"/>
      <c r="S756" s="40"/>
      <c r="T756" s="40"/>
      <c r="U756" s="40"/>
      <c r="V756" s="49"/>
      <c r="W756" s="49"/>
      <c r="X756" s="44" t="str">
        <f t="shared" si="15"/>
        <v/>
      </c>
    </row>
    <row r="757" spans="1:24" s="45" customFormat="1" ht="12" x14ac:dyDescent="0.2">
      <c r="A757" s="37"/>
      <c r="B757" s="38"/>
      <c r="C757" s="39"/>
      <c r="D757" s="297" t="str">
        <f>IF($B757&gt;0,VLOOKUP($B757,'OT-ID'!$B$13:$M$3257,6,FALSE),"")</f>
        <v/>
      </c>
      <c r="E757" s="298" t="str">
        <f>IF($B757&gt;0,VLOOKUP($B757,'OT-ID'!$B$13:$M$3257,10,FALSE),"")</f>
        <v/>
      </c>
      <c r="F757" s="298" t="str">
        <f>IF($B757&gt;0,VLOOKUP($B757,'OT-ID'!$B$13:$M$3257,12,FALSE),"")</f>
        <v/>
      </c>
      <c r="G757" s="297" t="str">
        <f>IF($B757&gt;0,VLOOKUP($B757,'OT-ID'!$B$13:$M$3257,4,FALSE),"")</f>
        <v/>
      </c>
      <c r="H757" s="298" t="str">
        <f>IF($B757&gt;0,VLOOKUP($B757,'OT-ID'!$B$13:$M$3257,5,FALSE),"")</f>
        <v/>
      </c>
      <c r="I757" s="46"/>
      <c r="J757" s="38"/>
      <c r="K757" s="47"/>
      <c r="L757" s="48"/>
      <c r="M757" s="48"/>
      <c r="N757" s="48"/>
      <c r="O757" s="48"/>
      <c r="P757" s="48"/>
      <c r="Q757" s="48"/>
      <c r="R757" s="40"/>
      <c r="S757" s="40"/>
      <c r="T757" s="40"/>
      <c r="U757" s="40"/>
      <c r="V757" s="49"/>
      <c r="W757" s="49"/>
      <c r="X757" s="44" t="str">
        <f t="shared" si="15"/>
        <v/>
      </c>
    </row>
    <row r="758" spans="1:24" s="45" customFormat="1" ht="12" x14ac:dyDescent="0.2">
      <c r="A758" s="37"/>
      <c r="B758" s="38"/>
      <c r="C758" s="39"/>
      <c r="D758" s="297" t="str">
        <f>IF($B758&gt;0,VLOOKUP($B758,'OT-ID'!$B$13:$M$3257,6,FALSE),"")</f>
        <v/>
      </c>
      <c r="E758" s="298" t="str">
        <f>IF($B758&gt;0,VLOOKUP($B758,'OT-ID'!$B$13:$M$3257,10,FALSE),"")</f>
        <v/>
      </c>
      <c r="F758" s="298" t="str">
        <f>IF($B758&gt;0,VLOOKUP($B758,'OT-ID'!$B$13:$M$3257,12,FALSE),"")</f>
        <v/>
      </c>
      <c r="G758" s="297" t="str">
        <f>IF($B758&gt;0,VLOOKUP($B758,'OT-ID'!$B$13:$M$3257,4,FALSE),"")</f>
        <v/>
      </c>
      <c r="H758" s="298" t="str">
        <f>IF($B758&gt;0,VLOOKUP($B758,'OT-ID'!$B$13:$M$3257,5,FALSE),"")</f>
        <v/>
      </c>
      <c r="I758" s="46"/>
      <c r="J758" s="38"/>
      <c r="K758" s="47"/>
      <c r="L758" s="48"/>
      <c r="M758" s="48"/>
      <c r="N758" s="48"/>
      <c r="O758" s="48"/>
      <c r="P758" s="48"/>
      <c r="Q758" s="48"/>
      <c r="R758" s="40"/>
      <c r="S758" s="40"/>
      <c r="T758" s="40"/>
      <c r="U758" s="40"/>
      <c r="V758" s="49"/>
      <c r="W758" s="49"/>
      <c r="X758" s="44" t="str">
        <f t="shared" si="15"/>
        <v/>
      </c>
    </row>
    <row r="759" spans="1:24" s="45" customFormat="1" ht="12" x14ac:dyDescent="0.2">
      <c r="A759" s="37"/>
      <c r="B759" s="38"/>
      <c r="C759" s="39"/>
      <c r="D759" s="297" t="str">
        <f>IF($B759&gt;0,VLOOKUP($B759,'OT-ID'!$B$13:$M$3257,6,FALSE),"")</f>
        <v/>
      </c>
      <c r="E759" s="298" t="str">
        <f>IF($B759&gt;0,VLOOKUP($B759,'OT-ID'!$B$13:$M$3257,10,FALSE),"")</f>
        <v/>
      </c>
      <c r="F759" s="298" t="str">
        <f>IF($B759&gt;0,VLOOKUP($B759,'OT-ID'!$B$13:$M$3257,12,FALSE),"")</f>
        <v/>
      </c>
      <c r="G759" s="297" t="str">
        <f>IF($B759&gt;0,VLOOKUP($B759,'OT-ID'!$B$13:$M$3257,4,FALSE),"")</f>
        <v/>
      </c>
      <c r="H759" s="298" t="str">
        <f>IF($B759&gt;0,VLOOKUP($B759,'OT-ID'!$B$13:$M$3257,5,FALSE),"")</f>
        <v/>
      </c>
      <c r="I759" s="46"/>
      <c r="J759" s="38"/>
      <c r="K759" s="47"/>
      <c r="L759" s="48"/>
      <c r="M759" s="48"/>
      <c r="N759" s="48"/>
      <c r="O759" s="48"/>
      <c r="P759" s="48"/>
      <c r="Q759" s="48"/>
      <c r="R759" s="40"/>
      <c r="S759" s="40"/>
      <c r="T759" s="40"/>
      <c r="U759" s="40"/>
      <c r="V759" s="49"/>
      <c r="W759" s="49"/>
      <c r="X759" s="44" t="str">
        <f t="shared" si="15"/>
        <v/>
      </c>
    </row>
    <row r="760" spans="1:24" s="45" customFormat="1" ht="12" x14ac:dyDescent="0.2">
      <c r="A760" s="37"/>
      <c r="B760" s="38"/>
      <c r="C760" s="39"/>
      <c r="D760" s="297" t="str">
        <f>IF($B760&gt;0,VLOOKUP($B760,'OT-ID'!$B$13:$M$3257,6,FALSE),"")</f>
        <v/>
      </c>
      <c r="E760" s="298" t="str">
        <f>IF($B760&gt;0,VLOOKUP($B760,'OT-ID'!$B$13:$M$3257,10,FALSE),"")</f>
        <v/>
      </c>
      <c r="F760" s="298" t="str">
        <f>IF($B760&gt;0,VLOOKUP($B760,'OT-ID'!$B$13:$M$3257,12,FALSE),"")</f>
        <v/>
      </c>
      <c r="G760" s="297" t="str">
        <f>IF($B760&gt;0,VLOOKUP($B760,'OT-ID'!$B$13:$M$3257,4,FALSE),"")</f>
        <v/>
      </c>
      <c r="H760" s="298" t="str">
        <f>IF($B760&gt;0,VLOOKUP($B760,'OT-ID'!$B$13:$M$3257,5,FALSE),"")</f>
        <v/>
      </c>
      <c r="I760" s="46"/>
      <c r="J760" s="38"/>
      <c r="K760" s="47"/>
      <c r="L760" s="48"/>
      <c r="M760" s="48"/>
      <c r="N760" s="48"/>
      <c r="O760" s="48"/>
      <c r="P760" s="48"/>
      <c r="Q760" s="48"/>
      <c r="R760" s="40"/>
      <c r="S760" s="40"/>
      <c r="T760" s="40"/>
      <c r="U760" s="40"/>
      <c r="V760" s="49"/>
      <c r="W760" s="49"/>
      <c r="X760" s="44" t="str">
        <f t="shared" si="15"/>
        <v/>
      </c>
    </row>
    <row r="761" spans="1:24" s="45" customFormat="1" ht="12" x14ac:dyDescent="0.2">
      <c r="A761" s="37"/>
      <c r="B761" s="38"/>
      <c r="C761" s="39"/>
      <c r="D761" s="297" t="str">
        <f>IF($B761&gt;0,VLOOKUP($B761,'OT-ID'!$B$13:$M$3257,6,FALSE),"")</f>
        <v/>
      </c>
      <c r="E761" s="298" t="str">
        <f>IF($B761&gt;0,VLOOKUP($B761,'OT-ID'!$B$13:$M$3257,10,FALSE),"")</f>
        <v/>
      </c>
      <c r="F761" s="298" t="str">
        <f>IF($B761&gt;0,VLOOKUP($B761,'OT-ID'!$B$13:$M$3257,12,FALSE),"")</f>
        <v/>
      </c>
      <c r="G761" s="297" t="str">
        <f>IF($B761&gt;0,VLOOKUP($B761,'OT-ID'!$B$13:$M$3257,4,FALSE),"")</f>
        <v/>
      </c>
      <c r="H761" s="298" t="str">
        <f>IF($B761&gt;0,VLOOKUP($B761,'OT-ID'!$B$13:$M$3257,5,FALSE),"")</f>
        <v/>
      </c>
      <c r="I761" s="46"/>
      <c r="J761" s="38"/>
      <c r="K761" s="47"/>
      <c r="L761" s="48"/>
      <c r="M761" s="48"/>
      <c r="N761" s="48"/>
      <c r="O761" s="48"/>
      <c r="P761" s="48"/>
      <c r="Q761" s="48"/>
      <c r="R761" s="40"/>
      <c r="S761" s="40"/>
      <c r="T761" s="40"/>
      <c r="U761" s="40"/>
      <c r="V761" s="49"/>
      <c r="W761" s="49"/>
      <c r="X761" s="44" t="str">
        <f t="shared" si="15"/>
        <v/>
      </c>
    </row>
    <row r="762" spans="1:24" s="45" customFormat="1" ht="12" x14ac:dyDescent="0.2">
      <c r="A762" s="37"/>
      <c r="B762" s="38"/>
      <c r="C762" s="39"/>
      <c r="D762" s="297" t="str">
        <f>IF($B762&gt;0,VLOOKUP($B762,'OT-ID'!$B$13:$M$3257,6,FALSE),"")</f>
        <v/>
      </c>
      <c r="E762" s="298" t="str">
        <f>IF($B762&gt;0,VLOOKUP($B762,'OT-ID'!$B$13:$M$3257,10,FALSE),"")</f>
        <v/>
      </c>
      <c r="F762" s="298" t="str">
        <f>IF($B762&gt;0,VLOOKUP($B762,'OT-ID'!$B$13:$M$3257,12,FALSE),"")</f>
        <v/>
      </c>
      <c r="G762" s="297" t="str">
        <f>IF($B762&gt;0,VLOOKUP($B762,'OT-ID'!$B$13:$M$3257,4,FALSE),"")</f>
        <v/>
      </c>
      <c r="H762" s="298" t="str">
        <f>IF($B762&gt;0,VLOOKUP($B762,'OT-ID'!$B$13:$M$3257,5,FALSE),"")</f>
        <v/>
      </c>
      <c r="I762" s="46"/>
      <c r="J762" s="38"/>
      <c r="K762" s="47"/>
      <c r="L762" s="48"/>
      <c r="M762" s="48"/>
      <c r="N762" s="48"/>
      <c r="O762" s="48"/>
      <c r="P762" s="48"/>
      <c r="Q762" s="48"/>
      <c r="R762" s="40"/>
      <c r="S762" s="40"/>
      <c r="T762" s="40"/>
      <c r="U762" s="40"/>
      <c r="V762" s="49"/>
      <c r="W762" s="49"/>
      <c r="X762" s="44" t="str">
        <f t="shared" si="15"/>
        <v/>
      </c>
    </row>
    <row r="763" spans="1:24" s="45" customFormat="1" ht="12" x14ac:dyDescent="0.2">
      <c r="A763" s="37"/>
      <c r="B763" s="38"/>
      <c r="C763" s="39"/>
      <c r="D763" s="297" t="str">
        <f>IF($B763&gt;0,VLOOKUP($B763,'OT-ID'!$B$13:$M$3257,6,FALSE),"")</f>
        <v/>
      </c>
      <c r="E763" s="298" t="str">
        <f>IF($B763&gt;0,VLOOKUP($B763,'OT-ID'!$B$13:$M$3257,10,FALSE),"")</f>
        <v/>
      </c>
      <c r="F763" s="298" t="str">
        <f>IF($B763&gt;0,VLOOKUP($B763,'OT-ID'!$B$13:$M$3257,12,FALSE),"")</f>
        <v/>
      </c>
      <c r="G763" s="297" t="str">
        <f>IF($B763&gt;0,VLOOKUP($B763,'OT-ID'!$B$13:$M$3257,4,FALSE),"")</f>
        <v/>
      </c>
      <c r="H763" s="298" t="str">
        <f>IF($B763&gt;0,VLOOKUP($B763,'OT-ID'!$B$13:$M$3257,5,FALSE),"")</f>
        <v/>
      </c>
      <c r="I763" s="46"/>
      <c r="J763" s="38"/>
      <c r="K763" s="47"/>
      <c r="L763" s="48"/>
      <c r="M763" s="48"/>
      <c r="N763" s="48"/>
      <c r="O763" s="48"/>
      <c r="P763" s="48"/>
      <c r="Q763" s="48"/>
      <c r="R763" s="40"/>
      <c r="S763" s="40"/>
      <c r="T763" s="40"/>
      <c r="U763" s="40"/>
      <c r="V763" s="49"/>
      <c r="W763" s="49"/>
      <c r="X763" s="44" t="str">
        <f t="shared" si="15"/>
        <v/>
      </c>
    </row>
    <row r="764" spans="1:24" s="45" customFormat="1" ht="12" x14ac:dyDescent="0.2">
      <c r="A764" s="37"/>
      <c r="B764" s="38"/>
      <c r="C764" s="39"/>
      <c r="D764" s="297" t="str">
        <f>IF($B764&gt;0,VLOOKUP($B764,'OT-ID'!$B$13:$M$3257,6,FALSE),"")</f>
        <v/>
      </c>
      <c r="E764" s="298" t="str">
        <f>IF($B764&gt;0,VLOOKUP($B764,'OT-ID'!$B$13:$M$3257,10,FALSE),"")</f>
        <v/>
      </c>
      <c r="F764" s="298" t="str">
        <f>IF($B764&gt;0,VLOOKUP($B764,'OT-ID'!$B$13:$M$3257,12,FALSE),"")</f>
        <v/>
      </c>
      <c r="G764" s="297" t="str">
        <f>IF($B764&gt;0,VLOOKUP($B764,'OT-ID'!$B$13:$M$3257,4,FALSE),"")</f>
        <v/>
      </c>
      <c r="H764" s="298" t="str">
        <f>IF($B764&gt;0,VLOOKUP($B764,'OT-ID'!$B$13:$M$3257,5,FALSE),"")</f>
        <v/>
      </c>
      <c r="I764" s="46"/>
      <c r="J764" s="38"/>
      <c r="K764" s="47"/>
      <c r="L764" s="48"/>
      <c r="M764" s="48"/>
      <c r="N764" s="48"/>
      <c r="O764" s="48"/>
      <c r="P764" s="48"/>
      <c r="Q764" s="48"/>
      <c r="R764" s="40"/>
      <c r="S764" s="40"/>
      <c r="T764" s="40"/>
      <c r="U764" s="40"/>
      <c r="V764" s="49"/>
      <c r="W764" s="49"/>
      <c r="X764" s="44" t="str">
        <f t="shared" si="15"/>
        <v/>
      </c>
    </row>
    <row r="765" spans="1:24" s="45" customFormat="1" ht="12" x14ac:dyDescent="0.2">
      <c r="A765" s="37"/>
      <c r="B765" s="38"/>
      <c r="C765" s="39"/>
      <c r="D765" s="297" t="str">
        <f>IF($B765&gt;0,VLOOKUP($B765,'OT-ID'!$B$13:$M$3257,6,FALSE),"")</f>
        <v/>
      </c>
      <c r="E765" s="298" t="str">
        <f>IF($B765&gt;0,VLOOKUP($B765,'OT-ID'!$B$13:$M$3257,10,FALSE),"")</f>
        <v/>
      </c>
      <c r="F765" s="298" t="str">
        <f>IF($B765&gt;0,VLOOKUP($B765,'OT-ID'!$B$13:$M$3257,12,FALSE),"")</f>
        <v/>
      </c>
      <c r="G765" s="297" t="str">
        <f>IF($B765&gt;0,VLOOKUP($B765,'OT-ID'!$B$13:$M$3257,4,FALSE),"")</f>
        <v/>
      </c>
      <c r="H765" s="298" t="str">
        <f>IF($B765&gt;0,VLOOKUP($B765,'OT-ID'!$B$13:$M$3257,5,FALSE),"")</f>
        <v/>
      </c>
      <c r="I765" s="46"/>
      <c r="J765" s="38"/>
      <c r="K765" s="47"/>
      <c r="L765" s="48"/>
      <c r="M765" s="48"/>
      <c r="N765" s="48"/>
      <c r="O765" s="48"/>
      <c r="P765" s="48"/>
      <c r="Q765" s="48"/>
      <c r="R765" s="40"/>
      <c r="S765" s="40"/>
      <c r="T765" s="40"/>
      <c r="U765" s="40"/>
      <c r="V765" s="49"/>
      <c r="W765" s="49"/>
      <c r="X765" s="44" t="str">
        <f t="shared" si="15"/>
        <v/>
      </c>
    </row>
    <row r="766" spans="1:24" s="45" customFormat="1" ht="12" x14ac:dyDescent="0.2">
      <c r="A766" s="37"/>
      <c r="B766" s="38"/>
      <c r="C766" s="39"/>
      <c r="D766" s="297" t="str">
        <f>IF($B766&gt;0,VLOOKUP($B766,'OT-ID'!$B$13:$M$3257,6,FALSE),"")</f>
        <v/>
      </c>
      <c r="E766" s="298" t="str">
        <f>IF($B766&gt;0,VLOOKUP($B766,'OT-ID'!$B$13:$M$3257,10,FALSE),"")</f>
        <v/>
      </c>
      <c r="F766" s="298" t="str">
        <f>IF($B766&gt;0,VLOOKUP($B766,'OT-ID'!$B$13:$M$3257,12,FALSE),"")</f>
        <v/>
      </c>
      <c r="G766" s="297" t="str">
        <f>IF($B766&gt;0,VLOOKUP($B766,'OT-ID'!$B$13:$M$3257,4,FALSE),"")</f>
        <v/>
      </c>
      <c r="H766" s="298" t="str">
        <f>IF($B766&gt;0,VLOOKUP($B766,'OT-ID'!$B$13:$M$3257,5,FALSE),"")</f>
        <v/>
      </c>
      <c r="I766" s="46"/>
      <c r="J766" s="38"/>
      <c r="K766" s="47"/>
      <c r="L766" s="48"/>
      <c r="M766" s="48"/>
      <c r="N766" s="48"/>
      <c r="O766" s="48"/>
      <c r="P766" s="48"/>
      <c r="Q766" s="48"/>
      <c r="R766" s="40"/>
      <c r="S766" s="40"/>
      <c r="T766" s="40"/>
      <c r="U766" s="40"/>
      <c r="V766" s="49"/>
      <c r="W766" s="49"/>
      <c r="X766" s="44" t="str">
        <f t="shared" si="15"/>
        <v/>
      </c>
    </row>
    <row r="767" spans="1:24" s="45" customFormat="1" ht="12" x14ac:dyDescent="0.2">
      <c r="A767" s="37"/>
      <c r="B767" s="38"/>
      <c r="C767" s="39"/>
      <c r="D767" s="297" t="str">
        <f>IF($B767&gt;0,VLOOKUP($B767,'OT-ID'!$B$13:$M$3257,6,FALSE),"")</f>
        <v/>
      </c>
      <c r="E767" s="298" t="str">
        <f>IF($B767&gt;0,VLOOKUP($B767,'OT-ID'!$B$13:$M$3257,10,FALSE),"")</f>
        <v/>
      </c>
      <c r="F767" s="298" t="str">
        <f>IF($B767&gt;0,VLOOKUP($B767,'OT-ID'!$B$13:$M$3257,12,FALSE),"")</f>
        <v/>
      </c>
      <c r="G767" s="297" t="str">
        <f>IF($B767&gt;0,VLOOKUP($B767,'OT-ID'!$B$13:$M$3257,4,FALSE),"")</f>
        <v/>
      </c>
      <c r="H767" s="298" t="str">
        <f>IF($B767&gt;0,VLOOKUP($B767,'OT-ID'!$B$13:$M$3257,5,FALSE),"")</f>
        <v/>
      </c>
      <c r="I767" s="46"/>
      <c r="J767" s="38"/>
      <c r="K767" s="47"/>
      <c r="L767" s="48"/>
      <c r="M767" s="48"/>
      <c r="N767" s="48"/>
      <c r="O767" s="48"/>
      <c r="P767" s="48"/>
      <c r="Q767" s="48"/>
      <c r="R767" s="40"/>
      <c r="S767" s="40"/>
      <c r="T767" s="40"/>
      <c r="U767" s="40"/>
      <c r="V767" s="49"/>
      <c r="W767" s="49"/>
      <c r="X767" s="44" t="str">
        <f t="shared" si="15"/>
        <v/>
      </c>
    </row>
    <row r="768" spans="1:24" s="45" customFormat="1" ht="12" x14ac:dyDescent="0.2">
      <c r="A768" s="37"/>
      <c r="B768" s="38"/>
      <c r="C768" s="39"/>
      <c r="D768" s="297" t="str">
        <f>IF($B768&gt;0,VLOOKUP($B768,'OT-ID'!$B$13:$M$3257,6,FALSE),"")</f>
        <v/>
      </c>
      <c r="E768" s="298" t="str">
        <f>IF($B768&gt;0,VLOOKUP($B768,'OT-ID'!$B$13:$M$3257,10,FALSE),"")</f>
        <v/>
      </c>
      <c r="F768" s="298" t="str">
        <f>IF($B768&gt;0,VLOOKUP($B768,'OT-ID'!$B$13:$M$3257,12,FALSE),"")</f>
        <v/>
      </c>
      <c r="G768" s="297" t="str">
        <f>IF($B768&gt;0,VLOOKUP($B768,'OT-ID'!$B$13:$M$3257,4,FALSE),"")</f>
        <v/>
      </c>
      <c r="H768" s="298" t="str">
        <f>IF($B768&gt;0,VLOOKUP($B768,'OT-ID'!$B$13:$M$3257,5,FALSE),"")</f>
        <v/>
      </c>
      <c r="I768" s="46"/>
      <c r="J768" s="38"/>
      <c r="K768" s="47"/>
      <c r="L768" s="48"/>
      <c r="M768" s="48"/>
      <c r="N768" s="48"/>
      <c r="O768" s="48"/>
      <c r="P768" s="48"/>
      <c r="Q768" s="48"/>
      <c r="R768" s="40"/>
      <c r="S768" s="40"/>
      <c r="T768" s="40"/>
      <c r="U768" s="40"/>
      <c r="V768" s="49"/>
      <c r="W768" s="49"/>
      <c r="X768" s="44" t="str">
        <f t="shared" si="15"/>
        <v/>
      </c>
    </row>
    <row r="769" spans="1:24" s="45" customFormat="1" ht="12" x14ac:dyDescent="0.2">
      <c r="A769" s="37"/>
      <c r="B769" s="38"/>
      <c r="C769" s="39"/>
      <c r="D769" s="297" t="str">
        <f>IF($B769&gt;0,VLOOKUP($B769,'OT-ID'!$B$13:$M$3257,6,FALSE),"")</f>
        <v/>
      </c>
      <c r="E769" s="298" t="str">
        <f>IF($B769&gt;0,VLOOKUP($B769,'OT-ID'!$B$13:$M$3257,10,FALSE),"")</f>
        <v/>
      </c>
      <c r="F769" s="298" t="str">
        <f>IF($B769&gt;0,VLOOKUP($B769,'OT-ID'!$B$13:$M$3257,12,FALSE),"")</f>
        <v/>
      </c>
      <c r="G769" s="297" t="str">
        <f>IF($B769&gt;0,VLOOKUP($B769,'OT-ID'!$B$13:$M$3257,4,FALSE),"")</f>
        <v/>
      </c>
      <c r="H769" s="298" t="str">
        <f>IF($B769&gt;0,VLOOKUP($B769,'OT-ID'!$B$13:$M$3257,5,FALSE),"")</f>
        <v/>
      </c>
      <c r="I769" s="46"/>
      <c r="J769" s="38"/>
      <c r="K769" s="47"/>
      <c r="L769" s="48"/>
      <c r="M769" s="48"/>
      <c r="N769" s="48"/>
      <c r="O769" s="48"/>
      <c r="P769" s="48"/>
      <c r="Q769" s="48"/>
      <c r="R769" s="40"/>
      <c r="S769" s="40"/>
      <c r="T769" s="40"/>
      <c r="U769" s="40"/>
      <c r="V769" s="49"/>
      <c r="W769" s="49"/>
      <c r="X769" s="44" t="str">
        <f t="shared" si="15"/>
        <v/>
      </c>
    </row>
    <row r="770" spans="1:24" s="45" customFormat="1" ht="12" x14ac:dyDescent="0.2">
      <c r="A770" s="37"/>
      <c r="B770" s="38"/>
      <c r="C770" s="39"/>
      <c r="D770" s="297" t="str">
        <f>IF($B770&gt;0,VLOOKUP($B770,'OT-ID'!$B$13:$M$3257,6,FALSE),"")</f>
        <v/>
      </c>
      <c r="E770" s="298" t="str">
        <f>IF($B770&gt;0,VLOOKUP($B770,'OT-ID'!$B$13:$M$3257,10,FALSE),"")</f>
        <v/>
      </c>
      <c r="F770" s="298" t="str">
        <f>IF($B770&gt;0,VLOOKUP($B770,'OT-ID'!$B$13:$M$3257,12,FALSE),"")</f>
        <v/>
      </c>
      <c r="G770" s="297" t="str">
        <f>IF($B770&gt;0,VLOOKUP($B770,'OT-ID'!$B$13:$M$3257,4,FALSE),"")</f>
        <v/>
      </c>
      <c r="H770" s="298" t="str">
        <f>IF($B770&gt;0,VLOOKUP($B770,'OT-ID'!$B$13:$M$3257,5,FALSE),"")</f>
        <v/>
      </c>
      <c r="I770" s="46"/>
      <c r="J770" s="38"/>
      <c r="K770" s="47"/>
      <c r="L770" s="48"/>
      <c r="M770" s="48"/>
      <c r="N770" s="48"/>
      <c r="O770" s="48"/>
      <c r="P770" s="48"/>
      <c r="Q770" s="48"/>
      <c r="R770" s="40"/>
      <c r="S770" s="40"/>
      <c r="T770" s="40"/>
      <c r="U770" s="40"/>
      <c r="V770" s="49"/>
      <c r="W770" s="49"/>
      <c r="X770" s="44" t="str">
        <f t="shared" si="15"/>
        <v/>
      </c>
    </row>
    <row r="771" spans="1:24" s="45" customFormat="1" ht="12" x14ac:dyDescent="0.2">
      <c r="A771" s="37"/>
      <c r="B771" s="38"/>
      <c r="C771" s="39"/>
      <c r="D771" s="297" t="str">
        <f>IF($B771&gt;0,VLOOKUP($B771,'OT-ID'!$B$13:$M$3257,6,FALSE),"")</f>
        <v/>
      </c>
      <c r="E771" s="298" t="str">
        <f>IF($B771&gt;0,VLOOKUP($B771,'OT-ID'!$B$13:$M$3257,10,FALSE),"")</f>
        <v/>
      </c>
      <c r="F771" s="298" t="str">
        <f>IF($B771&gt;0,VLOOKUP($B771,'OT-ID'!$B$13:$M$3257,12,FALSE),"")</f>
        <v/>
      </c>
      <c r="G771" s="297" t="str">
        <f>IF($B771&gt;0,VLOOKUP($B771,'OT-ID'!$B$13:$M$3257,4,FALSE),"")</f>
        <v/>
      </c>
      <c r="H771" s="298" t="str">
        <f>IF($B771&gt;0,VLOOKUP($B771,'OT-ID'!$B$13:$M$3257,5,FALSE),"")</f>
        <v/>
      </c>
      <c r="I771" s="46"/>
      <c r="J771" s="38"/>
      <c r="K771" s="47"/>
      <c r="L771" s="48"/>
      <c r="M771" s="48"/>
      <c r="N771" s="48"/>
      <c r="O771" s="48"/>
      <c r="P771" s="48"/>
      <c r="Q771" s="48"/>
      <c r="R771" s="40"/>
      <c r="S771" s="40"/>
      <c r="T771" s="40"/>
      <c r="U771" s="40"/>
      <c r="V771" s="49"/>
      <c r="W771" s="49"/>
      <c r="X771" s="44" t="str">
        <f t="shared" si="15"/>
        <v/>
      </c>
    </row>
    <row r="772" spans="1:24" s="45" customFormat="1" ht="12" x14ac:dyDescent="0.2">
      <c r="A772" s="37"/>
      <c r="B772" s="38"/>
      <c r="C772" s="39"/>
      <c r="D772" s="297" t="str">
        <f>IF($B772&gt;0,VLOOKUP($B772,'OT-ID'!$B$13:$M$3257,6,FALSE),"")</f>
        <v/>
      </c>
      <c r="E772" s="298" t="str">
        <f>IF($B772&gt;0,VLOOKUP($B772,'OT-ID'!$B$13:$M$3257,10,FALSE),"")</f>
        <v/>
      </c>
      <c r="F772" s="298" t="str">
        <f>IF($B772&gt;0,VLOOKUP($B772,'OT-ID'!$B$13:$M$3257,12,FALSE),"")</f>
        <v/>
      </c>
      <c r="G772" s="297" t="str">
        <f>IF($B772&gt;0,VLOOKUP($B772,'OT-ID'!$B$13:$M$3257,4,FALSE),"")</f>
        <v/>
      </c>
      <c r="H772" s="298" t="str">
        <f>IF($B772&gt;0,VLOOKUP($B772,'OT-ID'!$B$13:$M$3257,5,FALSE),"")</f>
        <v/>
      </c>
      <c r="I772" s="46"/>
      <c r="J772" s="38"/>
      <c r="K772" s="47"/>
      <c r="L772" s="48"/>
      <c r="M772" s="48"/>
      <c r="N772" s="48"/>
      <c r="O772" s="48"/>
      <c r="P772" s="48"/>
      <c r="Q772" s="48"/>
      <c r="R772" s="40"/>
      <c r="S772" s="40"/>
      <c r="T772" s="40"/>
      <c r="U772" s="40"/>
      <c r="V772" s="49"/>
      <c r="W772" s="49"/>
      <c r="X772" s="44" t="str">
        <f t="shared" si="15"/>
        <v/>
      </c>
    </row>
    <row r="773" spans="1:24" s="45" customFormat="1" ht="12" x14ac:dyDescent="0.2">
      <c r="A773" s="37"/>
      <c r="B773" s="38"/>
      <c r="C773" s="39"/>
      <c r="D773" s="297" t="str">
        <f>IF($B773&gt;0,VLOOKUP($B773,'OT-ID'!$B$13:$M$3257,6,FALSE),"")</f>
        <v/>
      </c>
      <c r="E773" s="298" t="str">
        <f>IF($B773&gt;0,VLOOKUP($B773,'OT-ID'!$B$13:$M$3257,10,FALSE),"")</f>
        <v/>
      </c>
      <c r="F773" s="298" t="str">
        <f>IF($B773&gt;0,VLOOKUP($B773,'OT-ID'!$B$13:$M$3257,12,FALSE),"")</f>
        <v/>
      </c>
      <c r="G773" s="297" t="str">
        <f>IF($B773&gt;0,VLOOKUP($B773,'OT-ID'!$B$13:$M$3257,4,FALSE),"")</f>
        <v/>
      </c>
      <c r="H773" s="298" t="str">
        <f>IF($B773&gt;0,VLOOKUP($B773,'OT-ID'!$B$13:$M$3257,5,FALSE),"")</f>
        <v/>
      </c>
      <c r="I773" s="46"/>
      <c r="J773" s="38"/>
      <c r="K773" s="47"/>
      <c r="L773" s="48"/>
      <c r="M773" s="48"/>
      <c r="N773" s="48"/>
      <c r="O773" s="48"/>
      <c r="P773" s="48"/>
      <c r="Q773" s="48"/>
      <c r="R773" s="40"/>
      <c r="S773" s="40"/>
      <c r="T773" s="40"/>
      <c r="U773" s="40"/>
      <c r="V773" s="49"/>
      <c r="W773" s="49"/>
      <c r="X773" s="44" t="str">
        <f t="shared" si="15"/>
        <v/>
      </c>
    </row>
    <row r="774" spans="1:24" s="45" customFormat="1" ht="12" x14ac:dyDescent="0.2">
      <c r="A774" s="37"/>
      <c r="B774" s="38"/>
      <c r="C774" s="39"/>
      <c r="D774" s="297" t="str">
        <f>IF($B774&gt;0,VLOOKUP($B774,'OT-ID'!$B$13:$M$3257,6,FALSE),"")</f>
        <v/>
      </c>
      <c r="E774" s="298" t="str">
        <f>IF($B774&gt;0,VLOOKUP($B774,'OT-ID'!$B$13:$M$3257,10,FALSE),"")</f>
        <v/>
      </c>
      <c r="F774" s="298" t="str">
        <f>IF($B774&gt;0,VLOOKUP($B774,'OT-ID'!$B$13:$M$3257,12,FALSE),"")</f>
        <v/>
      </c>
      <c r="G774" s="297" t="str">
        <f>IF($B774&gt;0,VLOOKUP($B774,'OT-ID'!$B$13:$M$3257,4,FALSE),"")</f>
        <v/>
      </c>
      <c r="H774" s="298" t="str">
        <f>IF($B774&gt;0,VLOOKUP($B774,'OT-ID'!$B$13:$M$3257,5,FALSE),"")</f>
        <v/>
      </c>
      <c r="I774" s="46"/>
      <c r="J774" s="38"/>
      <c r="K774" s="47"/>
      <c r="L774" s="48"/>
      <c r="M774" s="48"/>
      <c r="N774" s="48"/>
      <c r="O774" s="48"/>
      <c r="P774" s="48"/>
      <c r="Q774" s="48"/>
      <c r="R774" s="40"/>
      <c r="S774" s="40"/>
      <c r="T774" s="40"/>
      <c r="U774" s="40"/>
      <c r="V774" s="49"/>
      <c r="W774" s="49"/>
      <c r="X774" s="44" t="str">
        <f t="shared" si="15"/>
        <v/>
      </c>
    </row>
    <row r="775" spans="1:24" s="45" customFormat="1" ht="12" x14ac:dyDescent="0.2">
      <c r="A775" s="37"/>
      <c r="B775" s="38"/>
      <c r="C775" s="39"/>
      <c r="D775" s="297" t="str">
        <f>IF($B775&gt;0,VLOOKUP($B775,'OT-ID'!$B$13:$M$3257,6,FALSE),"")</f>
        <v/>
      </c>
      <c r="E775" s="298" t="str">
        <f>IF($B775&gt;0,VLOOKUP($B775,'OT-ID'!$B$13:$M$3257,10,FALSE),"")</f>
        <v/>
      </c>
      <c r="F775" s="298" t="str">
        <f>IF($B775&gt;0,VLOOKUP($B775,'OT-ID'!$B$13:$M$3257,12,FALSE),"")</f>
        <v/>
      </c>
      <c r="G775" s="297" t="str">
        <f>IF($B775&gt;0,VLOOKUP($B775,'OT-ID'!$B$13:$M$3257,4,FALSE),"")</f>
        <v/>
      </c>
      <c r="H775" s="298" t="str">
        <f>IF($B775&gt;0,VLOOKUP($B775,'OT-ID'!$B$13:$M$3257,5,FALSE),"")</f>
        <v/>
      </c>
      <c r="I775" s="46"/>
      <c r="J775" s="38"/>
      <c r="K775" s="47"/>
      <c r="L775" s="48"/>
      <c r="M775" s="48"/>
      <c r="N775" s="48"/>
      <c r="O775" s="48"/>
      <c r="P775" s="48"/>
      <c r="Q775" s="48"/>
      <c r="R775" s="40"/>
      <c r="S775" s="40"/>
      <c r="T775" s="40"/>
      <c r="U775" s="40"/>
      <c r="V775" s="49"/>
      <c r="W775" s="49"/>
      <c r="X775" s="44" t="str">
        <f t="shared" si="15"/>
        <v/>
      </c>
    </row>
    <row r="776" spans="1:24" s="45" customFormat="1" ht="12" x14ac:dyDescent="0.2">
      <c r="A776" s="37"/>
      <c r="B776" s="38"/>
      <c r="C776" s="39"/>
      <c r="D776" s="297" t="str">
        <f>IF($B776&gt;0,VLOOKUP($B776,'OT-ID'!$B$13:$M$3257,6,FALSE),"")</f>
        <v/>
      </c>
      <c r="E776" s="298" t="str">
        <f>IF($B776&gt;0,VLOOKUP($B776,'OT-ID'!$B$13:$M$3257,10,FALSE),"")</f>
        <v/>
      </c>
      <c r="F776" s="298" t="str">
        <f>IF($B776&gt;0,VLOOKUP($B776,'OT-ID'!$B$13:$M$3257,12,FALSE),"")</f>
        <v/>
      </c>
      <c r="G776" s="297" t="str">
        <f>IF($B776&gt;0,VLOOKUP($B776,'OT-ID'!$B$13:$M$3257,4,FALSE),"")</f>
        <v/>
      </c>
      <c r="H776" s="298" t="str">
        <f>IF($B776&gt;0,VLOOKUP($B776,'OT-ID'!$B$13:$M$3257,5,FALSE),"")</f>
        <v/>
      </c>
      <c r="I776" s="46"/>
      <c r="J776" s="38"/>
      <c r="K776" s="47"/>
      <c r="L776" s="48"/>
      <c r="M776" s="48"/>
      <c r="N776" s="48"/>
      <c r="O776" s="48"/>
      <c r="P776" s="48"/>
      <c r="Q776" s="48"/>
      <c r="R776" s="40"/>
      <c r="S776" s="40"/>
      <c r="T776" s="40"/>
      <c r="U776" s="40"/>
      <c r="V776" s="49"/>
      <c r="W776" s="49"/>
      <c r="X776" s="44" t="str">
        <f t="shared" si="15"/>
        <v/>
      </c>
    </row>
    <row r="777" spans="1:24" s="45" customFormat="1" ht="12" x14ac:dyDescent="0.2">
      <c r="A777" s="37"/>
      <c r="B777" s="38"/>
      <c r="C777" s="39"/>
      <c r="D777" s="297" t="str">
        <f>IF($B777&gt;0,VLOOKUP($B777,'OT-ID'!$B$13:$M$3257,6,FALSE),"")</f>
        <v/>
      </c>
      <c r="E777" s="298" t="str">
        <f>IF($B777&gt;0,VLOOKUP($B777,'OT-ID'!$B$13:$M$3257,10,FALSE),"")</f>
        <v/>
      </c>
      <c r="F777" s="298" t="str">
        <f>IF($B777&gt;0,VLOOKUP($B777,'OT-ID'!$B$13:$M$3257,12,FALSE),"")</f>
        <v/>
      </c>
      <c r="G777" s="297" t="str">
        <f>IF($B777&gt;0,VLOOKUP($B777,'OT-ID'!$B$13:$M$3257,4,FALSE),"")</f>
        <v/>
      </c>
      <c r="H777" s="298" t="str">
        <f>IF($B777&gt;0,VLOOKUP($B777,'OT-ID'!$B$13:$M$3257,5,FALSE),"")</f>
        <v/>
      </c>
      <c r="I777" s="46"/>
      <c r="J777" s="38"/>
      <c r="K777" s="47"/>
      <c r="L777" s="48"/>
      <c r="M777" s="48"/>
      <c r="N777" s="48"/>
      <c r="O777" s="48"/>
      <c r="P777" s="48"/>
      <c r="Q777" s="48"/>
      <c r="R777" s="40"/>
      <c r="S777" s="40"/>
      <c r="T777" s="40"/>
      <c r="U777" s="40"/>
      <c r="V777" s="49"/>
      <c r="W777" s="49"/>
      <c r="X777" s="44" t="str">
        <f t="shared" si="15"/>
        <v/>
      </c>
    </row>
    <row r="778" spans="1:24" s="45" customFormat="1" ht="12" x14ac:dyDescent="0.2">
      <c r="A778" s="37"/>
      <c r="B778" s="38"/>
      <c r="C778" s="39"/>
      <c r="D778" s="297" t="str">
        <f>IF($B778&gt;0,VLOOKUP($B778,'OT-ID'!$B$13:$M$3257,6,FALSE),"")</f>
        <v/>
      </c>
      <c r="E778" s="298" t="str">
        <f>IF($B778&gt;0,VLOOKUP($B778,'OT-ID'!$B$13:$M$3257,10,FALSE),"")</f>
        <v/>
      </c>
      <c r="F778" s="298" t="str">
        <f>IF($B778&gt;0,VLOOKUP($B778,'OT-ID'!$B$13:$M$3257,12,FALSE),"")</f>
        <v/>
      </c>
      <c r="G778" s="297" t="str">
        <f>IF($B778&gt;0,VLOOKUP($B778,'OT-ID'!$B$13:$M$3257,4,FALSE),"")</f>
        <v/>
      </c>
      <c r="H778" s="298" t="str">
        <f>IF($B778&gt;0,VLOOKUP($B778,'OT-ID'!$B$13:$M$3257,5,FALSE),"")</f>
        <v/>
      </c>
      <c r="I778" s="46"/>
      <c r="J778" s="38"/>
      <c r="K778" s="47"/>
      <c r="L778" s="48"/>
      <c r="M778" s="48"/>
      <c r="N778" s="48"/>
      <c r="O778" s="48"/>
      <c r="P778" s="48"/>
      <c r="Q778" s="48"/>
      <c r="R778" s="40"/>
      <c r="S778" s="40"/>
      <c r="T778" s="40"/>
      <c r="U778" s="40"/>
      <c r="V778" s="49"/>
      <c r="W778" s="49"/>
      <c r="X778" s="44" t="str">
        <f t="shared" si="15"/>
        <v/>
      </c>
    </row>
    <row r="779" spans="1:24" s="45" customFormat="1" ht="12" x14ac:dyDescent="0.2">
      <c r="A779" s="37"/>
      <c r="B779" s="38"/>
      <c r="C779" s="39"/>
      <c r="D779" s="297" t="str">
        <f>IF($B779&gt;0,VLOOKUP($B779,'OT-ID'!$B$13:$M$3257,6,FALSE),"")</f>
        <v/>
      </c>
      <c r="E779" s="298" t="str">
        <f>IF($B779&gt;0,VLOOKUP($B779,'OT-ID'!$B$13:$M$3257,10,FALSE),"")</f>
        <v/>
      </c>
      <c r="F779" s="298" t="str">
        <f>IF($B779&gt;0,VLOOKUP($B779,'OT-ID'!$B$13:$M$3257,12,FALSE),"")</f>
        <v/>
      </c>
      <c r="G779" s="297" t="str">
        <f>IF($B779&gt;0,VLOOKUP($B779,'OT-ID'!$B$13:$M$3257,4,FALSE),"")</f>
        <v/>
      </c>
      <c r="H779" s="298" t="str">
        <f>IF($B779&gt;0,VLOOKUP($B779,'OT-ID'!$B$13:$M$3257,5,FALSE),"")</f>
        <v/>
      </c>
      <c r="I779" s="46"/>
      <c r="J779" s="38"/>
      <c r="K779" s="47"/>
      <c r="L779" s="48"/>
      <c r="M779" s="48"/>
      <c r="N779" s="48"/>
      <c r="O779" s="48"/>
      <c r="P779" s="48"/>
      <c r="Q779" s="48"/>
      <c r="R779" s="40"/>
      <c r="S779" s="40"/>
      <c r="T779" s="40"/>
      <c r="U779" s="40"/>
      <c r="V779" s="49"/>
      <c r="W779" s="49"/>
      <c r="X779" s="44" t="str">
        <f t="shared" si="15"/>
        <v/>
      </c>
    </row>
    <row r="780" spans="1:24" s="45" customFormat="1" ht="12" x14ac:dyDescent="0.2">
      <c r="A780" s="37"/>
      <c r="B780" s="38"/>
      <c r="C780" s="39"/>
      <c r="D780" s="297" t="str">
        <f>IF($B780&gt;0,VLOOKUP($B780,'OT-ID'!$B$13:$M$3257,6,FALSE),"")</f>
        <v/>
      </c>
      <c r="E780" s="298" t="str">
        <f>IF($B780&gt;0,VLOOKUP($B780,'OT-ID'!$B$13:$M$3257,10,FALSE),"")</f>
        <v/>
      </c>
      <c r="F780" s="298" t="str">
        <f>IF($B780&gt;0,VLOOKUP($B780,'OT-ID'!$B$13:$M$3257,12,FALSE),"")</f>
        <v/>
      </c>
      <c r="G780" s="297" t="str">
        <f>IF($B780&gt;0,VLOOKUP($B780,'OT-ID'!$B$13:$M$3257,4,FALSE),"")</f>
        <v/>
      </c>
      <c r="H780" s="298" t="str">
        <f>IF($B780&gt;0,VLOOKUP($B780,'OT-ID'!$B$13:$M$3257,5,FALSE),"")</f>
        <v/>
      </c>
      <c r="I780" s="46"/>
      <c r="J780" s="38"/>
      <c r="K780" s="47"/>
      <c r="L780" s="48"/>
      <c r="M780" s="48"/>
      <c r="N780" s="48"/>
      <c r="O780" s="48"/>
      <c r="P780" s="48"/>
      <c r="Q780" s="48"/>
      <c r="R780" s="40"/>
      <c r="S780" s="40"/>
      <c r="T780" s="40"/>
      <c r="U780" s="40"/>
      <c r="V780" s="49"/>
      <c r="W780" s="49"/>
      <c r="X780" s="44" t="str">
        <f t="shared" si="15"/>
        <v/>
      </c>
    </row>
    <row r="781" spans="1:24" s="45" customFormat="1" ht="12" x14ac:dyDescent="0.2">
      <c r="A781" s="37"/>
      <c r="B781" s="38"/>
      <c r="C781" s="39"/>
      <c r="D781" s="297" t="str">
        <f>IF($B781&gt;0,VLOOKUP($B781,'OT-ID'!$B$13:$M$3257,6,FALSE),"")</f>
        <v/>
      </c>
      <c r="E781" s="298" t="str">
        <f>IF($B781&gt;0,VLOOKUP($B781,'OT-ID'!$B$13:$M$3257,10,FALSE),"")</f>
        <v/>
      </c>
      <c r="F781" s="298" t="str">
        <f>IF($B781&gt;0,VLOOKUP($B781,'OT-ID'!$B$13:$M$3257,12,FALSE),"")</f>
        <v/>
      </c>
      <c r="G781" s="297" t="str">
        <f>IF($B781&gt;0,VLOOKUP($B781,'OT-ID'!$B$13:$M$3257,4,FALSE),"")</f>
        <v/>
      </c>
      <c r="H781" s="298" t="str">
        <f>IF($B781&gt;0,VLOOKUP($B781,'OT-ID'!$B$13:$M$3257,5,FALSE),"")</f>
        <v/>
      </c>
      <c r="I781" s="46"/>
      <c r="J781" s="38"/>
      <c r="K781" s="47"/>
      <c r="L781" s="48"/>
      <c r="M781" s="48"/>
      <c r="N781" s="48"/>
      <c r="O781" s="48"/>
      <c r="P781" s="48"/>
      <c r="Q781" s="48"/>
      <c r="R781" s="40"/>
      <c r="S781" s="40"/>
      <c r="T781" s="40"/>
      <c r="U781" s="40"/>
      <c r="V781" s="49"/>
      <c r="W781" s="49"/>
      <c r="X781" s="44" t="str">
        <f t="shared" si="15"/>
        <v/>
      </c>
    </row>
    <row r="782" spans="1:24" s="45" customFormat="1" ht="12" x14ac:dyDescent="0.2">
      <c r="A782" s="37"/>
      <c r="B782" s="38"/>
      <c r="C782" s="39"/>
      <c r="D782" s="297" t="str">
        <f>IF($B782&gt;0,VLOOKUP($B782,'OT-ID'!$B$13:$M$3257,6,FALSE),"")</f>
        <v/>
      </c>
      <c r="E782" s="298" t="str">
        <f>IF($B782&gt;0,VLOOKUP($B782,'OT-ID'!$B$13:$M$3257,10,FALSE),"")</f>
        <v/>
      </c>
      <c r="F782" s="298" t="str">
        <f>IF($B782&gt;0,VLOOKUP($B782,'OT-ID'!$B$13:$M$3257,12,FALSE),"")</f>
        <v/>
      </c>
      <c r="G782" s="297" t="str">
        <f>IF($B782&gt;0,VLOOKUP($B782,'OT-ID'!$B$13:$M$3257,4,FALSE),"")</f>
        <v/>
      </c>
      <c r="H782" s="298" t="str">
        <f>IF($B782&gt;0,VLOOKUP($B782,'OT-ID'!$B$13:$M$3257,5,FALSE),"")</f>
        <v/>
      </c>
      <c r="I782" s="46"/>
      <c r="J782" s="38"/>
      <c r="K782" s="47"/>
      <c r="L782" s="48"/>
      <c r="M782" s="48"/>
      <c r="N782" s="48"/>
      <c r="O782" s="48"/>
      <c r="P782" s="48"/>
      <c r="Q782" s="48"/>
      <c r="R782" s="40"/>
      <c r="S782" s="40"/>
      <c r="T782" s="40"/>
      <c r="U782" s="40"/>
      <c r="V782" s="49"/>
      <c r="W782" s="49"/>
      <c r="X782" s="44" t="str">
        <f t="shared" si="15"/>
        <v/>
      </c>
    </row>
    <row r="783" spans="1:24" s="45" customFormat="1" ht="12" x14ac:dyDescent="0.2">
      <c r="A783" s="37"/>
      <c r="B783" s="38"/>
      <c r="C783" s="39"/>
      <c r="D783" s="297" t="str">
        <f>IF($B783&gt;0,VLOOKUP($B783,'OT-ID'!$B$13:$M$3257,6,FALSE),"")</f>
        <v/>
      </c>
      <c r="E783" s="298" t="str">
        <f>IF($B783&gt;0,VLOOKUP($B783,'OT-ID'!$B$13:$M$3257,10,FALSE),"")</f>
        <v/>
      </c>
      <c r="F783" s="298" t="str">
        <f>IF($B783&gt;0,VLOOKUP($B783,'OT-ID'!$B$13:$M$3257,12,FALSE),"")</f>
        <v/>
      </c>
      <c r="G783" s="297" t="str">
        <f>IF($B783&gt;0,VLOOKUP($B783,'OT-ID'!$B$13:$M$3257,4,FALSE),"")</f>
        <v/>
      </c>
      <c r="H783" s="298" t="str">
        <f>IF($B783&gt;0,VLOOKUP($B783,'OT-ID'!$B$13:$M$3257,5,FALSE),"")</f>
        <v/>
      </c>
      <c r="I783" s="46"/>
      <c r="J783" s="38"/>
      <c r="K783" s="47"/>
      <c r="L783" s="48"/>
      <c r="M783" s="48"/>
      <c r="N783" s="48"/>
      <c r="O783" s="48"/>
      <c r="P783" s="48"/>
      <c r="Q783" s="48"/>
      <c r="R783" s="40"/>
      <c r="S783" s="40"/>
      <c r="T783" s="40"/>
      <c r="U783" s="40"/>
      <c r="V783" s="49"/>
      <c r="W783" s="49"/>
      <c r="X783" s="44" t="str">
        <f t="shared" si="15"/>
        <v/>
      </c>
    </row>
    <row r="784" spans="1:24" s="45" customFormat="1" ht="12" x14ac:dyDescent="0.2">
      <c r="A784" s="37"/>
      <c r="B784" s="38"/>
      <c r="C784" s="39"/>
      <c r="D784" s="297" t="str">
        <f>IF($B784&gt;0,VLOOKUP($B784,'OT-ID'!$B$13:$M$3257,6,FALSE),"")</f>
        <v/>
      </c>
      <c r="E784" s="298" t="str">
        <f>IF($B784&gt;0,VLOOKUP($B784,'OT-ID'!$B$13:$M$3257,10,FALSE),"")</f>
        <v/>
      </c>
      <c r="F784" s="298" t="str">
        <f>IF($B784&gt;0,VLOOKUP($B784,'OT-ID'!$B$13:$M$3257,12,FALSE),"")</f>
        <v/>
      </c>
      <c r="G784" s="297" t="str">
        <f>IF($B784&gt;0,VLOOKUP($B784,'OT-ID'!$B$13:$M$3257,4,FALSE),"")</f>
        <v/>
      </c>
      <c r="H784" s="298" t="str">
        <f>IF($B784&gt;0,VLOOKUP($B784,'OT-ID'!$B$13:$M$3257,5,FALSE),"")</f>
        <v/>
      </c>
      <c r="I784" s="46"/>
      <c r="J784" s="38"/>
      <c r="K784" s="47"/>
      <c r="L784" s="48"/>
      <c r="M784" s="48"/>
      <c r="N784" s="48"/>
      <c r="O784" s="48"/>
      <c r="P784" s="48"/>
      <c r="Q784" s="48"/>
      <c r="R784" s="40"/>
      <c r="S784" s="40"/>
      <c r="T784" s="40"/>
      <c r="U784" s="40"/>
      <c r="V784" s="49"/>
      <c r="W784" s="49"/>
      <c r="X784" s="44" t="str">
        <f t="shared" si="15"/>
        <v/>
      </c>
    </row>
    <row r="785" spans="1:24" s="45" customFormat="1" ht="12" x14ac:dyDescent="0.2">
      <c r="A785" s="37"/>
      <c r="B785" s="38"/>
      <c r="C785" s="39"/>
      <c r="D785" s="297" t="str">
        <f>IF($B785&gt;0,VLOOKUP($B785,'OT-ID'!$B$13:$M$3257,6,FALSE),"")</f>
        <v/>
      </c>
      <c r="E785" s="298" t="str">
        <f>IF($B785&gt;0,VLOOKUP($B785,'OT-ID'!$B$13:$M$3257,10,FALSE),"")</f>
        <v/>
      </c>
      <c r="F785" s="298" t="str">
        <f>IF($B785&gt;0,VLOOKUP($B785,'OT-ID'!$B$13:$M$3257,12,FALSE),"")</f>
        <v/>
      </c>
      <c r="G785" s="297" t="str">
        <f>IF($B785&gt;0,VLOOKUP($B785,'OT-ID'!$B$13:$M$3257,4,FALSE),"")</f>
        <v/>
      </c>
      <c r="H785" s="298" t="str">
        <f>IF($B785&gt;0,VLOOKUP($B785,'OT-ID'!$B$13:$M$3257,5,FALSE),"")</f>
        <v/>
      </c>
      <c r="I785" s="46"/>
      <c r="J785" s="38"/>
      <c r="K785" s="47"/>
      <c r="L785" s="48"/>
      <c r="M785" s="48"/>
      <c r="N785" s="48"/>
      <c r="O785" s="48"/>
      <c r="P785" s="48"/>
      <c r="Q785" s="48"/>
      <c r="R785" s="40"/>
      <c r="S785" s="40"/>
      <c r="T785" s="40"/>
      <c r="U785" s="40"/>
      <c r="V785" s="49"/>
      <c r="W785" s="49"/>
      <c r="X785" s="44" t="str">
        <f t="shared" si="15"/>
        <v/>
      </c>
    </row>
    <row r="786" spans="1:24" s="45" customFormat="1" ht="12" x14ac:dyDescent="0.2">
      <c r="A786" s="37"/>
      <c r="B786" s="38"/>
      <c r="C786" s="39"/>
      <c r="D786" s="297" t="str">
        <f>IF($B786&gt;0,VLOOKUP($B786,'OT-ID'!$B$13:$M$3257,6,FALSE),"")</f>
        <v/>
      </c>
      <c r="E786" s="298" t="str">
        <f>IF($B786&gt;0,VLOOKUP($B786,'OT-ID'!$B$13:$M$3257,10,FALSE),"")</f>
        <v/>
      </c>
      <c r="F786" s="298" t="str">
        <f>IF($B786&gt;0,VLOOKUP($B786,'OT-ID'!$B$13:$M$3257,12,FALSE),"")</f>
        <v/>
      </c>
      <c r="G786" s="297" t="str">
        <f>IF($B786&gt;0,VLOOKUP($B786,'OT-ID'!$B$13:$M$3257,4,FALSE),"")</f>
        <v/>
      </c>
      <c r="H786" s="298" t="str">
        <f>IF($B786&gt;0,VLOOKUP($B786,'OT-ID'!$B$13:$M$3257,5,FALSE),"")</f>
        <v/>
      </c>
      <c r="I786" s="46"/>
      <c r="J786" s="38"/>
      <c r="K786" s="47"/>
      <c r="L786" s="48"/>
      <c r="M786" s="48"/>
      <c r="N786" s="48"/>
      <c r="O786" s="48"/>
      <c r="P786" s="48"/>
      <c r="Q786" s="48"/>
      <c r="R786" s="40"/>
      <c r="S786" s="40"/>
      <c r="T786" s="40"/>
      <c r="U786" s="40"/>
      <c r="V786" s="49"/>
      <c r="W786" s="49"/>
      <c r="X786" s="44" t="str">
        <f t="shared" si="15"/>
        <v/>
      </c>
    </row>
    <row r="787" spans="1:24" s="45" customFormat="1" ht="12" x14ac:dyDescent="0.2">
      <c r="A787" s="37"/>
      <c r="B787" s="38"/>
      <c r="C787" s="39"/>
      <c r="D787" s="297" t="str">
        <f>IF($B787&gt;0,VLOOKUP($B787,'OT-ID'!$B$13:$M$3257,6,FALSE),"")</f>
        <v/>
      </c>
      <c r="E787" s="298" t="str">
        <f>IF($B787&gt;0,VLOOKUP($B787,'OT-ID'!$B$13:$M$3257,10,FALSE),"")</f>
        <v/>
      </c>
      <c r="F787" s="298" t="str">
        <f>IF($B787&gt;0,VLOOKUP($B787,'OT-ID'!$B$13:$M$3257,12,FALSE),"")</f>
        <v/>
      </c>
      <c r="G787" s="297" t="str">
        <f>IF($B787&gt;0,VLOOKUP($B787,'OT-ID'!$B$13:$M$3257,4,FALSE),"")</f>
        <v/>
      </c>
      <c r="H787" s="298" t="str">
        <f>IF($B787&gt;0,VLOOKUP($B787,'OT-ID'!$B$13:$M$3257,5,FALSE),"")</f>
        <v/>
      </c>
      <c r="I787" s="46"/>
      <c r="J787" s="38"/>
      <c r="K787" s="47"/>
      <c r="L787" s="48"/>
      <c r="M787" s="48"/>
      <c r="N787" s="48"/>
      <c r="O787" s="48"/>
      <c r="P787" s="48"/>
      <c r="Q787" s="48"/>
      <c r="R787" s="40"/>
      <c r="S787" s="40"/>
      <c r="T787" s="40"/>
      <c r="U787" s="40"/>
      <c r="V787" s="49"/>
      <c r="W787" s="49"/>
      <c r="X787" s="44" t="str">
        <f t="shared" ref="X787:X850" si="16">IF(W787&gt;0,V787*1000/W787,"")</f>
        <v/>
      </c>
    </row>
    <row r="788" spans="1:24" s="45" customFormat="1" ht="12" x14ac:dyDescent="0.2">
      <c r="A788" s="37"/>
      <c r="B788" s="38"/>
      <c r="C788" s="39"/>
      <c r="D788" s="297" t="str">
        <f>IF($B788&gt;0,VLOOKUP($B788,'OT-ID'!$B$13:$M$3257,6,FALSE),"")</f>
        <v/>
      </c>
      <c r="E788" s="298" t="str">
        <f>IF($B788&gt;0,VLOOKUP($B788,'OT-ID'!$B$13:$M$3257,10,FALSE),"")</f>
        <v/>
      </c>
      <c r="F788" s="298" t="str">
        <f>IF($B788&gt;0,VLOOKUP($B788,'OT-ID'!$B$13:$M$3257,12,FALSE),"")</f>
        <v/>
      </c>
      <c r="G788" s="297" t="str">
        <f>IF($B788&gt;0,VLOOKUP($B788,'OT-ID'!$B$13:$M$3257,4,FALSE),"")</f>
        <v/>
      </c>
      <c r="H788" s="298" t="str">
        <f>IF($B788&gt;0,VLOOKUP($B788,'OT-ID'!$B$13:$M$3257,5,FALSE),"")</f>
        <v/>
      </c>
      <c r="I788" s="46"/>
      <c r="J788" s="38"/>
      <c r="K788" s="47"/>
      <c r="L788" s="48"/>
      <c r="M788" s="48"/>
      <c r="N788" s="48"/>
      <c r="O788" s="48"/>
      <c r="P788" s="48"/>
      <c r="Q788" s="48"/>
      <c r="R788" s="40"/>
      <c r="S788" s="40"/>
      <c r="T788" s="40"/>
      <c r="U788" s="40"/>
      <c r="V788" s="49"/>
      <c r="W788" s="49"/>
      <c r="X788" s="44" t="str">
        <f t="shared" si="16"/>
        <v/>
      </c>
    </row>
    <row r="789" spans="1:24" s="45" customFormat="1" ht="12" x14ac:dyDescent="0.2">
      <c r="A789" s="37"/>
      <c r="B789" s="38"/>
      <c r="C789" s="39"/>
      <c r="D789" s="297" t="str">
        <f>IF($B789&gt;0,VLOOKUP($B789,'OT-ID'!$B$13:$M$3257,6,FALSE),"")</f>
        <v/>
      </c>
      <c r="E789" s="298" t="str">
        <f>IF($B789&gt;0,VLOOKUP($B789,'OT-ID'!$B$13:$M$3257,10,FALSE),"")</f>
        <v/>
      </c>
      <c r="F789" s="298" t="str">
        <f>IF($B789&gt;0,VLOOKUP($B789,'OT-ID'!$B$13:$M$3257,12,FALSE),"")</f>
        <v/>
      </c>
      <c r="G789" s="297" t="str">
        <f>IF($B789&gt;0,VLOOKUP($B789,'OT-ID'!$B$13:$M$3257,4,FALSE),"")</f>
        <v/>
      </c>
      <c r="H789" s="298" t="str">
        <f>IF($B789&gt;0,VLOOKUP($B789,'OT-ID'!$B$13:$M$3257,5,FALSE),"")</f>
        <v/>
      </c>
      <c r="I789" s="46"/>
      <c r="J789" s="38"/>
      <c r="K789" s="47"/>
      <c r="L789" s="48"/>
      <c r="M789" s="48"/>
      <c r="N789" s="48"/>
      <c r="O789" s="48"/>
      <c r="P789" s="48"/>
      <c r="Q789" s="48"/>
      <c r="R789" s="40"/>
      <c r="S789" s="40"/>
      <c r="T789" s="40"/>
      <c r="U789" s="40"/>
      <c r="V789" s="49"/>
      <c r="W789" s="49"/>
      <c r="X789" s="44" t="str">
        <f t="shared" si="16"/>
        <v/>
      </c>
    </row>
    <row r="790" spans="1:24" s="45" customFormat="1" ht="12" x14ac:dyDescent="0.2">
      <c r="A790" s="37"/>
      <c r="B790" s="38"/>
      <c r="C790" s="39"/>
      <c r="D790" s="297" t="str">
        <f>IF($B790&gt;0,VLOOKUP($B790,'OT-ID'!$B$13:$M$3257,6,FALSE),"")</f>
        <v/>
      </c>
      <c r="E790" s="298" t="str">
        <f>IF($B790&gt;0,VLOOKUP($B790,'OT-ID'!$B$13:$M$3257,10,FALSE),"")</f>
        <v/>
      </c>
      <c r="F790" s="298" t="str">
        <f>IF($B790&gt;0,VLOOKUP($B790,'OT-ID'!$B$13:$M$3257,12,FALSE),"")</f>
        <v/>
      </c>
      <c r="G790" s="297" t="str">
        <f>IF($B790&gt;0,VLOOKUP($B790,'OT-ID'!$B$13:$M$3257,4,FALSE),"")</f>
        <v/>
      </c>
      <c r="H790" s="298" t="str">
        <f>IF($B790&gt;0,VLOOKUP($B790,'OT-ID'!$B$13:$M$3257,5,FALSE),"")</f>
        <v/>
      </c>
      <c r="I790" s="46"/>
      <c r="J790" s="38"/>
      <c r="K790" s="47"/>
      <c r="L790" s="48"/>
      <c r="M790" s="48"/>
      <c r="N790" s="48"/>
      <c r="O790" s="48"/>
      <c r="P790" s="48"/>
      <c r="Q790" s="48"/>
      <c r="R790" s="40"/>
      <c r="S790" s="40"/>
      <c r="T790" s="40"/>
      <c r="U790" s="40"/>
      <c r="V790" s="49"/>
      <c r="W790" s="49"/>
      <c r="X790" s="44" t="str">
        <f t="shared" si="16"/>
        <v/>
      </c>
    </row>
    <row r="791" spans="1:24" s="45" customFormat="1" ht="12" x14ac:dyDescent="0.2">
      <c r="A791" s="37"/>
      <c r="B791" s="38"/>
      <c r="C791" s="39"/>
      <c r="D791" s="297" t="str">
        <f>IF($B791&gt;0,VLOOKUP($B791,'OT-ID'!$B$13:$M$3257,6,FALSE),"")</f>
        <v/>
      </c>
      <c r="E791" s="298" t="str">
        <f>IF($B791&gt;0,VLOOKUP($B791,'OT-ID'!$B$13:$M$3257,10,FALSE),"")</f>
        <v/>
      </c>
      <c r="F791" s="298" t="str">
        <f>IF($B791&gt;0,VLOOKUP($B791,'OT-ID'!$B$13:$M$3257,12,FALSE),"")</f>
        <v/>
      </c>
      <c r="G791" s="297" t="str">
        <f>IF($B791&gt;0,VLOOKUP($B791,'OT-ID'!$B$13:$M$3257,4,FALSE),"")</f>
        <v/>
      </c>
      <c r="H791" s="298" t="str">
        <f>IF($B791&gt;0,VLOOKUP($B791,'OT-ID'!$B$13:$M$3257,5,FALSE),"")</f>
        <v/>
      </c>
      <c r="I791" s="46"/>
      <c r="J791" s="38"/>
      <c r="K791" s="47"/>
      <c r="L791" s="48"/>
      <c r="M791" s="48"/>
      <c r="N791" s="48"/>
      <c r="O791" s="48"/>
      <c r="P791" s="48"/>
      <c r="Q791" s="48"/>
      <c r="R791" s="40"/>
      <c r="S791" s="40"/>
      <c r="T791" s="40"/>
      <c r="U791" s="40"/>
      <c r="V791" s="49"/>
      <c r="W791" s="49"/>
      <c r="X791" s="44" t="str">
        <f t="shared" si="16"/>
        <v/>
      </c>
    </row>
    <row r="792" spans="1:24" s="45" customFormat="1" ht="12" x14ac:dyDescent="0.2">
      <c r="A792" s="37"/>
      <c r="B792" s="38"/>
      <c r="C792" s="39"/>
      <c r="D792" s="297" t="str">
        <f>IF($B792&gt;0,VLOOKUP($B792,'OT-ID'!$B$13:$M$3257,6,FALSE),"")</f>
        <v/>
      </c>
      <c r="E792" s="298" t="str">
        <f>IF($B792&gt;0,VLOOKUP($B792,'OT-ID'!$B$13:$M$3257,10,FALSE),"")</f>
        <v/>
      </c>
      <c r="F792" s="298" t="str">
        <f>IF($B792&gt;0,VLOOKUP($B792,'OT-ID'!$B$13:$M$3257,12,FALSE),"")</f>
        <v/>
      </c>
      <c r="G792" s="297" t="str">
        <f>IF($B792&gt;0,VLOOKUP($B792,'OT-ID'!$B$13:$M$3257,4,FALSE),"")</f>
        <v/>
      </c>
      <c r="H792" s="298" t="str">
        <f>IF($B792&gt;0,VLOOKUP($B792,'OT-ID'!$B$13:$M$3257,5,FALSE),"")</f>
        <v/>
      </c>
      <c r="I792" s="46"/>
      <c r="J792" s="38"/>
      <c r="K792" s="47"/>
      <c r="L792" s="48"/>
      <c r="M792" s="48"/>
      <c r="N792" s="48"/>
      <c r="O792" s="48"/>
      <c r="P792" s="48"/>
      <c r="Q792" s="48"/>
      <c r="R792" s="40"/>
      <c r="S792" s="40"/>
      <c r="T792" s="40"/>
      <c r="U792" s="40"/>
      <c r="V792" s="49"/>
      <c r="W792" s="49"/>
      <c r="X792" s="44" t="str">
        <f t="shared" si="16"/>
        <v/>
      </c>
    </row>
    <row r="793" spans="1:24" s="45" customFormat="1" ht="12" x14ac:dyDescent="0.2">
      <c r="A793" s="37"/>
      <c r="B793" s="38"/>
      <c r="C793" s="39"/>
      <c r="D793" s="297" t="str">
        <f>IF($B793&gt;0,VLOOKUP($B793,'OT-ID'!$B$13:$M$3257,6,FALSE),"")</f>
        <v/>
      </c>
      <c r="E793" s="298" t="str">
        <f>IF($B793&gt;0,VLOOKUP($B793,'OT-ID'!$B$13:$M$3257,10,FALSE),"")</f>
        <v/>
      </c>
      <c r="F793" s="298" t="str">
        <f>IF($B793&gt;0,VLOOKUP($B793,'OT-ID'!$B$13:$M$3257,12,FALSE),"")</f>
        <v/>
      </c>
      <c r="G793" s="297" t="str">
        <f>IF($B793&gt;0,VLOOKUP($B793,'OT-ID'!$B$13:$M$3257,4,FALSE),"")</f>
        <v/>
      </c>
      <c r="H793" s="298" t="str">
        <f>IF($B793&gt;0,VLOOKUP($B793,'OT-ID'!$B$13:$M$3257,5,FALSE),"")</f>
        <v/>
      </c>
      <c r="I793" s="46"/>
      <c r="J793" s="38"/>
      <c r="K793" s="47"/>
      <c r="L793" s="48"/>
      <c r="M793" s="48"/>
      <c r="N793" s="48"/>
      <c r="O793" s="48"/>
      <c r="P793" s="48"/>
      <c r="Q793" s="48"/>
      <c r="R793" s="40"/>
      <c r="S793" s="40"/>
      <c r="T793" s="40"/>
      <c r="U793" s="40"/>
      <c r="V793" s="49"/>
      <c r="W793" s="49"/>
      <c r="X793" s="44" t="str">
        <f t="shared" si="16"/>
        <v/>
      </c>
    </row>
    <row r="794" spans="1:24" s="45" customFormat="1" ht="12" x14ac:dyDescent="0.2">
      <c r="A794" s="37"/>
      <c r="B794" s="38"/>
      <c r="C794" s="39"/>
      <c r="D794" s="297" t="str">
        <f>IF($B794&gt;0,VLOOKUP($B794,'OT-ID'!$B$13:$M$3257,6,FALSE),"")</f>
        <v/>
      </c>
      <c r="E794" s="298" t="str">
        <f>IF($B794&gt;0,VLOOKUP($B794,'OT-ID'!$B$13:$M$3257,10,FALSE),"")</f>
        <v/>
      </c>
      <c r="F794" s="298" t="str">
        <f>IF($B794&gt;0,VLOOKUP($B794,'OT-ID'!$B$13:$M$3257,12,FALSE),"")</f>
        <v/>
      </c>
      <c r="G794" s="297" t="str">
        <f>IF($B794&gt;0,VLOOKUP($B794,'OT-ID'!$B$13:$M$3257,4,FALSE),"")</f>
        <v/>
      </c>
      <c r="H794" s="298" t="str">
        <f>IF($B794&gt;0,VLOOKUP($B794,'OT-ID'!$B$13:$M$3257,5,FALSE),"")</f>
        <v/>
      </c>
      <c r="I794" s="46"/>
      <c r="J794" s="38"/>
      <c r="K794" s="47"/>
      <c r="L794" s="48"/>
      <c r="M794" s="48"/>
      <c r="N794" s="48"/>
      <c r="O794" s="48"/>
      <c r="P794" s="48"/>
      <c r="Q794" s="48"/>
      <c r="R794" s="40"/>
      <c r="S794" s="40"/>
      <c r="T794" s="40"/>
      <c r="U794" s="40"/>
      <c r="V794" s="49"/>
      <c r="W794" s="49"/>
      <c r="X794" s="44" t="str">
        <f t="shared" si="16"/>
        <v/>
      </c>
    </row>
    <row r="795" spans="1:24" s="45" customFormat="1" ht="12" x14ac:dyDescent="0.2">
      <c r="A795" s="37"/>
      <c r="B795" s="38"/>
      <c r="C795" s="39"/>
      <c r="D795" s="297" t="str">
        <f>IF($B795&gt;0,VLOOKUP($B795,'OT-ID'!$B$13:$M$3257,6,FALSE),"")</f>
        <v/>
      </c>
      <c r="E795" s="298" t="str">
        <f>IF($B795&gt;0,VLOOKUP($B795,'OT-ID'!$B$13:$M$3257,10,FALSE),"")</f>
        <v/>
      </c>
      <c r="F795" s="298" t="str">
        <f>IF($B795&gt;0,VLOOKUP($B795,'OT-ID'!$B$13:$M$3257,12,FALSE),"")</f>
        <v/>
      </c>
      <c r="G795" s="297" t="str">
        <f>IF($B795&gt;0,VLOOKUP($B795,'OT-ID'!$B$13:$M$3257,4,FALSE),"")</f>
        <v/>
      </c>
      <c r="H795" s="298" t="str">
        <f>IF($B795&gt;0,VLOOKUP($B795,'OT-ID'!$B$13:$M$3257,5,FALSE),"")</f>
        <v/>
      </c>
      <c r="I795" s="46"/>
      <c r="J795" s="38"/>
      <c r="K795" s="47"/>
      <c r="L795" s="48"/>
      <c r="M795" s="48"/>
      <c r="N795" s="48"/>
      <c r="O795" s="48"/>
      <c r="P795" s="48"/>
      <c r="Q795" s="48"/>
      <c r="R795" s="40"/>
      <c r="S795" s="40"/>
      <c r="T795" s="40"/>
      <c r="U795" s="40"/>
      <c r="V795" s="49"/>
      <c r="W795" s="49"/>
      <c r="X795" s="44" t="str">
        <f t="shared" si="16"/>
        <v/>
      </c>
    </row>
    <row r="796" spans="1:24" s="45" customFormat="1" ht="12" x14ac:dyDescent="0.2">
      <c r="A796" s="37"/>
      <c r="B796" s="38"/>
      <c r="C796" s="39"/>
      <c r="D796" s="297" t="str">
        <f>IF($B796&gt;0,VLOOKUP($B796,'OT-ID'!$B$13:$M$3257,6,FALSE),"")</f>
        <v/>
      </c>
      <c r="E796" s="298" t="str">
        <f>IF($B796&gt;0,VLOOKUP($B796,'OT-ID'!$B$13:$M$3257,10,FALSE),"")</f>
        <v/>
      </c>
      <c r="F796" s="298" t="str">
        <f>IF($B796&gt;0,VLOOKUP($B796,'OT-ID'!$B$13:$M$3257,12,FALSE),"")</f>
        <v/>
      </c>
      <c r="G796" s="297" t="str">
        <f>IF($B796&gt;0,VLOOKUP($B796,'OT-ID'!$B$13:$M$3257,4,FALSE),"")</f>
        <v/>
      </c>
      <c r="H796" s="298" t="str">
        <f>IF($B796&gt;0,VLOOKUP($B796,'OT-ID'!$B$13:$M$3257,5,FALSE),"")</f>
        <v/>
      </c>
      <c r="I796" s="46"/>
      <c r="J796" s="38"/>
      <c r="K796" s="47"/>
      <c r="L796" s="48"/>
      <c r="M796" s="48"/>
      <c r="N796" s="48"/>
      <c r="O796" s="48"/>
      <c r="P796" s="48"/>
      <c r="Q796" s="48"/>
      <c r="R796" s="40"/>
      <c r="S796" s="40"/>
      <c r="T796" s="40"/>
      <c r="U796" s="40"/>
      <c r="V796" s="49"/>
      <c r="W796" s="49"/>
      <c r="X796" s="44" t="str">
        <f t="shared" si="16"/>
        <v/>
      </c>
    </row>
    <row r="797" spans="1:24" s="45" customFormat="1" ht="12" x14ac:dyDescent="0.2">
      <c r="A797" s="37"/>
      <c r="B797" s="38"/>
      <c r="C797" s="39"/>
      <c r="D797" s="297" t="str">
        <f>IF($B797&gt;0,VLOOKUP($B797,'OT-ID'!$B$13:$M$3257,6,FALSE),"")</f>
        <v/>
      </c>
      <c r="E797" s="298" t="str">
        <f>IF($B797&gt;0,VLOOKUP($B797,'OT-ID'!$B$13:$M$3257,10,FALSE),"")</f>
        <v/>
      </c>
      <c r="F797" s="298" t="str">
        <f>IF($B797&gt;0,VLOOKUP($B797,'OT-ID'!$B$13:$M$3257,12,FALSE),"")</f>
        <v/>
      </c>
      <c r="G797" s="297" t="str">
        <f>IF($B797&gt;0,VLOOKUP($B797,'OT-ID'!$B$13:$M$3257,4,FALSE),"")</f>
        <v/>
      </c>
      <c r="H797" s="298" t="str">
        <f>IF($B797&gt;0,VLOOKUP($B797,'OT-ID'!$B$13:$M$3257,5,FALSE),"")</f>
        <v/>
      </c>
      <c r="I797" s="46"/>
      <c r="J797" s="38"/>
      <c r="K797" s="47"/>
      <c r="L797" s="48"/>
      <c r="M797" s="48"/>
      <c r="N797" s="48"/>
      <c r="O797" s="48"/>
      <c r="P797" s="48"/>
      <c r="Q797" s="48"/>
      <c r="R797" s="40"/>
      <c r="S797" s="40"/>
      <c r="T797" s="40"/>
      <c r="U797" s="40"/>
      <c r="V797" s="49"/>
      <c r="W797" s="49"/>
      <c r="X797" s="44" t="str">
        <f t="shared" si="16"/>
        <v/>
      </c>
    </row>
    <row r="798" spans="1:24" s="45" customFormat="1" ht="12" x14ac:dyDescent="0.2">
      <c r="A798" s="37"/>
      <c r="B798" s="38"/>
      <c r="C798" s="39"/>
      <c r="D798" s="297" t="str">
        <f>IF($B798&gt;0,VLOOKUP($B798,'OT-ID'!$B$13:$M$3257,6,FALSE),"")</f>
        <v/>
      </c>
      <c r="E798" s="298" t="str">
        <f>IF($B798&gt;0,VLOOKUP($B798,'OT-ID'!$B$13:$M$3257,10,FALSE),"")</f>
        <v/>
      </c>
      <c r="F798" s="298" t="str">
        <f>IF($B798&gt;0,VLOOKUP($B798,'OT-ID'!$B$13:$M$3257,12,FALSE),"")</f>
        <v/>
      </c>
      <c r="G798" s="297" t="str">
        <f>IF($B798&gt;0,VLOOKUP($B798,'OT-ID'!$B$13:$M$3257,4,FALSE),"")</f>
        <v/>
      </c>
      <c r="H798" s="298" t="str">
        <f>IF($B798&gt;0,VLOOKUP($B798,'OT-ID'!$B$13:$M$3257,5,FALSE),"")</f>
        <v/>
      </c>
      <c r="I798" s="46"/>
      <c r="J798" s="38"/>
      <c r="K798" s="47"/>
      <c r="L798" s="48"/>
      <c r="M798" s="48"/>
      <c r="N798" s="48"/>
      <c r="O798" s="48"/>
      <c r="P798" s="48"/>
      <c r="Q798" s="48"/>
      <c r="R798" s="40"/>
      <c r="S798" s="40"/>
      <c r="T798" s="40"/>
      <c r="U798" s="40"/>
      <c r="V798" s="49"/>
      <c r="W798" s="49"/>
      <c r="X798" s="44" t="str">
        <f t="shared" si="16"/>
        <v/>
      </c>
    </row>
    <row r="799" spans="1:24" s="45" customFormat="1" ht="12" x14ac:dyDescent="0.2">
      <c r="A799" s="37"/>
      <c r="B799" s="38"/>
      <c r="C799" s="39"/>
      <c r="D799" s="297" t="str">
        <f>IF($B799&gt;0,VLOOKUP($B799,'OT-ID'!$B$13:$M$3257,6,FALSE),"")</f>
        <v/>
      </c>
      <c r="E799" s="298" t="str">
        <f>IF($B799&gt;0,VLOOKUP($B799,'OT-ID'!$B$13:$M$3257,10,FALSE),"")</f>
        <v/>
      </c>
      <c r="F799" s="298" t="str">
        <f>IF($B799&gt;0,VLOOKUP($B799,'OT-ID'!$B$13:$M$3257,12,FALSE),"")</f>
        <v/>
      </c>
      <c r="G799" s="297" t="str">
        <f>IF($B799&gt;0,VLOOKUP($B799,'OT-ID'!$B$13:$M$3257,4,FALSE),"")</f>
        <v/>
      </c>
      <c r="H799" s="298" t="str">
        <f>IF($B799&gt;0,VLOOKUP($B799,'OT-ID'!$B$13:$M$3257,5,FALSE),"")</f>
        <v/>
      </c>
      <c r="I799" s="46"/>
      <c r="J799" s="38"/>
      <c r="K799" s="47"/>
      <c r="L799" s="48"/>
      <c r="M799" s="48"/>
      <c r="N799" s="48"/>
      <c r="O799" s="48"/>
      <c r="P799" s="48"/>
      <c r="Q799" s="48"/>
      <c r="R799" s="40"/>
      <c r="S799" s="40"/>
      <c r="T799" s="40"/>
      <c r="U799" s="40"/>
      <c r="V799" s="49"/>
      <c r="W799" s="49"/>
      <c r="X799" s="44" t="str">
        <f t="shared" si="16"/>
        <v/>
      </c>
    </row>
    <row r="800" spans="1:24" s="45" customFormat="1" ht="12" x14ac:dyDescent="0.2">
      <c r="A800" s="37"/>
      <c r="B800" s="38"/>
      <c r="C800" s="39"/>
      <c r="D800" s="297" t="str">
        <f>IF($B800&gt;0,VLOOKUP($B800,'OT-ID'!$B$13:$M$3257,6,FALSE),"")</f>
        <v/>
      </c>
      <c r="E800" s="298" t="str">
        <f>IF($B800&gt;0,VLOOKUP($B800,'OT-ID'!$B$13:$M$3257,10,FALSE),"")</f>
        <v/>
      </c>
      <c r="F800" s="298" t="str">
        <f>IF($B800&gt;0,VLOOKUP($B800,'OT-ID'!$B$13:$M$3257,12,FALSE),"")</f>
        <v/>
      </c>
      <c r="G800" s="297" t="str">
        <f>IF($B800&gt;0,VLOOKUP($B800,'OT-ID'!$B$13:$M$3257,4,FALSE),"")</f>
        <v/>
      </c>
      <c r="H800" s="298" t="str">
        <f>IF($B800&gt;0,VLOOKUP($B800,'OT-ID'!$B$13:$M$3257,5,FALSE),"")</f>
        <v/>
      </c>
      <c r="I800" s="46"/>
      <c r="J800" s="38"/>
      <c r="K800" s="47"/>
      <c r="L800" s="48"/>
      <c r="M800" s="48"/>
      <c r="N800" s="48"/>
      <c r="O800" s="48"/>
      <c r="P800" s="48"/>
      <c r="Q800" s="48"/>
      <c r="R800" s="40"/>
      <c r="S800" s="40"/>
      <c r="T800" s="40"/>
      <c r="U800" s="40"/>
      <c r="V800" s="49"/>
      <c r="W800" s="49"/>
      <c r="X800" s="44" t="str">
        <f t="shared" si="16"/>
        <v/>
      </c>
    </row>
    <row r="801" spans="1:24" s="45" customFormat="1" ht="12" x14ac:dyDescent="0.2">
      <c r="A801" s="37"/>
      <c r="B801" s="38"/>
      <c r="C801" s="39"/>
      <c r="D801" s="297" t="str">
        <f>IF($B801&gt;0,VLOOKUP($B801,'OT-ID'!$B$13:$M$3257,6,FALSE),"")</f>
        <v/>
      </c>
      <c r="E801" s="298" t="str">
        <f>IF($B801&gt;0,VLOOKUP($B801,'OT-ID'!$B$13:$M$3257,10,FALSE),"")</f>
        <v/>
      </c>
      <c r="F801" s="298" t="str">
        <f>IF($B801&gt;0,VLOOKUP($B801,'OT-ID'!$B$13:$M$3257,12,FALSE),"")</f>
        <v/>
      </c>
      <c r="G801" s="297" t="str">
        <f>IF($B801&gt;0,VLOOKUP($B801,'OT-ID'!$B$13:$M$3257,4,FALSE),"")</f>
        <v/>
      </c>
      <c r="H801" s="298" t="str">
        <f>IF($B801&gt;0,VLOOKUP($B801,'OT-ID'!$B$13:$M$3257,5,FALSE),"")</f>
        <v/>
      </c>
      <c r="I801" s="46"/>
      <c r="J801" s="38"/>
      <c r="K801" s="47"/>
      <c r="L801" s="48"/>
      <c r="M801" s="48"/>
      <c r="N801" s="48"/>
      <c r="O801" s="48"/>
      <c r="P801" s="48"/>
      <c r="Q801" s="48"/>
      <c r="R801" s="40"/>
      <c r="S801" s="40"/>
      <c r="T801" s="40"/>
      <c r="U801" s="40"/>
      <c r="V801" s="49"/>
      <c r="W801" s="49"/>
      <c r="X801" s="44" t="str">
        <f t="shared" si="16"/>
        <v/>
      </c>
    </row>
    <row r="802" spans="1:24" s="45" customFormat="1" ht="12" x14ac:dyDescent="0.2">
      <c r="A802" s="37"/>
      <c r="B802" s="38"/>
      <c r="C802" s="39"/>
      <c r="D802" s="297" t="str">
        <f>IF($B802&gt;0,VLOOKUP($B802,'OT-ID'!$B$13:$M$3257,6,FALSE),"")</f>
        <v/>
      </c>
      <c r="E802" s="298" t="str">
        <f>IF($B802&gt;0,VLOOKUP($B802,'OT-ID'!$B$13:$M$3257,10,FALSE),"")</f>
        <v/>
      </c>
      <c r="F802" s="298" t="str">
        <f>IF($B802&gt;0,VLOOKUP($B802,'OT-ID'!$B$13:$M$3257,12,FALSE),"")</f>
        <v/>
      </c>
      <c r="G802" s="297" t="str">
        <f>IF($B802&gt;0,VLOOKUP($B802,'OT-ID'!$B$13:$M$3257,4,FALSE),"")</f>
        <v/>
      </c>
      <c r="H802" s="298" t="str">
        <f>IF($B802&gt;0,VLOOKUP($B802,'OT-ID'!$B$13:$M$3257,5,FALSE),"")</f>
        <v/>
      </c>
      <c r="I802" s="46"/>
      <c r="J802" s="38"/>
      <c r="K802" s="47"/>
      <c r="L802" s="48"/>
      <c r="M802" s="48"/>
      <c r="N802" s="48"/>
      <c r="O802" s="48"/>
      <c r="P802" s="48"/>
      <c r="Q802" s="48"/>
      <c r="R802" s="40"/>
      <c r="S802" s="40"/>
      <c r="T802" s="40"/>
      <c r="U802" s="40"/>
      <c r="V802" s="49"/>
      <c r="W802" s="49"/>
      <c r="X802" s="44" t="str">
        <f t="shared" si="16"/>
        <v/>
      </c>
    </row>
    <row r="803" spans="1:24" s="45" customFormat="1" ht="12" x14ac:dyDescent="0.2">
      <c r="A803" s="37"/>
      <c r="B803" s="38"/>
      <c r="C803" s="39"/>
      <c r="D803" s="297" t="str">
        <f>IF($B803&gt;0,VLOOKUP($B803,'OT-ID'!$B$13:$M$3257,6,FALSE),"")</f>
        <v/>
      </c>
      <c r="E803" s="298" t="str">
        <f>IF($B803&gt;0,VLOOKUP($B803,'OT-ID'!$B$13:$M$3257,10,FALSE),"")</f>
        <v/>
      </c>
      <c r="F803" s="298" t="str">
        <f>IF($B803&gt;0,VLOOKUP($B803,'OT-ID'!$B$13:$M$3257,12,FALSE),"")</f>
        <v/>
      </c>
      <c r="G803" s="297" t="str">
        <f>IF($B803&gt;0,VLOOKUP($B803,'OT-ID'!$B$13:$M$3257,4,FALSE),"")</f>
        <v/>
      </c>
      <c r="H803" s="298" t="str">
        <f>IF($B803&gt;0,VLOOKUP($B803,'OT-ID'!$B$13:$M$3257,5,FALSE),"")</f>
        <v/>
      </c>
      <c r="I803" s="46"/>
      <c r="J803" s="38"/>
      <c r="K803" s="47"/>
      <c r="L803" s="48"/>
      <c r="M803" s="48"/>
      <c r="N803" s="48"/>
      <c r="O803" s="48"/>
      <c r="P803" s="48"/>
      <c r="Q803" s="48"/>
      <c r="R803" s="40"/>
      <c r="S803" s="40"/>
      <c r="T803" s="40"/>
      <c r="U803" s="40"/>
      <c r="V803" s="49"/>
      <c r="W803" s="49"/>
      <c r="X803" s="44" t="str">
        <f t="shared" si="16"/>
        <v/>
      </c>
    </row>
    <row r="804" spans="1:24" s="45" customFormat="1" ht="12" x14ac:dyDescent="0.2">
      <c r="A804" s="37"/>
      <c r="B804" s="38"/>
      <c r="C804" s="39"/>
      <c r="D804" s="297" t="str">
        <f>IF($B804&gt;0,VLOOKUP($B804,'OT-ID'!$B$13:$M$3257,6,FALSE),"")</f>
        <v/>
      </c>
      <c r="E804" s="298" t="str">
        <f>IF($B804&gt;0,VLOOKUP($B804,'OT-ID'!$B$13:$M$3257,10,FALSE),"")</f>
        <v/>
      </c>
      <c r="F804" s="298" t="str">
        <f>IF($B804&gt;0,VLOOKUP($B804,'OT-ID'!$B$13:$M$3257,12,FALSE),"")</f>
        <v/>
      </c>
      <c r="G804" s="297" t="str">
        <f>IF($B804&gt;0,VLOOKUP($B804,'OT-ID'!$B$13:$M$3257,4,FALSE),"")</f>
        <v/>
      </c>
      <c r="H804" s="298" t="str">
        <f>IF($B804&gt;0,VLOOKUP($B804,'OT-ID'!$B$13:$M$3257,5,FALSE),"")</f>
        <v/>
      </c>
      <c r="I804" s="46"/>
      <c r="J804" s="38"/>
      <c r="K804" s="47"/>
      <c r="L804" s="48"/>
      <c r="M804" s="48"/>
      <c r="N804" s="48"/>
      <c r="O804" s="48"/>
      <c r="P804" s="48"/>
      <c r="Q804" s="48"/>
      <c r="R804" s="40"/>
      <c r="S804" s="40"/>
      <c r="T804" s="40"/>
      <c r="U804" s="40"/>
      <c r="V804" s="49"/>
      <c r="W804" s="49"/>
      <c r="X804" s="44" t="str">
        <f t="shared" si="16"/>
        <v/>
      </c>
    </row>
    <row r="805" spans="1:24" s="45" customFormat="1" ht="12" x14ac:dyDescent="0.2">
      <c r="A805" s="37"/>
      <c r="B805" s="38"/>
      <c r="C805" s="39"/>
      <c r="D805" s="297" t="str">
        <f>IF($B805&gt;0,VLOOKUP($B805,'OT-ID'!$B$13:$M$3257,6,FALSE),"")</f>
        <v/>
      </c>
      <c r="E805" s="298" t="str">
        <f>IF($B805&gt;0,VLOOKUP($B805,'OT-ID'!$B$13:$M$3257,10,FALSE),"")</f>
        <v/>
      </c>
      <c r="F805" s="298" t="str">
        <f>IF($B805&gt;0,VLOOKUP($B805,'OT-ID'!$B$13:$M$3257,12,FALSE),"")</f>
        <v/>
      </c>
      <c r="G805" s="297" t="str">
        <f>IF($B805&gt;0,VLOOKUP($B805,'OT-ID'!$B$13:$M$3257,4,FALSE),"")</f>
        <v/>
      </c>
      <c r="H805" s="298" t="str">
        <f>IF($B805&gt;0,VLOOKUP($B805,'OT-ID'!$B$13:$M$3257,5,FALSE),"")</f>
        <v/>
      </c>
      <c r="I805" s="46"/>
      <c r="J805" s="38"/>
      <c r="K805" s="47"/>
      <c r="L805" s="48"/>
      <c r="M805" s="48"/>
      <c r="N805" s="48"/>
      <c r="O805" s="48"/>
      <c r="P805" s="48"/>
      <c r="Q805" s="48"/>
      <c r="R805" s="40"/>
      <c r="S805" s="40"/>
      <c r="T805" s="40"/>
      <c r="U805" s="40"/>
      <c r="V805" s="49"/>
      <c r="W805" s="49"/>
      <c r="X805" s="44" t="str">
        <f t="shared" si="16"/>
        <v/>
      </c>
    </row>
    <row r="806" spans="1:24" s="45" customFormat="1" ht="12" x14ac:dyDescent="0.2">
      <c r="A806" s="37"/>
      <c r="B806" s="38"/>
      <c r="C806" s="39"/>
      <c r="D806" s="297" t="str">
        <f>IF($B806&gt;0,VLOOKUP($B806,'OT-ID'!$B$13:$M$3257,6,FALSE),"")</f>
        <v/>
      </c>
      <c r="E806" s="298" t="str">
        <f>IF($B806&gt;0,VLOOKUP($B806,'OT-ID'!$B$13:$M$3257,10,FALSE),"")</f>
        <v/>
      </c>
      <c r="F806" s="298" t="str">
        <f>IF($B806&gt;0,VLOOKUP($B806,'OT-ID'!$B$13:$M$3257,12,FALSE),"")</f>
        <v/>
      </c>
      <c r="G806" s="297" t="str">
        <f>IF($B806&gt;0,VLOOKUP($B806,'OT-ID'!$B$13:$M$3257,4,FALSE),"")</f>
        <v/>
      </c>
      <c r="H806" s="298" t="str">
        <f>IF($B806&gt;0,VLOOKUP($B806,'OT-ID'!$B$13:$M$3257,5,FALSE),"")</f>
        <v/>
      </c>
      <c r="I806" s="46"/>
      <c r="J806" s="38"/>
      <c r="K806" s="47"/>
      <c r="L806" s="48"/>
      <c r="M806" s="48"/>
      <c r="N806" s="48"/>
      <c r="O806" s="48"/>
      <c r="P806" s="48"/>
      <c r="Q806" s="48"/>
      <c r="R806" s="40"/>
      <c r="S806" s="40"/>
      <c r="T806" s="40"/>
      <c r="U806" s="40"/>
      <c r="V806" s="49"/>
      <c r="W806" s="49"/>
      <c r="X806" s="44" t="str">
        <f t="shared" si="16"/>
        <v/>
      </c>
    </row>
    <row r="807" spans="1:24" s="45" customFormat="1" ht="12" x14ac:dyDescent="0.2">
      <c r="A807" s="37"/>
      <c r="B807" s="38"/>
      <c r="C807" s="39"/>
      <c r="D807" s="297" t="str">
        <f>IF($B807&gt;0,VLOOKUP($B807,'OT-ID'!$B$13:$M$3257,6,FALSE),"")</f>
        <v/>
      </c>
      <c r="E807" s="298" t="str">
        <f>IF($B807&gt;0,VLOOKUP($B807,'OT-ID'!$B$13:$M$3257,10,FALSE),"")</f>
        <v/>
      </c>
      <c r="F807" s="298" t="str">
        <f>IF($B807&gt;0,VLOOKUP($B807,'OT-ID'!$B$13:$M$3257,12,FALSE),"")</f>
        <v/>
      </c>
      <c r="G807" s="297" t="str">
        <f>IF($B807&gt;0,VLOOKUP($B807,'OT-ID'!$B$13:$M$3257,4,FALSE),"")</f>
        <v/>
      </c>
      <c r="H807" s="298" t="str">
        <f>IF($B807&gt;0,VLOOKUP($B807,'OT-ID'!$B$13:$M$3257,5,FALSE),"")</f>
        <v/>
      </c>
      <c r="I807" s="46"/>
      <c r="J807" s="38"/>
      <c r="K807" s="47"/>
      <c r="L807" s="48"/>
      <c r="M807" s="48"/>
      <c r="N807" s="48"/>
      <c r="O807" s="48"/>
      <c r="P807" s="48"/>
      <c r="Q807" s="48"/>
      <c r="R807" s="40"/>
      <c r="S807" s="40"/>
      <c r="T807" s="40"/>
      <c r="U807" s="40"/>
      <c r="V807" s="49"/>
      <c r="W807" s="49"/>
      <c r="X807" s="44" t="str">
        <f t="shared" si="16"/>
        <v/>
      </c>
    </row>
    <row r="808" spans="1:24" s="45" customFormat="1" ht="12" x14ac:dyDescent="0.2">
      <c r="A808" s="37"/>
      <c r="B808" s="38"/>
      <c r="C808" s="39"/>
      <c r="D808" s="297" t="str">
        <f>IF($B808&gt;0,VLOOKUP($B808,'OT-ID'!$B$13:$M$3257,6,FALSE),"")</f>
        <v/>
      </c>
      <c r="E808" s="298" t="str">
        <f>IF($B808&gt;0,VLOOKUP($B808,'OT-ID'!$B$13:$M$3257,10,FALSE),"")</f>
        <v/>
      </c>
      <c r="F808" s="298" t="str">
        <f>IF($B808&gt;0,VLOOKUP($B808,'OT-ID'!$B$13:$M$3257,12,FALSE),"")</f>
        <v/>
      </c>
      <c r="G808" s="297" t="str">
        <f>IF($B808&gt;0,VLOOKUP($B808,'OT-ID'!$B$13:$M$3257,4,FALSE),"")</f>
        <v/>
      </c>
      <c r="H808" s="298" t="str">
        <f>IF($B808&gt;0,VLOOKUP($B808,'OT-ID'!$B$13:$M$3257,5,FALSE),"")</f>
        <v/>
      </c>
      <c r="I808" s="46"/>
      <c r="J808" s="38"/>
      <c r="K808" s="47"/>
      <c r="L808" s="48"/>
      <c r="M808" s="48"/>
      <c r="N808" s="48"/>
      <c r="O808" s="48"/>
      <c r="P808" s="48"/>
      <c r="Q808" s="48"/>
      <c r="R808" s="40"/>
      <c r="S808" s="40"/>
      <c r="T808" s="40"/>
      <c r="U808" s="40"/>
      <c r="V808" s="49"/>
      <c r="W808" s="49"/>
      <c r="X808" s="44" t="str">
        <f t="shared" si="16"/>
        <v/>
      </c>
    </row>
    <row r="809" spans="1:24" s="45" customFormat="1" ht="12" x14ac:dyDescent="0.2">
      <c r="A809" s="37"/>
      <c r="B809" s="38"/>
      <c r="C809" s="39"/>
      <c r="D809" s="297" t="str">
        <f>IF($B809&gt;0,VLOOKUP($B809,'OT-ID'!$B$13:$M$3257,6,FALSE),"")</f>
        <v/>
      </c>
      <c r="E809" s="298" t="str">
        <f>IF($B809&gt;0,VLOOKUP($B809,'OT-ID'!$B$13:$M$3257,10,FALSE),"")</f>
        <v/>
      </c>
      <c r="F809" s="298" t="str">
        <f>IF($B809&gt;0,VLOOKUP($B809,'OT-ID'!$B$13:$M$3257,12,FALSE),"")</f>
        <v/>
      </c>
      <c r="G809" s="297" t="str">
        <f>IF($B809&gt;0,VLOOKUP($B809,'OT-ID'!$B$13:$M$3257,4,FALSE),"")</f>
        <v/>
      </c>
      <c r="H809" s="298" t="str">
        <f>IF($B809&gt;0,VLOOKUP($B809,'OT-ID'!$B$13:$M$3257,5,FALSE),"")</f>
        <v/>
      </c>
      <c r="I809" s="46"/>
      <c r="J809" s="38"/>
      <c r="K809" s="47"/>
      <c r="L809" s="48"/>
      <c r="M809" s="48"/>
      <c r="N809" s="48"/>
      <c r="O809" s="48"/>
      <c r="P809" s="48"/>
      <c r="Q809" s="48"/>
      <c r="R809" s="40"/>
      <c r="S809" s="40"/>
      <c r="T809" s="40"/>
      <c r="U809" s="40"/>
      <c r="V809" s="49"/>
      <c r="W809" s="49"/>
      <c r="X809" s="44" t="str">
        <f t="shared" si="16"/>
        <v/>
      </c>
    </row>
    <row r="810" spans="1:24" s="45" customFormat="1" ht="12" x14ac:dyDescent="0.2">
      <c r="A810" s="37"/>
      <c r="B810" s="38"/>
      <c r="C810" s="39"/>
      <c r="D810" s="297" t="str">
        <f>IF($B810&gt;0,VLOOKUP($B810,'OT-ID'!$B$13:$M$3257,6,FALSE),"")</f>
        <v/>
      </c>
      <c r="E810" s="298" t="str">
        <f>IF($B810&gt;0,VLOOKUP($B810,'OT-ID'!$B$13:$M$3257,10,FALSE),"")</f>
        <v/>
      </c>
      <c r="F810" s="298" t="str">
        <f>IF($B810&gt;0,VLOOKUP($B810,'OT-ID'!$B$13:$M$3257,12,FALSE),"")</f>
        <v/>
      </c>
      <c r="G810" s="297" t="str">
        <f>IF($B810&gt;0,VLOOKUP($B810,'OT-ID'!$B$13:$M$3257,4,FALSE),"")</f>
        <v/>
      </c>
      <c r="H810" s="298" t="str">
        <f>IF($B810&gt;0,VLOOKUP($B810,'OT-ID'!$B$13:$M$3257,5,FALSE),"")</f>
        <v/>
      </c>
      <c r="I810" s="46"/>
      <c r="J810" s="38"/>
      <c r="K810" s="47"/>
      <c r="L810" s="48"/>
      <c r="M810" s="48"/>
      <c r="N810" s="48"/>
      <c r="O810" s="48"/>
      <c r="P810" s="48"/>
      <c r="Q810" s="48"/>
      <c r="R810" s="40"/>
      <c r="S810" s="40"/>
      <c r="T810" s="40"/>
      <c r="U810" s="40"/>
      <c r="V810" s="49"/>
      <c r="W810" s="49"/>
      <c r="X810" s="44" t="str">
        <f t="shared" si="16"/>
        <v/>
      </c>
    </row>
    <row r="811" spans="1:24" s="45" customFormat="1" ht="12" x14ac:dyDescent="0.2">
      <c r="A811" s="37"/>
      <c r="B811" s="38"/>
      <c r="C811" s="39"/>
      <c r="D811" s="297" t="str">
        <f>IF($B811&gt;0,VLOOKUP($B811,'OT-ID'!$B$13:$M$3257,6,FALSE),"")</f>
        <v/>
      </c>
      <c r="E811" s="298" t="str">
        <f>IF($B811&gt;0,VLOOKUP($B811,'OT-ID'!$B$13:$M$3257,10,FALSE),"")</f>
        <v/>
      </c>
      <c r="F811" s="298" t="str">
        <f>IF($B811&gt;0,VLOOKUP($B811,'OT-ID'!$B$13:$M$3257,12,FALSE),"")</f>
        <v/>
      </c>
      <c r="G811" s="297" t="str">
        <f>IF($B811&gt;0,VLOOKUP($B811,'OT-ID'!$B$13:$M$3257,4,FALSE),"")</f>
        <v/>
      </c>
      <c r="H811" s="298" t="str">
        <f>IF($B811&gt;0,VLOOKUP($B811,'OT-ID'!$B$13:$M$3257,5,FALSE),"")</f>
        <v/>
      </c>
      <c r="I811" s="46"/>
      <c r="J811" s="38"/>
      <c r="K811" s="47"/>
      <c r="L811" s="48"/>
      <c r="M811" s="48"/>
      <c r="N811" s="48"/>
      <c r="O811" s="48"/>
      <c r="P811" s="48"/>
      <c r="Q811" s="48"/>
      <c r="R811" s="40"/>
      <c r="S811" s="40"/>
      <c r="T811" s="40"/>
      <c r="U811" s="40"/>
      <c r="V811" s="49"/>
      <c r="W811" s="49"/>
      <c r="X811" s="44" t="str">
        <f t="shared" si="16"/>
        <v/>
      </c>
    </row>
    <row r="812" spans="1:24" s="45" customFormat="1" ht="12" x14ac:dyDescent="0.2">
      <c r="A812" s="37"/>
      <c r="B812" s="38"/>
      <c r="C812" s="39"/>
      <c r="D812" s="297" t="str">
        <f>IF($B812&gt;0,VLOOKUP($B812,'OT-ID'!$B$13:$M$3257,6,FALSE),"")</f>
        <v/>
      </c>
      <c r="E812" s="298" t="str">
        <f>IF($B812&gt;0,VLOOKUP($B812,'OT-ID'!$B$13:$M$3257,10,FALSE),"")</f>
        <v/>
      </c>
      <c r="F812" s="298" t="str">
        <f>IF($B812&gt;0,VLOOKUP($B812,'OT-ID'!$B$13:$M$3257,12,FALSE),"")</f>
        <v/>
      </c>
      <c r="G812" s="297" t="str">
        <f>IF($B812&gt;0,VLOOKUP($B812,'OT-ID'!$B$13:$M$3257,4,FALSE),"")</f>
        <v/>
      </c>
      <c r="H812" s="298" t="str">
        <f>IF($B812&gt;0,VLOOKUP($B812,'OT-ID'!$B$13:$M$3257,5,FALSE),"")</f>
        <v/>
      </c>
      <c r="I812" s="46"/>
      <c r="J812" s="38"/>
      <c r="K812" s="47"/>
      <c r="L812" s="48"/>
      <c r="M812" s="48"/>
      <c r="N812" s="48"/>
      <c r="O812" s="48"/>
      <c r="P812" s="48"/>
      <c r="Q812" s="48"/>
      <c r="R812" s="40"/>
      <c r="S812" s="40"/>
      <c r="T812" s="40"/>
      <c r="U812" s="40"/>
      <c r="V812" s="49"/>
      <c r="W812" s="49"/>
      <c r="X812" s="44" t="str">
        <f t="shared" si="16"/>
        <v/>
      </c>
    </row>
    <row r="813" spans="1:24" s="45" customFormat="1" ht="12" x14ac:dyDescent="0.2">
      <c r="A813" s="37"/>
      <c r="B813" s="38"/>
      <c r="C813" s="39"/>
      <c r="D813" s="297" t="str">
        <f>IF($B813&gt;0,VLOOKUP($B813,'OT-ID'!$B$13:$M$3257,6,FALSE),"")</f>
        <v/>
      </c>
      <c r="E813" s="298" t="str">
        <f>IF($B813&gt;0,VLOOKUP($B813,'OT-ID'!$B$13:$M$3257,10,FALSE),"")</f>
        <v/>
      </c>
      <c r="F813" s="298" t="str">
        <f>IF($B813&gt;0,VLOOKUP($B813,'OT-ID'!$B$13:$M$3257,12,FALSE),"")</f>
        <v/>
      </c>
      <c r="G813" s="297" t="str">
        <f>IF($B813&gt;0,VLOOKUP($B813,'OT-ID'!$B$13:$M$3257,4,FALSE),"")</f>
        <v/>
      </c>
      <c r="H813" s="298" t="str">
        <f>IF($B813&gt;0,VLOOKUP($B813,'OT-ID'!$B$13:$M$3257,5,FALSE),"")</f>
        <v/>
      </c>
      <c r="I813" s="46"/>
      <c r="J813" s="38"/>
      <c r="K813" s="47"/>
      <c r="L813" s="48"/>
      <c r="M813" s="48"/>
      <c r="N813" s="48"/>
      <c r="O813" s="48"/>
      <c r="P813" s="48"/>
      <c r="Q813" s="48"/>
      <c r="R813" s="40"/>
      <c r="S813" s="40"/>
      <c r="T813" s="40"/>
      <c r="U813" s="40"/>
      <c r="V813" s="49"/>
      <c r="W813" s="49"/>
      <c r="X813" s="44" t="str">
        <f t="shared" si="16"/>
        <v/>
      </c>
    </row>
    <row r="814" spans="1:24" s="45" customFormat="1" ht="12" x14ac:dyDescent="0.2">
      <c r="A814" s="37"/>
      <c r="B814" s="38"/>
      <c r="C814" s="39"/>
      <c r="D814" s="297" t="str">
        <f>IF($B814&gt;0,VLOOKUP($B814,'OT-ID'!$B$13:$M$3257,6,FALSE),"")</f>
        <v/>
      </c>
      <c r="E814" s="298" t="str">
        <f>IF($B814&gt;0,VLOOKUP($B814,'OT-ID'!$B$13:$M$3257,10,FALSE),"")</f>
        <v/>
      </c>
      <c r="F814" s="298" t="str">
        <f>IF($B814&gt;0,VLOOKUP($B814,'OT-ID'!$B$13:$M$3257,12,FALSE),"")</f>
        <v/>
      </c>
      <c r="G814" s="297" t="str">
        <f>IF($B814&gt;0,VLOOKUP($B814,'OT-ID'!$B$13:$M$3257,4,FALSE),"")</f>
        <v/>
      </c>
      <c r="H814" s="298" t="str">
        <f>IF($B814&gt;0,VLOOKUP($B814,'OT-ID'!$B$13:$M$3257,5,FALSE),"")</f>
        <v/>
      </c>
      <c r="I814" s="46"/>
      <c r="J814" s="38"/>
      <c r="K814" s="47"/>
      <c r="L814" s="48"/>
      <c r="M814" s="48"/>
      <c r="N814" s="48"/>
      <c r="O814" s="48"/>
      <c r="P814" s="48"/>
      <c r="Q814" s="48"/>
      <c r="R814" s="40"/>
      <c r="S814" s="40"/>
      <c r="T814" s="40"/>
      <c r="U814" s="40"/>
      <c r="V814" s="49"/>
      <c r="W814" s="49"/>
      <c r="X814" s="44" t="str">
        <f t="shared" si="16"/>
        <v/>
      </c>
    </row>
    <row r="815" spans="1:24" s="45" customFormat="1" ht="12" x14ac:dyDescent="0.2">
      <c r="A815" s="37"/>
      <c r="B815" s="38"/>
      <c r="C815" s="39"/>
      <c r="D815" s="297" t="str">
        <f>IF($B815&gt;0,VLOOKUP($B815,'OT-ID'!$B$13:$M$3257,6,FALSE),"")</f>
        <v/>
      </c>
      <c r="E815" s="298" t="str">
        <f>IF($B815&gt;0,VLOOKUP($B815,'OT-ID'!$B$13:$M$3257,10,FALSE),"")</f>
        <v/>
      </c>
      <c r="F815" s="298" t="str">
        <f>IF($B815&gt;0,VLOOKUP($B815,'OT-ID'!$B$13:$M$3257,12,FALSE),"")</f>
        <v/>
      </c>
      <c r="G815" s="297" t="str">
        <f>IF($B815&gt;0,VLOOKUP($B815,'OT-ID'!$B$13:$M$3257,4,FALSE),"")</f>
        <v/>
      </c>
      <c r="H815" s="298" t="str">
        <f>IF($B815&gt;0,VLOOKUP($B815,'OT-ID'!$B$13:$M$3257,5,FALSE),"")</f>
        <v/>
      </c>
      <c r="I815" s="46"/>
      <c r="J815" s="38"/>
      <c r="K815" s="47"/>
      <c r="L815" s="48"/>
      <c r="M815" s="48"/>
      <c r="N815" s="48"/>
      <c r="O815" s="48"/>
      <c r="P815" s="48"/>
      <c r="Q815" s="48"/>
      <c r="R815" s="40"/>
      <c r="S815" s="40"/>
      <c r="T815" s="40"/>
      <c r="U815" s="40"/>
      <c r="V815" s="49"/>
      <c r="W815" s="49"/>
      <c r="X815" s="44" t="str">
        <f t="shared" si="16"/>
        <v/>
      </c>
    </row>
    <row r="816" spans="1:24" s="45" customFormat="1" ht="12" x14ac:dyDescent="0.2">
      <c r="A816" s="37"/>
      <c r="B816" s="38"/>
      <c r="C816" s="39"/>
      <c r="D816" s="297" t="str">
        <f>IF($B816&gt;0,VLOOKUP($B816,'OT-ID'!$B$13:$M$3257,6,FALSE),"")</f>
        <v/>
      </c>
      <c r="E816" s="298" t="str">
        <f>IF($B816&gt;0,VLOOKUP($B816,'OT-ID'!$B$13:$M$3257,10,FALSE),"")</f>
        <v/>
      </c>
      <c r="F816" s="298" t="str">
        <f>IF($B816&gt;0,VLOOKUP($B816,'OT-ID'!$B$13:$M$3257,12,FALSE),"")</f>
        <v/>
      </c>
      <c r="G816" s="297" t="str">
        <f>IF($B816&gt;0,VLOOKUP($B816,'OT-ID'!$B$13:$M$3257,4,FALSE),"")</f>
        <v/>
      </c>
      <c r="H816" s="298" t="str">
        <f>IF($B816&gt;0,VLOOKUP($B816,'OT-ID'!$B$13:$M$3257,5,FALSE),"")</f>
        <v/>
      </c>
      <c r="I816" s="46"/>
      <c r="J816" s="38"/>
      <c r="K816" s="47"/>
      <c r="L816" s="48"/>
      <c r="M816" s="48"/>
      <c r="N816" s="48"/>
      <c r="O816" s="48"/>
      <c r="P816" s="48"/>
      <c r="Q816" s="48"/>
      <c r="R816" s="40"/>
      <c r="S816" s="40"/>
      <c r="T816" s="40"/>
      <c r="U816" s="40"/>
      <c r="V816" s="49"/>
      <c r="W816" s="49"/>
      <c r="X816" s="44" t="str">
        <f t="shared" si="16"/>
        <v/>
      </c>
    </row>
    <row r="817" spans="1:24" s="45" customFormat="1" ht="12" x14ac:dyDescent="0.2">
      <c r="A817" s="37"/>
      <c r="B817" s="38"/>
      <c r="C817" s="39"/>
      <c r="D817" s="297" t="str">
        <f>IF($B817&gt;0,VLOOKUP($B817,'OT-ID'!$B$13:$M$3257,6,FALSE),"")</f>
        <v/>
      </c>
      <c r="E817" s="298" t="str">
        <f>IF($B817&gt;0,VLOOKUP($B817,'OT-ID'!$B$13:$M$3257,10,FALSE),"")</f>
        <v/>
      </c>
      <c r="F817" s="298" t="str">
        <f>IF($B817&gt;0,VLOOKUP($B817,'OT-ID'!$B$13:$M$3257,12,FALSE),"")</f>
        <v/>
      </c>
      <c r="G817" s="297" t="str">
        <f>IF($B817&gt;0,VLOOKUP($B817,'OT-ID'!$B$13:$M$3257,4,FALSE),"")</f>
        <v/>
      </c>
      <c r="H817" s="298" t="str">
        <f>IF($B817&gt;0,VLOOKUP($B817,'OT-ID'!$B$13:$M$3257,5,FALSE),"")</f>
        <v/>
      </c>
      <c r="I817" s="46"/>
      <c r="J817" s="38"/>
      <c r="K817" s="47"/>
      <c r="L817" s="48"/>
      <c r="M817" s="48"/>
      <c r="N817" s="48"/>
      <c r="O817" s="48"/>
      <c r="P817" s="48"/>
      <c r="Q817" s="48"/>
      <c r="R817" s="40"/>
      <c r="S817" s="40"/>
      <c r="T817" s="40"/>
      <c r="U817" s="40"/>
      <c r="V817" s="49"/>
      <c r="W817" s="49"/>
      <c r="X817" s="44" t="str">
        <f t="shared" si="16"/>
        <v/>
      </c>
    </row>
    <row r="818" spans="1:24" s="45" customFormat="1" ht="12" x14ac:dyDescent="0.2">
      <c r="A818" s="37"/>
      <c r="B818" s="38"/>
      <c r="C818" s="39"/>
      <c r="D818" s="297" t="str">
        <f>IF($B818&gt;0,VLOOKUP($B818,'OT-ID'!$B$13:$M$3257,6,FALSE),"")</f>
        <v/>
      </c>
      <c r="E818" s="298" t="str">
        <f>IF($B818&gt;0,VLOOKUP($B818,'OT-ID'!$B$13:$M$3257,10,FALSE),"")</f>
        <v/>
      </c>
      <c r="F818" s="298" t="str">
        <f>IF($B818&gt;0,VLOOKUP($B818,'OT-ID'!$B$13:$M$3257,12,FALSE),"")</f>
        <v/>
      </c>
      <c r="G818" s="297" t="str">
        <f>IF($B818&gt;0,VLOOKUP($B818,'OT-ID'!$B$13:$M$3257,4,FALSE),"")</f>
        <v/>
      </c>
      <c r="H818" s="298" t="str">
        <f>IF($B818&gt;0,VLOOKUP($B818,'OT-ID'!$B$13:$M$3257,5,FALSE),"")</f>
        <v/>
      </c>
      <c r="I818" s="46"/>
      <c r="J818" s="38"/>
      <c r="K818" s="47"/>
      <c r="L818" s="48"/>
      <c r="M818" s="48"/>
      <c r="N818" s="48"/>
      <c r="O818" s="48"/>
      <c r="P818" s="48"/>
      <c r="Q818" s="48"/>
      <c r="R818" s="40"/>
      <c r="S818" s="40"/>
      <c r="T818" s="40"/>
      <c r="U818" s="40"/>
      <c r="V818" s="49"/>
      <c r="W818" s="49"/>
      <c r="X818" s="44" t="str">
        <f t="shared" si="16"/>
        <v/>
      </c>
    </row>
    <row r="819" spans="1:24" s="45" customFormat="1" ht="12" x14ac:dyDescent="0.2">
      <c r="A819" s="37"/>
      <c r="B819" s="38"/>
      <c r="C819" s="39"/>
      <c r="D819" s="297" t="str">
        <f>IF($B819&gt;0,VLOOKUP($B819,'OT-ID'!$B$13:$M$3257,6,FALSE),"")</f>
        <v/>
      </c>
      <c r="E819" s="298" t="str">
        <f>IF($B819&gt;0,VLOOKUP($B819,'OT-ID'!$B$13:$M$3257,10,FALSE),"")</f>
        <v/>
      </c>
      <c r="F819" s="298" t="str">
        <f>IF($B819&gt;0,VLOOKUP($B819,'OT-ID'!$B$13:$M$3257,12,FALSE),"")</f>
        <v/>
      </c>
      <c r="G819" s="297" t="str">
        <f>IF($B819&gt;0,VLOOKUP($B819,'OT-ID'!$B$13:$M$3257,4,FALSE),"")</f>
        <v/>
      </c>
      <c r="H819" s="298" t="str">
        <f>IF($B819&gt;0,VLOOKUP($B819,'OT-ID'!$B$13:$M$3257,5,FALSE),"")</f>
        <v/>
      </c>
      <c r="I819" s="46"/>
      <c r="J819" s="38"/>
      <c r="K819" s="47"/>
      <c r="L819" s="48"/>
      <c r="M819" s="48"/>
      <c r="N819" s="48"/>
      <c r="O819" s="48"/>
      <c r="P819" s="48"/>
      <c r="Q819" s="48"/>
      <c r="R819" s="40"/>
      <c r="S819" s="40"/>
      <c r="T819" s="40"/>
      <c r="U819" s="40"/>
      <c r="V819" s="49"/>
      <c r="W819" s="49"/>
      <c r="X819" s="44" t="str">
        <f t="shared" si="16"/>
        <v/>
      </c>
    </row>
    <row r="820" spans="1:24" s="45" customFormat="1" ht="12" x14ac:dyDescent="0.2">
      <c r="A820" s="37"/>
      <c r="B820" s="38"/>
      <c r="C820" s="39"/>
      <c r="D820" s="297" t="str">
        <f>IF($B820&gt;0,VLOOKUP($B820,'OT-ID'!$B$13:$M$3257,6,FALSE),"")</f>
        <v/>
      </c>
      <c r="E820" s="298" t="str">
        <f>IF($B820&gt;0,VLOOKUP($B820,'OT-ID'!$B$13:$M$3257,10,FALSE),"")</f>
        <v/>
      </c>
      <c r="F820" s="298" t="str">
        <f>IF($B820&gt;0,VLOOKUP($B820,'OT-ID'!$B$13:$M$3257,12,FALSE),"")</f>
        <v/>
      </c>
      <c r="G820" s="297" t="str">
        <f>IF($B820&gt;0,VLOOKUP($B820,'OT-ID'!$B$13:$M$3257,4,FALSE),"")</f>
        <v/>
      </c>
      <c r="H820" s="298" t="str">
        <f>IF($B820&gt;0,VLOOKUP($B820,'OT-ID'!$B$13:$M$3257,5,FALSE),"")</f>
        <v/>
      </c>
      <c r="I820" s="46"/>
      <c r="J820" s="38"/>
      <c r="K820" s="47"/>
      <c r="L820" s="48"/>
      <c r="M820" s="48"/>
      <c r="N820" s="48"/>
      <c r="O820" s="48"/>
      <c r="P820" s="48"/>
      <c r="Q820" s="48"/>
      <c r="R820" s="40"/>
      <c r="S820" s="40"/>
      <c r="T820" s="40"/>
      <c r="U820" s="40"/>
      <c r="V820" s="49"/>
      <c r="W820" s="49"/>
      <c r="X820" s="44" t="str">
        <f t="shared" si="16"/>
        <v/>
      </c>
    </row>
    <row r="821" spans="1:24" s="45" customFormat="1" ht="12" x14ac:dyDescent="0.2">
      <c r="A821" s="37"/>
      <c r="B821" s="38"/>
      <c r="C821" s="39"/>
      <c r="D821" s="297" t="str">
        <f>IF($B821&gt;0,VLOOKUP($B821,'OT-ID'!$B$13:$M$3257,6,FALSE),"")</f>
        <v/>
      </c>
      <c r="E821" s="298" t="str">
        <f>IF($B821&gt;0,VLOOKUP($B821,'OT-ID'!$B$13:$M$3257,10,FALSE),"")</f>
        <v/>
      </c>
      <c r="F821" s="298" t="str">
        <f>IF($B821&gt;0,VLOOKUP($B821,'OT-ID'!$B$13:$M$3257,12,FALSE),"")</f>
        <v/>
      </c>
      <c r="G821" s="297" t="str">
        <f>IF($B821&gt;0,VLOOKUP($B821,'OT-ID'!$B$13:$M$3257,4,FALSE),"")</f>
        <v/>
      </c>
      <c r="H821" s="298" t="str">
        <f>IF($B821&gt;0,VLOOKUP($B821,'OT-ID'!$B$13:$M$3257,5,FALSE),"")</f>
        <v/>
      </c>
      <c r="I821" s="46"/>
      <c r="J821" s="38"/>
      <c r="K821" s="47"/>
      <c r="L821" s="48"/>
      <c r="M821" s="48"/>
      <c r="N821" s="48"/>
      <c r="O821" s="48"/>
      <c r="P821" s="48"/>
      <c r="Q821" s="48"/>
      <c r="R821" s="40"/>
      <c r="S821" s="40"/>
      <c r="T821" s="40"/>
      <c r="U821" s="40"/>
      <c r="V821" s="49"/>
      <c r="W821" s="49"/>
      <c r="X821" s="44" t="str">
        <f t="shared" si="16"/>
        <v/>
      </c>
    </row>
    <row r="822" spans="1:24" s="45" customFormat="1" ht="12" x14ac:dyDescent="0.2">
      <c r="A822" s="37"/>
      <c r="B822" s="38"/>
      <c r="C822" s="39"/>
      <c r="D822" s="297" t="str">
        <f>IF($B822&gt;0,VLOOKUP($B822,'OT-ID'!$B$13:$M$3257,6,FALSE),"")</f>
        <v/>
      </c>
      <c r="E822" s="298" t="str">
        <f>IF($B822&gt;0,VLOOKUP($B822,'OT-ID'!$B$13:$M$3257,10,FALSE),"")</f>
        <v/>
      </c>
      <c r="F822" s="298" t="str">
        <f>IF($B822&gt;0,VLOOKUP($B822,'OT-ID'!$B$13:$M$3257,12,FALSE),"")</f>
        <v/>
      </c>
      <c r="G822" s="297" t="str">
        <f>IF($B822&gt;0,VLOOKUP($B822,'OT-ID'!$B$13:$M$3257,4,FALSE),"")</f>
        <v/>
      </c>
      <c r="H822" s="298" t="str">
        <f>IF($B822&gt;0,VLOOKUP($B822,'OT-ID'!$B$13:$M$3257,5,FALSE),"")</f>
        <v/>
      </c>
      <c r="I822" s="46"/>
      <c r="J822" s="38"/>
      <c r="K822" s="47"/>
      <c r="L822" s="48"/>
      <c r="M822" s="48"/>
      <c r="N822" s="48"/>
      <c r="O822" s="48"/>
      <c r="P822" s="48"/>
      <c r="Q822" s="48"/>
      <c r="R822" s="40"/>
      <c r="S822" s="40"/>
      <c r="T822" s="40"/>
      <c r="U822" s="40"/>
      <c r="V822" s="49"/>
      <c r="W822" s="49"/>
      <c r="X822" s="44" t="str">
        <f t="shared" si="16"/>
        <v/>
      </c>
    </row>
    <row r="823" spans="1:24" s="45" customFormat="1" ht="12" x14ac:dyDescent="0.2">
      <c r="A823" s="37"/>
      <c r="B823" s="38"/>
      <c r="C823" s="39"/>
      <c r="D823" s="297" t="str">
        <f>IF($B823&gt;0,VLOOKUP($B823,'OT-ID'!$B$13:$M$3257,6,FALSE),"")</f>
        <v/>
      </c>
      <c r="E823" s="298" t="str">
        <f>IF($B823&gt;0,VLOOKUP($B823,'OT-ID'!$B$13:$M$3257,10,FALSE),"")</f>
        <v/>
      </c>
      <c r="F823" s="298" t="str">
        <f>IF($B823&gt;0,VLOOKUP($B823,'OT-ID'!$B$13:$M$3257,12,FALSE),"")</f>
        <v/>
      </c>
      <c r="G823" s="297" t="str">
        <f>IF($B823&gt;0,VLOOKUP($B823,'OT-ID'!$B$13:$M$3257,4,FALSE),"")</f>
        <v/>
      </c>
      <c r="H823" s="298" t="str">
        <f>IF($B823&gt;0,VLOOKUP($B823,'OT-ID'!$B$13:$M$3257,5,FALSE),"")</f>
        <v/>
      </c>
      <c r="I823" s="46"/>
      <c r="J823" s="38"/>
      <c r="K823" s="47"/>
      <c r="L823" s="48"/>
      <c r="M823" s="48"/>
      <c r="N823" s="48"/>
      <c r="O823" s="48"/>
      <c r="P823" s="48"/>
      <c r="Q823" s="48"/>
      <c r="R823" s="40"/>
      <c r="S823" s="40"/>
      <c r="T823" s="40"/>
      <c r="U823" s="40"/>
      <c r="V823" s="49"/>
      <c r="W823" s="49"/>
      <c r="X823" s="44" t="str">
        <f t="shared" si="16"/>
        <v/>
      </c>
    </row>
    <row r="824" spans="1:24" s="45" customFormat="1" ht="12" x14ac:dyDescent="0.2">
      <c r="A824" s="37"/>
      <c r="B824" s="38"/>
      <c r="C824" s="39"/>
      <c r="D824" s="297" t="str">
        <f>IF($B824&gt;0,VLOOKUP($B824,'OT-ID'!$B$13:$M$3257,6,FALSE),"")</f>
        <v/>
      </c>
      <c r="E824" s="298" t="str">
        <f>IF($B824&gt;0,VLOOKUP($B824,'OT-ID'!$B$13:$M$3257,10,FALSE),"")</f>
        <v/>
      </c>
      <c r="F824" s="298" t="str">
        <f>IF($B824&gt;0,VLOOKUP($B824,'OT-ID'!$B$13:$M$3257,12,FALSE),"")</f>
        <v/>
      </c>
      <c r="G824" s="297" t="str">
        <f>IF($B824&gt;0,VLOOKUP($B824,'OT-ID'!$B$13:$M$3257,4,FALSE),"")</f>
        <v/>
      </c>
      <c r="H824" s="298" t="str">
        <f>IF($B824&gt;0,VLOOKUP($B824,'OT-ID'!$B$13:$M$3257,5,FALSE),"")</f>
        <v/>
      </c>
      <c r="I824" s="46"/>
      <c r="J824" s="38"/>
      <c r="K824" s="47"/>
      <c r="L824" s="48"/>
      <c r="M824" s="48"/>
      <c r="N824" s="48"/>
      <c r="O824" s="48"/>
      <c r="P824" s="48"/>
      <c r="Q824" s="48"/>
      <c r="R824" s="40"/>
      <c r="S824" s="40"/>
      <c r="T824" s="40"/>
      <c r="U824" s="40"/>
      <c r="V824" s="49"/>
      <c r="W824" s="49"/>
      <c r="X824" s="44" t="str">
        <f t="shared" si="16"/>
        <v/>
      </c>
    </row>
    <row r="825" spans="1:24" s="45" customFormat="1" ht="12" x14ac:dyDescent="0.2">
      <c r="A825" s="37"/>
      <c r="B825" s="38"/>
      <c r="C825" s="39"/>
      <c r="D825" s="297" t="str">
        <f>IF($B825&gt;0,VLOOKUP($B825,'OT-ID'!$B$13:$M$3257,6,FALSE),"")</f>
        <v/>
      </c>
      <c r="E825" s="298" t="str">
        <f>IF($B825&gt;0,VLOOKUP($B825,'OT-ID'!$B$13:$M$3257,10,FALSE),"")</f>
        <v/>
      </c>
      <c r="F825" s="298" t="str">
        <f>IF($B825&gt;0,VLOOKUP($B825,'OT-ID'!$B$13:$M$3257,12,FALSE),"")</f>
        <v/>
      </c>
      <c r="G825" s="297" t="str">
        <f>IF($B825&gt;0,VLOOKUP($B825,'OT-ID'!$B$13:$M$3257,4,FALSE),"")</f>
        <v/>
      </c>
      <c r="H825" s="298" t="str">
        <f>IF($B825&gt;0,VLOOKUP($B825,'OT-ID'!$B$13:$M$3257,5,FALSE),"")</f>
        <v/>
      </c>
      <c r="I825" s="46"/>
      <c r="J825" s="38"/>
      <c r="K825" s="47"/>
      <c r="L825" s="48"/>
      <c r="M825" s="48"/>
      <c r="N825" s="48"/>
      <c r="O825" s="48"/>
      <c r="P825" s="48"/>
      <c r="Q825" s="48"/>
      <c r="R825" s="40"/>
      <c r="S825" s="40"/>
      <c r="T825" s="40"/>
      <c r="U825" s="40"/>
      <c r="V825" s="49"/>
      <c r="W825" s="49"/>
      <c r="X825" s="44" t="str">
        <f t="shared" si="16"/>
        <v/>
      </c>
    </row>
    <row r="826" spans="1:24" s="45" customFormat="1" ht="12" x14ac:dyDescent="0.2">
      <c r="A826" s="37"/>
      <c r="B826" s="38"/>
      <c r="C826" s="39"/>
      <c r="D826" s="297" t="str">
        <f>IF($B826&gt;0,VLOOKUP($B826,'OT-ID'!$B$13:$M$3257,6,FALSE),"")</f>
        <v/>
      </c>
      <c r="E826" s="298" t="str">
        <f>IF($B826&gt;0,VLOOKUP($B826,'OT-ID'!$B$13:$M$3257,10,FALSE),"")</f>
        <v/>
      </c>
      <c r="F826" s="298" t="str">
        <f>IF($B826&gt;0,VLOOKUP($B826,'OT-ID'!$B$13:$M$3257,12,FALSE),"")</f>
        <v/>
      </c>
      <c r="G826" s="297" t="str">
        <f>IF($B826&gt;0,VLOOKUP($B826,'OT-ID'!$B$13:$M$3257,4,FALSE),"")</f>
        <v/>
      </c>
      <c r="H826" s="298" t="str">
        <f>IF($B826&gt;0,VLOOKUP($B826,'OT-ID'!$B$13:$M$3257,5,FALSE),"")</f>
        <v/>
      </c>
      <c r="I826" s="46"/>
      <c r="J826" s="38"/>
      <c r="K826" s="47"/>
      <c r="L826" s="48"/>
      <c r="M826" s="48"/>
      <c r="N826" s="48"/>
      <c r="O826" s="48"/>
      <c r="P826" s="48"/>
      <c r="Q826" s="48"/>
      <c r="R826" s="40"/>
      <c r="S826" s="40"/>
      <c r="T826" s="40"/>
      <c r="U826" s="40"/>
      <c r="V826" s="49"/>
      <c r="W826" s="49"/>
      <c r="X826" s="44" t="str">
        <f t="shared" si="16"/>
        <v/>
      </c>
    </row>
    <row r="827" spans="1:24" s="45" customFormat="1" ht="12" x14ac:dyDescent="0.2">
      <c r="A827" s="37"/>
      <c r="B827" s="38"/>
      <c r="C827" s="39"/>
      <c r="D827" s="297" t="str">
        <f>IF($B827&gt;0,VLOOKUP($B827,'OT-ID'!$B$13:$M$3257,6,FALSE),"")</f>
        <v/>
      </c>
      <c r="E827" s="298" t="str">
        <f>IF($B827&gt;0,VLOOKUP($B827,'OT-ID'!$B$13:$M$3257,10,FALSE),"")</f>
        <v/>
      </c>
      <c r="F827" s="298" t="str">
        <f>IF($B827&gt;0,VLOOKUP($B827,'OT-ID'!$B$13:$M$3257,12,FALSE),"")</f>
        <v/>
      </c>
      <c r="G827" s="297" t="str">
        <f>IF($B827&gt;0,VLOOKUP($B827,'OT-ID'!$B$13:$M$3257,4,FALSE),"")</f>
        <v/>
      </c>
      <c r="H827" s="298" t="str">
        <f>IF($B827&gt;0,VLOOKUP($B827,'OT-ID'!$B$13:$M$3257,5,FALSE),"")</f>
        <v/>
      </c>
      <c r="I827" s="46"/>
      <c r="J827" s="38"/>
      <c r="K827" s="47"/>
      <c r="L827" s="48"/>
      <c r="M827" s="48"/>
      <c r="N827" s="48"/>
      <c r="O827" s="48"/>
      <c r="P827" s="48"/>
      <c r="Q827" s="48"/>
      <c r="R827" s="40"/>
      <c r="S827" s="40"/>
      <c r="T827" s="40"/>
      <c r="U827" s="40"/>
      <c r="V827" s="49"/>
      <c r="W827" s="49"/>
      <c r="X827" s="44" t="str">
        <f t="shared" si="16"/>
        <v/>
      </c>
    </row>
    <row r="828" spans="1:24" s="45" customFormat="1" ht="12" x14ac:dyDescent="0.2">
      <c r="A828" s="37"/>
      <c r="B828" s="38"/>
      <c r="C828" s="39"/>
      <c r="D828" s="297" t="str">
        <f>IF($B828&gt;0,VLOOKUP($B828,'OT-ID'!$B$13:$M$3257,6,FALSE),"")</f>
        <v/>
      </c>
      <c r="E828" s="298" t="str">
        <f>IF($B828&gt;0,VLOOKUP($B828,'OT-ID'!$B$13:$M$3257,10,FALSE),"")</f>
        <v/>
      </c>
      <c r="F828" s="298" t="str">
        <f>IF($B828&gt;0,VLOOKUP($B828,'OT-ID'!$B$13:$M$3257,12,FALSE),"")</f>
        <v/>
      </c>
      <c r="G828" s="297" t="str">
        <f>IF($B828&gt;0,VLOOKUP($B828,'OT-ID'!$B$13:$M$3257,4,FALSE),"")</f>
        <v/>
      </c>
      <c r="H828" s="298" t="str">
        <f>IF($B828&gt;0,VLOOKUP($B828,'OT-ID'!$B$13:$M$3257,5,FALSE),"")</f>
        <v/>
      </c>
      <c r="I828" s="46"/>
      <c r="J828" s="38"/>
      <c r="K828" s="47"/>
      <c r="L828" s="48"/>
      <c r="M828" s="48"/>
      <c r="N828" s="48"/>
      <c r="O828" s="48"/>
      <c r="P828" s="48"/>
      <c r="Q828" s="48"/>
      <c r="R828" s="40"/>
      <c r="S828" s="40"/>
      <c r="T828" s="40"/>
      <c r="U828" s="40"/>
      <c r="V828" s="49"/>
      <c r="W828" s="49"/>
      <c r="X828" s="44" t="str">
        <f t="shared" si="16"/>
        <v/>
      </c>
    </row>
    <row r="829" spans="1:24" s="45" customFormat="1" ht="12" x14ac:dyDescent="0.2">
      <c r="A829" s="37"/>
      <c r="B829" s="38"/>
      <c r="C829" s="39"/>
      <c r="D829" s="297" t="str">
        <f>IF($B829&gt;0,VLOOKUP($B829,'OT-ID'!$B$13:$M$3257,6,FALSE),"")</f>
        <v/>
      </c>
      <c r="E829" s="298" t="str">
        <f>IF($B829&gt;0,VLOOKUP($B829,'OT-ID'!$B$13:$M$3257,10,FALSE),"")</f>
        <v/>
      </c>
      <c r="F829" s="298" t="str">
        <f>IF($B829&gt;0,VLOOKUP($B829,'OT-ID'!$B$13:$M$3257,12,FALSE),"")</f>
        <v/>
      </c>
      <c r="G829" s="297" t="str">
        <f>IF($B829&gt;0,VLOOKUP($B829,'OT-ID'!$B$13:$M$3257,4,FALSE),"")</f>
        <v/>
      </c>
      <c r="H829" s="298" t="str">
        <f>IF($B829&gt;0,VLOOKUP($B829,'OT-ID'!$B$13:$M$3257,5,FALSE),"")</f>
        <v/>
      </c>
      <c r="I829" s="46"/>
      <c r="J829" s="38"/>
      <c r="K829" s="47"/>
      <c r="L829" s="48"/>
      <c r="M829" s="48"/>
      <c r="N829" s="48"/>
      <c r="O829" s="48"/>
      <c r="P829" s="48"/>
      <c r="Q829" s="48"/>
      <c r="R829" s="40"/>
      <c r="S829" s="40"/>
      <c r="T829" s="40"/>
      <c r="U829" s="40"/>
      <c r="V829" s="49"/>
      <c r="W829" s="49"/>
      <c r="X829" s="44" t="str">
        <f t="shared" si="16"/>
        <v/>
      </c>
    </row>
    <row r="830" spans="1:24" s="45" customFormat="1" ht="12" x14ac:dyDescent="0.2">
      <c r="A830" s="37"/>
      <c r="B830" s="38"/>
      <c r="C830" s="39"/>
      <c r="D830" s="297" t="str">
        <f>IF($B830&gt;0,VLOOKUP($B830,'OT-ID'!$B$13:$M$3257,6,FALSE),"")</f>
        <v/>
      </c>
      <c r="E830" s="298" t="str">
        <f>IF($B830&gt;0,VLOOKUP($B830,'OT-ID'!$B$13:$M$3257,10,FALSE),"")</f>
        <v/>
      </c>
      <c r="F830" s="298" t="str">
        <f>IF($B830&gt;0,VLOOKUP($B830,'OT-ID'!$B$13:$M$3257,12,FALSE),"")</f>
        <v/>
      </c>
      <c r="G830" s="297" t="str">
        <f>IF($B830&gt;0,VLOOKUP($B830,'OT-ID'!$B$13:$M$3257,4,FALSE),"")</f>
        <v/>
      </c>
      <c r="H830" s="298" t="str">
        <f>IF($B830&gt;0,VLOOKUP($B830,'OT-ID'!$B$13:$M$3257,5,FALSE),"")</f>
        <v/>
      </c>
      <c r="I830" s="46"/>
      <c r="J830" s="38"/>
      <c r="K830" s="47"/>
      <c r="L830" s="48"/>
      <c r="M830" s="48"/>
      <c r="N830" s="48"/>
      <c r="O830" s="48"/>
      <c r="P830" s="48"/>
      <c r="Q830" s="48"/>
      <c r="R830" s="40"/>
      <c r="S830" s="40"/>
      <c r="T830" s="40"/>
      <c r="U830" s="40"/>
      <c r="V830" s="49"/>
      <c r="W830" s="49"/>
      <c r="X830" s="44" t="str">
        <f t="shared" si="16"/>
        <v/>
      </c>
    </row>
    <row r="831" spans="1:24" s="45" customFormat="1" ht="12" x14ac:dyDescent="0.2">
      <c r="A831" s="37"/>
      <c r="B831" s="38"/>
      <c r="C831" s="39"/>
      <c r="D831" s="297" t="str">
        <f>IF($B831&gt;0,VLOOKUP($B831,'OT-ID'!$B$13:$M$3257,6,FALSE),"")</f>
        <v/>
      </c>
      <c r="E831" s="298" t="str">
        <f>IF($B831&gt;0,VLOOKUP($B831,'OT-ID'!$B$13:$M$3257,10,FALSE),"")</f>
        <v/>
      </c>
      <c r="F831" s="298" t="str">
        <f>IF($B831&gt;0,VLOOKUP($B831,'OT-ID'!$B$13:$M$3257,12,FALSE),"")</f>
        <v/>
      </c>
      <c r="G831" s="297" t="str">
        <f>IF($B831&gt;0,VLOOKUP($B831,'OT-ID'!$B$13:$M$3257,4,FALSE),"")</f>
        <v/>
      </c>
      <c r="H831" s="298" t="str">
        <f>IF($B831&gt;0,VLOOKUP($B831,'OT-ID'!$B$13:$M$3257,5,FALSE),"")</f>
        <v/>
      </c>
      <c r="I831" s="46"/>
      <c r="J831" s="38"/>
      <c r="K831" s="47"/>
      <c r="L831" s="48"/>
      <c r="M831" s="48"/>
      <c r="N831" s="48"/>
      <c r="O831" s="48"/>
      <c r="P831" s="48"/>
      <c r="Q831" s="48"/>
      <c r="R831" s="40"/>
      <c r="S831" s="40"/>
      <c r="T831" s="40"/>
      <c r="U831" s="40"/>
      <c r="V831" s="49"/>
      <c r="W831" s="49"/>
      <c r="X831" s="44" t="str">
        <f t="shared" si="16"/>
        <v/>
      </c>
    </row>
    <row r="832" spans="1:24" s="45" customFormat="1" ht="12" x14ac:dyDescent="0.2">
      <c r="A832" s="37"/>
      <c r="B832" s="38"/>
      <c r="C832" s="39"/>
      <c r="D832" s="297" t="str">
        <f>IF($B832&gt;0,VLOOKUP($B832,'OT-ID'!$B$13:$M$3257,6,FALSE),"")</f>
        <v/>
      </c>
      <c r="E832" s="298" t="str">
        <f>IF($B832&gt;0,VLOOKUP($B832,'OT-ID'!$B$13:$M$3257,10,FALSE),"")</f>
        <v/>
      </c>
      <c r="F832" s="298" t="str">
        <f>IF($B832&gt;0,VLOOKUP($B832,'OT-ID'!$B$13:$M$3257,12,FALSE),"")</f>
        <v/>
      </c>
      <c r="G832" s="297" t="str">
        <f>IF($B832&gt;0,VLOOKUP($B832,'OT-ID'!$B$13:$M$3257,4,FALSE),"")</f>
        <v/>
      </c>
      <c r="H832" s="298" t="str">
        <f>IF($B832&gt;0,VLOOKUP($B832,'OT-ID'!$B$13:$M$3257,5,FALSE),"")</f>
        <v/>
      </c>
      <c r="I832" s="46"/>
      <c r="J832" s="38"/>
      <c r="K832" s="47"/>
      <c r="L832" s="48"/>
      <c r="M832" s="48"/>
      <c r="N832" s="48"/>
      <c r="O832" s="48"/>
      <c r="P832" s="48"/>
      <c r="Q832" s="48"/>
      <c r="R832" s="40"/>
      <c r="S832" s="40"/>
      <c r="T832" s="40"/>
      <c r="U832" s="40"/>
      <c r="V832" s="49"/>
      <c r="W832" s="49"/>
      <c r="X832" s="44" t="str">
        <f t="shared" si="16"/>
        <v/>
      </c>
    </row>
    <row r="833" spans="1:24" s="45" customFormat="1" ht="12" x14ac:dyDescent="0.2">
      <c r="A833" s="37"/>
      <c r="B833" s="38"/>
      <c r="C833" s="39"/>
      <c r="D833" s="297" t="str">
        <f>IF($B833&gt;0,VLOOKUP($B833,'OT-ID'!$B$13:$M$3257,6,FALSE),"")</f>
        <v/>
      </c>
      <c r="E833" s="298" t="str">
        <f>IF($B833&gt;0,VLOOKUP($B833,'OT-ID'!$B$13:$M$3257,10,FALSE),"")</f>
        <v/>
      </c>
      <c r="F833" s="298" t="str">
        <f>IF($B833&gt;0,VLOOKUP($B833,'OT-ID'!$B$13:$M$3257,12,FALSE),"")</f>
        <v/>
      </c>
      <c r="G833" s="297" t="str">
        <f>IF($B833&gt;0,VLOOKUP($B833,'OT-ID'!$B$13:$M$3257,4,FALSE),"")</f>
        <v/>
      </c>
      <c r="H833" s="298" t="str">
        <f>IF($B833&gt;0,VLOOKUP($B833,'OT-ID'!$B$13:$M$3257,5,FALSE),"")</f>
        <v/>
      </c>
      <c r="I833" s="46"/>
      <c r="J833" s="38"/>
      <c r="K833" s="47"/>
      <c r="L833" s="48"/>
      <c r="M833" s="48"/>
      <c r="N833" s="48"/>
      <c r="O833" s="48"/>
      <c r="P833" s="48"/>
      <c r="Q833" s="48"/>
      <c r="R833" s="40"/>
      <c r="S833" s="40"/>
      <c r="T833" s="40"/>
      <c r="U833" s="40"/>
      <c r="V833" s="49"/>
      <c r="W833" s="49"/>
      <c r="X833" s="44" t="str">
        <f t="shared" si="16"/>
        <v/>
      </c>
    </row>
    <row r="834" spans="1:24" s="45" customFormat="1" ht="12" x14ac:dyDescent="0.2">
      <c r="A834" s="37"/>
      <c r="B834" s="38"/>
      <c r="C834" s="39"/>
      <c r="D834" s="297" t="str">
        <f>IF($B834&gt;0,VLOOKUP($B834,'OT-ID'!$B$13:$M$3257,6,FALSE),"")</f>
        <v/>
      </c>
      <c r="E834" s="298" t="str">
        <f>IF($B834&gt;0,VLOOKUP($B834,'OT-ID'!$B$13:$M$3257,10,FALSE),"")</f>
        <v/>
      </c>
      <c r="F834" s="298" t="str">
        <f>IF($B834&gt;0,VLOOKUP($B834,'OT-ID'!$B$13:$M$3257,12,FALSE),"")</f>
        <v/>
      </c>
      <c r="G834" s="297" t="str">
        <f>IF($B834&gt;0,VLOOKUP($B834,'OT-ID'!$B$13:$M$3257,4,FALSE),"")</f>
        <v/>
      </c>
      <c r="H834" s="298" t="str">
        <f>IF($B834&gt;0,VLOOKUP($B834,'OT-ID'!$B$13:$M$3257,5,FALSE),"")</f>
        <v/>
      </c>
      <c r="I834" s="46"/>
      <c r="J834" s="38"/>
      <c r="K834" s="47"/>
      <c r="L834" s="48"/>
      <c r="M834" s="48"/>
      <c r="N834" s="48"/>
      <c r="O834" s="48"/>
      <c r="P834" s="48"/>
      <c r="Q834" s="48"/>
      <c r="R834" s="40"/>
      <c r="S834" s="40"/>
      <c r="T834" s="40"/>
      <c r="U834" s="40"/>
      <c r="V834" s="49"/>
      <c r="W834" s="49"/>
      <c r="X834" s="44" t="str">
        <f t="shared" si="16"/>
        <v/>
      </c>
    </row>
    <row r="835" spans="1:24" s="45" customFormat="1" ht="12" x14ac:dyDescent="0.2">
      <c r="A835" s="37"/>
      <c r="B835" s="38"/>
      <c r="C835" s="39"/>
      <c r="D835" s="297" t="str">
        <f>IF($B835&gt;0,VLOOKUP($B835,'OT-ID'!$B$13:$M$3257,6,FALSE),"")</f>
        <v/>
      </c>
      <c r="E835" s="298" t="str">
        <f>IF($B835&gt;0,VLOOKUP($B835,'OT-ID'!$B$13:$M$3257,10,FALSE),"")</f>
        <v/>
      </c>
      <c r="F835" s="298" t="str">
        <f>IF($B835&gt;0,VLOOKUP($B835,'OT-ID'!$B$13:$M$3257,12,FALSE),"")</f>
        <v/>
      </c>
      <c r="G835" s="297" t="str">
        <f>IF($B835&gt;0,VLOOKUP($B835,'OT-ID'!$B$13:$M$3257,4,FALSE),"")</f>
        <v/>
      </c>
      <c r="H835" s="298" t="str">
        <f>IF($B835&gt;0,VLOOKUP($B835,'OT-ID'!$B$13:$M$3257,5,FALSE),"")</f>
        <v/>
      </c>
      <c r="I835" s="46"/>
      <c r="J835" s="38"/>
      <c r="K835" s="47"/>
      <c r="L835" s="48"/>
      <c r="M835" s="48"/>
      <c r="N835" s="48"/>
      <c r="O835" s="48"/>
      <c r="P835" s="48"/>
      <c r="Q835" s="48"/>
      <c r="R835" s="40"/>
      <c r="S835" s="40"/>
      <c r="T835" s="40"/>
      <c r="U835" s="40"/>
      <c r="V835" s="49"/>
      <c r="W835" s="49"/>
      <c r="X835" s="44" t="str">
        <f t="shared" si="16"/>
        <v/>
      </c>
    </row>
    <row r="836" spans="1:24" s="45" customFormat="1" ht="12" x14ac:dyDescent="0.2">
      <c r="A836" s="37"/>
      <c r="B836" s="38"/>
      <c r="C836" s="39"/>
      <c r="D836" s="297" t="str">
        <f>IF($B836&gt;0,VLOOKUP($B836,'OT-ID'!$B$13:$M$3257,6,FALSE),"")</f>
        <v/>
      </c>
      <c r="E836" s="298" t="str">
        <f>IF($B836&gt;0,VLOOKUP($B836,'OT-ID'!$B$13:$M$3257,10,FALSE),"")</f>
        <v/>
      </c>
      <c r="F836" s="298" t="str">
        <f>IF($B836&gt;0,VLOOKUP($B836,'OT-ID'!$B$13:$M$3257,12,FALSE),"")</f>
        <v/>
      </c>
      <c r="G836" s="297" t="str">
        <f>IF($B836&gt;0,VLOOKUP($B836,'OT-ID'!$B$13:$M$3257,4,FALSE),"")</f>
        <v/>
      </c>
      <c r="H836" s="298" t="str">
        <f>IF($B836&gt;0,VLOOKUP($B836,'OT-ID'!$B$13:$M$3257,5,FALSE),"")</f>
        <v/>
      </c>
      <c r="I836" s="46"/>
      <c r="J836" s="38"/>
      <c r="K836" s="47"/>
      <c r="L836" s="48"/>
      <c r="M836" s="48"/>
      <c r="N836" s="48"/>
      <c r="O836" s="48"/>
      <c r="P836" s="48"/>
      <c r="Q836" s="48"/>
      <c r="R836" s="40"/>
      <c r="S836" s="40"/>
      <c r="T836" s="40"/>
      <c r="U836" s="40"/>
      <c r="V836" s="49"/>
      <c r="W836" s="49"/>
      <c r="X836" s="44" t="str">
        <f t="shared" si="16"/>
        <v/>
      </c>
    </row>
    <row r="837" spans="1:24" s="45" customFormat="1" ht="12" x14ac:dyDescent="0.2">
      <c r="A837" s="37"/>
      <c r="B837" s="38"/>
      <c r="C837" s="39"/>
      <c r="D837" s="297" t="str">
        <f>IF($B837&gt;0,VLOOKUP($B837,'OT-ID'!$B$13:$M$3257,6,FALSE),"")</f>
        <v/>
      </c>
      <c r="E837" s="298" t="str">
        <f>IF($B837&gt;0,VLOOKUP($B837,'OT-ID'!$B$13:$M$3257,10,FALSE),"")</f>
        <v/>
      </c>
      <c r="F837" s="298" t="str">
        <f>IF($B837&gt;0,VLOOKUP($B837,'OT-ID'!$B$13:$M$3257,12,FALSE),"")</f>
        <v/>
      </c>
      <c r="G837" s="297" t="str">
        <f>IF($B837&gt;0,VLOOKUP($B837,'OT-ID'!$B$13:$M$3257,4,FALSE),"")</f>
        <v/>
      </c>
      <c r="H837" s="298" t="str">
        <f>IF($B837&gt;0,VLOOKUP($B837,'OT-ID'!$B$13:$M$3257,5,FALSE),"")</f>
        <v/>
      </c>
      <c r="I837" s="46"/>
      <c r="J837" s="38"/>
      <c r="K837" s="47"/>
      <c r="L837" s="48"/>
      <c r="M837" s="48"/>
      <c r="N837" s="48"/>
      <c r="O837" s="48"/>
      <c r="P837" s="48"/>
      <c r="Q837" s="48"/>
      <c r="R837" s="40"/>
      <c r="S837" s="40"/>
      <c r="T837" s="40"/>
      <c r="U837" s="40"/>
      <c r="V837" s="49"/>
      <c r="W837" s="49"/>
      <c r="X837" s="44" t="str">
        <f t="shared" si="16"/>
        <v/>
      </c>
    </row>
    <row r="838" spans="1:24" s="45" customFormat="1" ht="12" x14ac:dyDescent="0.2">
      <c r="A838" s="37"/>
      <c r="B838" s="38"/>
      <c r="C838" s="39"/>
      <c r="D838" s="297" t="str">
        <f>IF($B838&gt;0,VLOOKUP($B838,'OT-ID'!$B$13:$M$3257,6,FALSE),"")</f>
        <v/>
      </c>
      <c r="E838" s="298" t="str">
        <f>IF($B838&gt;0,VLOOKUP($B838,'OT-ID'!$B$13:$M$3257,10,FALSE),"")</f>
        <v/>
      </c>
      <c r="F838" s="298" t="str">
        <f>IF($B838&gt;0,VLOOKUP($B838,'OT-ID'!$B$13:$M$3257,12,FALSE),"")</f>
        <v/>
      </c>
      <c r="G838" s="297" t="str">
        <f>IF($B838&gt;0,VLOOKUP($B838,'OT-ID'!$B$13:$M$3257,4,FALSE),"")</f>
        <v/>
      </c>
      <c r="H838" s="298" t="str">
        <f>IF($B838&gt;0,VLOOKUP($B838,'OT-ID'!$B$13:$M$3257,5,FALSE),"")</f>
        <v/>
      </c>
      <c r="I838" s="46"/>
      <c r="J838" s="38"/>
      <c r="K838" s="47"/>
      <c r="L838" s="48"/>
      <c r="M838" s="48"/>
      <c r="N838" s="48"/>
      <c r="O838" s="48"/>
      <c r="P838" s="48"/>
      <c r="Q838" s="48"/>
      <c r="R838" s="40"/>
      <c r="S838" s="40"/>
      <c r="T838" s="40"/>
      <c r="U838" s="40"/>
      <c r="V838" s="49"/>
      <c r="W838" s="49"/>
      <c r="X838" s="44" t="str">
        <f t="shared" si="16"/>
        <v/>
      </c>
    </row>
    <row r="839" spans="1:24" s="45" customFormat="1" ht="12" x14ac:dyDescent="0.2">
      <c r="A839" s="37"/>
      <c r="B839" s="38"/>
      <c r="C839" s="39"/>
      <c r="D839" s="297" t="str">
        <f>IF($B839&gt;0,VLOOKUP($B839,'OT-ID'!$B$13:$M$3257,6,FALSE),"")</f>
        <v/>
      </c>
      <c r="E839" s="298" t="str">
        <f>IF($B839&gt;0,VLOOKUP($B839,'OT-ID'!$B$13:$M$3257,10,FALSE),"")</f>
        <v/>
      </c>
      <c r="F839" s="298" t="str">
        <f>IF($B839&gt;0,VLOOKUP($B839,'OT-ID'!$B$13:$M$3257,12,FALSE),"")</f>
        <v/>
      </c>
      <c r="G839" s="297" t="str">
        <f>IF($B839&gt;0,VLOOKUP($B839,'OT-ID'!$B$13:$M$3257,4,FALSE),"")</f>
        <v/>
      </c>
      <c r="H839" s="298" t="str">
        <f>IF($B839&gt;0,VLOOKUP($B839,'OT-ID'!$B$13:$M$3257,5,FALSE),"")</f>
        <v/>
      </c>
      <c r="I839" s="46"/>
      <c r="J839" s="38"/>
      <c r="K839" s="47"/>
      <c r="L839" s="48"/>
      <c r="M839" s="48"/>
      <c r="N839" s="48"/>
      <c r="O839" s="48"/>
      <c r="P839" s="48"/>
      <c r="Q839" s="48"/>
      <c r="R839" s="40"/>
      <c r="S839" s="40"/>
      <c r="T839" s="40"/>
      <c r="U839" s="40"/>
      <c r="V839" s="49"/>
      <c r="W839" s="49"/>
      <c r="X839" s="44" t="str">
        <f t="shared" si="16"/>
        <v/>
      </c>
    </row>
    <row r="840" spans="1:24" s="45" customFormat="1" ht="12" x14ac:dyDescent="0.2">
      <c r="A840" s="37"/>
      <c r="B840" s="38"/>
      <c r="C840" s="39"/>
      <c r="D840" s="297" t="str">
        <f>IF($B840&gt;0,VLOOKUP($B840,'OT-ID'!$B$13:$M$3257,6,FALSE),"")</f>
        <v/>
      </c>
      <c r="E840" s="298" t="str">
        <f>IF($B840&gt;0,VLOOKUP($B840,'OT-ID'!$B$13:$M$3257,10,FALSE),"")</f>
        <v/>
      </c>
      <c r="F840" s="298" t="str">
        <f>IF($B840&gt;0,VLOOKUP($B840,'OT-ID'!$B$13:$M$3257,12,FALSE),"")</f>
        <v/>
      </c>
      <c r="G840" s="297" t="str">
        <f>IF($B840&gt;0,VLOOKUP($B840,'OT-ID'!$B$13:$M$3257,4,FALSE),"")</f>
        <v/>
      </c>
      <c r="H840" s="298" t="str">
        <f>IF($B840&gt;0,VLOOKUP($B840,'OT-ID'!$B$13:$M$3257,5,FALSE),"")</f>
        <v/>
      </c>
      <c r="I840" s="46"/>
      <c r="J840" s="38"/>
      <c r="K840" s="47"/>
      <c r="L840" s="48"/>
      <c r="M840" s="48"/>
      <c r="N840" s="48"/>
      <c r="O840" s="48"/>
      <c r="P840" s="48"/>
      <c r="Q840" s="48"/>
      <c r="R840" s="40"/>
      <c r="S840" s="40"/>
      <c r="T840" s="40"/>
      <c r="U840" s="40"/>
      <c r="V840" s="49"/>
      <c r="W840" s="49"/>
      <c r="X840" s="44" t="str">
        <f t="shared" si="16"/>
        <v/>
      </c>
    </row>
    <row r="841" spans="1:24" s="45" customFormat="1" ht="12" x14ac:dyDescent="0.2">
      <c r="A841" s="37"/>
      <c r="B841" s="38"/>
      <c r="C841" s="39"/>
      <c r="D841" s="297" t="str">
        <f>IF($B841&gt;0,VLOOKUP($B841,'OT-ID'!$B$13:$M$3257,6,FALSE),"")</f>
        <v/>
      </c>
      <c r="E841" s="298" t="str">
        <f>IF($B841&gt;0,VLOOKUP($B841,'OT-ID'!$B$13:$M$3257,10,FALSE),"")</f>
        <v/>
      </c>
      <c r="F841" s="298" t="str">
        <f>IF($B841&gt;0,VLOOKUP($B841,'OT-ID'!$B$13:$M$3257,12,FALSE),"")</f>
        <v/>
      </c>
      <c r="G841" s="297" t="str">
        <f>IF($B841&gt;0,VLOOKUP($B841,'OT-ID'!$B$13:$M$3257,4,FALSE),"")</f>
        <v/>
      </c>
      <c r="H841" s="298" t="str">
        <f>IF($B841&gt;0,VLOOKUP($B841,'OT-ID'!$B$13:$M$3257,5,FALSE),"")</f>
        <v/>
      </c>
      <c r="I841" s="46"/>
      <c r="J841" s="38"/>
      <c r="K841" s="47"/>
      <c r="L841" s="48"/>
      <c r="M841" s="48"/>
      <c r="N841" s="48"/>
      <c r="O841" s="48"/>
      <c r="P841" s="48"/>
      <c r="Q841" s="48"/>
      <c r="R841" s="40"/>
      <c r="S841" s="40"/>
      <c r="T841" s="40"/>
      <c r="U841" s="40"/>
      <c r="V841" s="49"/>
      <c r="W841" s="49"/>
      <c r="X841" s="44" t="str">
        <f t="shared" si="16"/>
        <v/>
      </c>
    </row>
    <row r="842" spans="1:24" s="45" customFormat="1" ht="12" x14ac:dyDescent="0.2">
      <c r="A842" s="37"/>
      <c r="B842" s="38"/>
      <c r="C842" s="39"/>
      <c r="D842" s="297" t="str">
        <f>IF($B842&gt;0,VLOOKUP($B842,'OT-ID'!$B$13:$M$3257,6,FALSE),"")</f>
        <v/>
      </c>
      <c r="E842" s="298" t="str">
        <f>IF($B842&gt;0,VLOOKUP($B842,'OT-ID'!$B$13:$M$3257,10,FALSE),"")</f>
        <v/>
      </c>
      <c r="F842" s="298" t="str">
        <f>IF($B842&gt;0,VLOOKUP($B842,'OT-ID'!$B$13:$M$3257,12,FALSE),"")</f>
        <v/>
      </c>
      <c r="G842" s="297" t="str">
        <f>IF($B842&gt;0,VLOOKUP($B842,'OT-ID'!$B$13:$M$3257,4,FALSE),"")</f>
        <v/>
      </c>
      <c r="H842" s="298" t="str">
        <f>IF($B842&gt;0,VLOOKUP($B842,'OT-ID'!$B$13:$M$3257,5,FALSE),"")</f>
        <v/>
      </c>
      <c r="I842" s="46"/>
      <c r="J842" s="38"/>
      <c r="K842" s="47"/>
      <c r="L842" s="48"/>
      <c r="M842" s="48"/>
      <c r="N842" s="48"/>
      <c r="O842" s="48"/>
      <c r="P842" s="48"/>
      <c r="Q842" s="48"/>
      <c r="R842" s="40"/>
      <c r="S842" s="40"/>
      <c r="T842" s="40"/>
      <c r="U842" s="40"/>
      <c r="V842" s="49"/>
      <c r="W842" s="49"/>
      <c r="X842" s="44" t="str">
        <f t="shared" si="16"/>
        <v/>
      </c>
    </row>
    <row r="843" spans="1:24" s="45" customFormat="1" ht="12" x14ac:dyDescent="0.2">
      <c r="A843" s="37"/>
      <c r="B843" s="38"/>
      <c r="C843" s="39"/>
      <c r="D843" s="297" t="str">
        <f>IF($B843&gt;0,VLOOKUP($B843,'OT-ID'!$B$13:$M$3257,6,FALSE),"")</f>
        <v/>
      </c>
      <c r="E843" s="298" t="str">
        <f>IF($B843&gt;0,VLOOKUP($B843,'OT-ID'!$B$13:$M$3257,10,FALSE),"")</f>
        <v/>
      </c>
      <c r="F843" s="298" t="str">
        <f>IF($B843&gt;0,VLOOKUP($B843,'OT-ID'!$B$13:$M$3257,12,FALSE),"")</f>
        <v/>
      </c>
      <c r="G843" s="297" t="str">
        <f>IF($B843&gt;0,VLOOKUP($B843,'OT-ID'!$B$13:$M$3257,4,FALSE),"")</f>
        <v/>
      </c>
      <c r="H843" s="298" t="str">
        <f>IF($B843&gt;0,VLOOKUP($B843,'OT-ID'!$B$13:$M$3257,5,FALSE),"")</f>
        <v/>
      </c>
      <c r="I843" s="46"/>
      <c r="J843" s="38"/>
      <c r="K843" s="47"/>
      <c r="L843" s="48"/>
      <c r="M843" s="48"/>
      <c r="N843" s="48"/>
      <c r="O843" s="48"/>
      <c r="P843" s="48"/>
      <c r="Q843" s="48"/>
      <c r="R843" s="40"/>
      <c r="S843" s="40"/>
      <c r="T843" s="40"/>
      <c r="U843" s="40"/>
      <c r="V843" s="49"/>
      <c r="W843" s="49"/>
      <c r="X843" s="44" t="str">
        <f t="shared" si="16"/>
        <v/>
      </c>
    </row>
    <row r="844" spans="1:24" s="45" customFormat="1" ht="12" x14ac:dyDescent="0.2">
      <c r="A844" s="37"/>
      <c r="B844" s="38"/>
      <c r="C844" s="39"/>
      <c r="D844" s="297" t="str">
        <f>IF($B844&gt;0,VLOOKUP($B844,'OT-ID'!$B$13:$M$3257,6,FALSE),"")</f>
        <v/>
      </c>
      <c r="E844" s="298" t="str">
        <f>IF($B844&gt;0,VLOOKUP($B844,'OT-ID'!$B$13:$M$3257,10,FALSE),"")</f>
        <v/>
      </c>
      <c r="F844" s="298" t="str">
        <f>IF($B844&gt;0,VLOOKUP($B844,'OT-ID'!$B$13:$M$3257,12,FALSE),"")</f>
        <v/>
      </c>
      <c r="G844" s="297" t="str">
        <f>IF($B844&gt;0,VLOOKUP($B844,'OT-ID'!$B$13:$M$3257,4,FALSE),"")</f>
        <v/>
      </c>
      <c r="H844" s="298" t="str">
        <f>IF($B844&gt;0,VLOOKUP($B844,'OT-ID'!$B$13:$M$3257,5,FALSE),"")</f>
        <v/>
      </c>
      <c r="I844" s="46"/>
      <c r="J844" s="38"/>
      <c r="K844" s="47"/>
      <c r="L844" s="48"/>
      <c r="M844" s="48"/>
      <c r="N844" s="48"/>
      <c r="O844" s="48"/>
      <c r="P844" s="48"/>
      <c r="Q844" s="48"/>
      <c r="R844" s="40"/>
      <c r="S844" s="40"/>
      <c r="T844" s="40"/>
      <c r="U844" s="40"/>
      <c r="V844" s="49"/>
      <c r="W844" s="49"/>
      <c r="X844" s="44" t="str">
        <f t="shared" si="16"/>
        <v/>
      </c>
    </row>
    <row r="845" spans="1:24" s="45" customFormat="1" ht="12" x14ac:dyDescent="0.2">
      <c r="A845" s="37"/>
      <c r="B845" s="38"/>
      <c r="C845" s="39"/>
      <c r="D845" s="297" t="str">
        <f>IF($B845&gt;0,VLOOKUP($B845,'OT-ID'!$B$13:$M$3257,6,FALSE),"")</f>
        <v/>
      </c>
      <c r="E845" s="298" t="str">
        <f>IF($B845&gt;0,VLOOKUP($B845,'OT-ID'!$B$13:$M$3257,10,FALSE),"")</f>
        <v/>
      </c>
      <c r="F845" s="298" t="str">
        <f>IF($B845&gt;0,VLOOKUP($B845,'OT-ID'!$B$13:$M$3257,12,FALSE),"")</f>
        <v/>
      </c>
      <c r="G845" s="297" t="str">
        <f>IF($B845&gt;0,VLOOKUP($B845,'OT-ID'!$B$13:$M$3257,4,FALSE),"")</f>
        <v/>
      </c>
      <c r="H845" s="298" t="str">
        <f>IF($B845&gt;0,VLOOKUP($B845,'OT-ID'!$B$13:$M$3257,5,FALSE),"")</f>
        <v/>
      </c>
      <c r="I845" s="46"/>
      <c r="J845" s="38"/>
      <c r="K845" s="47"/>
      <c r="L845" s="48"/>
      <c r="M845" s="48"/>
      <c r="N845" s="48"/>
      <c r="O845" s="48"/>
      <c r="P845" s="48"/>
      <c r="Q845" s="48"/>
      <c r="R845" s="40"/>
      <c r="S845" s="40"/>
      <c r="T845" s="40"/>
      <c r="U845" s="40"/>
      <c r="V845" s="49"/>
      <c r="W845" s="49"/>
      <c r="X845" s="44" t="str">
        <f t="shared" si="16"/>
        <v/>
      </c>
    </row>
    <row r="846" spans="1:24" s="45" customFormat="1" ht="12" x14ac:dyDescent="0.2">
      <c r="A846" s="37"/>
      <c r="B846" s="38"/>
      <c r="C846" s="39"/>
      <c r="D846" s="297" t="str">
        <f>IF($B846&gt;0,VLOOKUP($B846,'OT-ID'!$B$13:$M$3257,6,FALSE),"")</f>
        <v/>
      </c>
      <c r="E846" s="298" t="str">
        <f>IF($B846&gt;0,VLOOKUP($B846,'OT-ID'!$B$13:$M$3257,10,FALSE),"")</f>
        <v/>
      </c>
      <c r="F846" s="298" t="str">
        <f>IF($B846&gt;0,VLOOKUP($B846,'OT-ID'!$B$13:$M$3257,12,FALSE),"")</f>
        <v/>
      </c>
      <c r="G846" s="297" t="str">
        <f>IF($B846&gt;0,VLOOKUP($B846,'OT-ID'!$B$13:$M$3257,4,FALSE),"")</f>
        <v/>
      </c>
      <c r="H846" s="298" t="str">
        <f>IF($B846&gt;0,VLOOKUP($B846,'OT-ID'!$B$13:$M$3257,5,FALSE),"")</f>
        <v/>
      </c>
      <c r="I846" s="46"/>
      <c r="J846" s="38"/>
      <c r="K846" s="47"/>
      <c r="L846" s="48"/>
      <c r="M846" s="48"/>
      <c r="N846" s="48"/>
      <c r="O846" s="48"/>
      <c r="P846" s="48"/>
      <c r="Q846" s="48"/>
      <c r="R846" s="40"/>
      <c r="S846" s="40"/>
      <c r="T846" s="40"/>
      <c r="U846" s="40"/>
      <c r="V846" s="49"/>
      <c r="W846" s="49"/>
      <c r="X846" s="44" t="str">
        <f t="shared" si="16"/>
        <v/>
      </c>
    </row>
    <row r="847" spans="1:24" s="45" customFormat="1" ht="12" x14ac:dyDescent="0.2">
      <c r="A847" s="37"/>
      <c r="B847" s="38"/>
      <c r="C847" s="39"/>
      <c r="D847" s="297" t="str">
        <f>IF($B847&gt;0,VLOOKUP($B847,'OT-ID'!$B$13:$M$3257,6,FALSE),"")</f>
        <v/>
      </c>
      <c r="E847" s="298" t="str">
        <f>IF($B847&gt;0,VLOOKUP($B847,'OT-ID'!$B$13:$M$3257,10,FALSE),"")</f>
        <v/>
      </c>
      <c r="F847" s="298" t="str">
        <f>IF($B847&gt;0,VLOOKUP($B847,'OT-ID'!$B$13:$M$3257,12,FALSE),"")</f>
        <v/>
      </c>
      <c r="G847" s="297" t="str">
        <f>IF($B847&gt;0,VLOOKUP($B847,'OT-ID'!$B$13:$M$3257,4,FALSE),"")</f>
        <v/>
      </c>
      <c r="H847" s="298" t="str">
        <f>IF($B847&gt;0,VLOOKUP($B847,'OT-ID'!$B$13:$M$3257,5,FALSE),"")</f>
        <v/>
      </c>
      <c r="I847" s="46"/>
      <c r="J847" s="38"/>
      <c r="K847" s="47"/>
      <c r="L847" s="48"/>
      <c r="M847" s="48"/>
      <c r="N847" s="48"/>
      <c r="O847" s="48"/>
      <c r="P847" s="48"/>
      <c r="Q847" s="48"/>
      <c r="R847" s="40"/>
      <c r="S847" s="40"/>
      <c r="T847" s="40"/>
      <c r="U847" s="40"/>
      <c r="V847" s="49"/>
      <c r="W847" s="49"/>
      <c r="X847" s="44" t="str">
        <f t="shared" si="16"/>
        <v/>
      </c>
    </row>
    <row r="848" spans="1:24" s="45" customFormat="1" ht="12" x14ac:dyDescent="0.2">
      <c r="A848" s="37"/>
      <c r="B848" s="38"/>
      <c r="C848" s="39"/>
      <c r="D848" s="297" t="str">
        <f>IF($B848&gt;0,VLOOKUP($B848,'OT-ID'!$B$13:$M$3257,6,FALSE),"")</f>
        <v/>
      </c>
      <c r="E848" s="298" t="str">
        <f>IF($B848&gt;0,VLOOKUP($B848,'OT-ID'!$B$13:$M$3257,10,FALSE),"")</f>
        <v/>
      </c>
      <c r="F848" s="298" t="str">
        <f>IF($B848&gt;0,VLOOKUP($B848,'OT-ID'!$B$13:$M$3257,12,FALSE),"")</f>
        <v/>
      </c>
      <c r="G848" s="297" t="str">
        <f>IF($B848&gt;0,VLOOKUP($B848,'OT-ID'!$B$13:$M$3257,4,FALSE),"")</f>
        <v/>
      </c>
      <c r="H848" s="298" t="str">
        <f>IF($B848&gt;0,VLOOKUP($B848,'OT-ID'!$B$13:$M$3257,5,FALSE),"")</f>
        <v/>
      </c>
      <c r="I848" s="46"/>
      <c r="J848" s="38"/>
      <c r="K848" s="47"/>
      <c r="L848" s="48"/>
      <c r="M848" s="48"/>
      <c r="N848" s="48"/>
      <c r="O848" s="48"/>
      <c r="P848" s="48"/>
      <c r="Q848" s="48"/>
      <c r="R848" s="40"/>
      <c r="S848" s="40"/>
      <c r="T848" s="40"/>
      <c r="U848" s="40"/>
      <c r="V848" s="49"/>
      <c r="W848" s="49"/>
      <c r="X848" s="44" t="str">
        <f t="shared" si="16"/>
        <v/>
      </c>
    </row>
    <row r="849" spans="1:24" s="45" customFormat="1" ht="12" x14ac:dyDescent="0.2">
      <c r="A849" s="37"/>
      <c r="B849" s="38"/>
      <c r="C849" s="39"/>
      <c r="D849" s="297" t="str">
        <f>IF($B849&gt;0,VLOOKUP($B849,'OT-ID'!$B$13:$M$3257,6,FALSE),"")</f>
        <v/>
      </c>
      <c r="E849" s="298" t="str">
        <f>IF($B849&gt;0,VLOOKUP($B849,'OT-ID'!$B$13:$M$3257,10,FALSE),"")</f>
        <v/>
      </c>
      <c r="F849" s="298" t="str">
        <f>IF($B849&gt;0,VLOOKUP($B849,'OT-ID'!$B$13:$M$3257,12,FALSE),"")</f>
        <v/>
      </c>
      <c r="G849" s="297" t="str">
        <f>IF($B849&gt;0,VLOOKUP($B849,'OT-ID'!$B$13:$M$3257,4,FALSE),"")</f>
        <v/>
      </c>
      <c r="H849" s="298" t="str">
        <f>IF($B849&gt;0,VLOOKUP($B849,'OT-ID'!$B$13:$M$3257,5,FALSE),"")</f>
        <v/>
      </c>
      <c r="I849" s="46"/>
      <c r="J849" s="38"/>
      <c r="K849" s="47"/>
      <c r="L849" s="48"/>
      <c r="M849" s="48"/>
      <c r="N849" s="48"/>
      <c r="O849" s="48"/>
      <c r="P849" s="48"/>
      <c r="Q849" s="48"/>
      <c r="R849" s="40"/>
      <c r="S849" s="40"/>
      <c r="T849" s="40"/>
      <c r="U849" s="40"/>
      <c r="V849" s="49"/>
      <c r="W849" s="49"/>
      <c r="X849" s="44" t="str">
        <f t="shared" si="16"/>
        <v/>
      </c>
    </row>
    <row r="850" spans="1:24" s="45" customFormat="1" ht="12" x14ac:dyDescent="0.2">
      <c r="A850" s="37"/>
      <c r="B850" s="38"/>
      <c r="C850" s="39"/>
      <c r="D850" s="297" t="str">
        <f>IF($B850&gt;0,VLOOKUP($B850,'OT-ID'!$B$13:$M$3257,6,FALSE),"")</f>
        <v/>
      </c>
      <c r="E850" s="298" t="str">
        <f>IF($B850&gt;0,VLOOKUP($B850,'OT-ID'!$B$13:$M$3257,10,FALSE),"")</f>
        <v/>
      </c>
      <c r="F850" s="298" t="str">
        <f>IF($B850&gt;0,VLOOKUP($B850,'OT-ID'!$B$13:$M$3257,12,FALSE),"")</f>
        <v/>
      </c>
      <c r="G850" s="297" t="str">
        <f>IF($B850&gt;0,VLOOKUP($B850,'OT-ID'!$B$13:$M$3257,4,FALSE),"")</f>
        <v/>
      </c>
      <c r="H850" s="298" t="str">
        <f>IF($B850&gt;0,VLOOKUP($B850,'OT-ID'!$B$13:$M$3257,5,FALSE),"")</f>
        <v/>
      </c>
      <c r="I850" s="46"/>
      <c r="J850" s="38"/>
      <c r="K850" s="47"/>
      <c r="L850" s="48"/>
      <c r="M850" s="48"/>
      <c r="N850" s="48"/>
      <c r="O850" s="48"/>
      <c r="P850" s="48"/>
      <c r="Q850" s="48"/>
      <c r="R850" s="40"/>
      <c r="S850" s="40"/>
      <c r="T850" s="40"/>
      <c r="U850" s="40"/>
      <c r="V850" s="49"/>
      <c r="W850" s="49"/>
      <c r="X850" s="44" t="str">
        <f t="shared" si="16"/>
        <v/>
      </c>
    </row>
    <row r="851" spans="1:24" s="45" customFormat="1" ht="12" x14ac:dyDescent="0.2">
      <c r="A851" s="37"/>
      <c r="B851" s="38"/>
      <c r="C851" s="39"/>
      <c r="D851" s="297" t="str">
        <f>IF($B851&gt;0,VLOOKUP($B851,'OT-ID'!$B$13:$M$3257,6,FALSE),"")</f>
        <v/>
      </c>
      <c r="E851" s="298" t="str">
        <f>IF($B851&gt;0,VLOOKUP($B851,'OT-ID'!$B$13:$M$3257,10,FALSE),"")</f>
        <v/>
      </c>
      <c r="F851" s="298" t="str">
        <f>IF($B851&gt;0,VLOOKUP($B851,'OT-ID'!$B$13:$M$3257,12,FALSE),"")</f>
        <v/>
      </c>
      <c r="G851" s="297" t="str">
        <f>IF($B851&gt;0,VLOOKUP($B851,'OT-ID'!$B$13:$M$3257,4,FALSE),"")</f>
        <v/>
      </c>
      <c r="H851" s="298" t="str">
        <f>IF($B851&gt;0,VLOOKUP($B851,'OT-ID'!$B$13:$M$3257,5,FALSE),"")</f>
        <v/>
      </c>
      <c r="I851" s="46"/>
      <c r="J851" s="38"/>
      <c r="K851" s="47"/>
      <c r="L851" s="48"/>
      <c r="M851" s="48"/>
      <c r="N851" s="48"/>
      <c r="O851" s="48"/>
      <c r="P851" s="48"/>
      <c r="Q851" s="48"/>
      <c r="R851" s="40"/>
      <c r="S851" s="40"/>
      <c r="T851" s="40"/>
      <c r="U851" s="40"/>
      <c r="V851" s="49"/>
      <c r="W851" s="49"/>
      <c r="X851" s="44" t="str">
        <f t="shared" ref="X851:X914" si="17">IF(W851&gt;0,V851*1000/W851,"")</f>
        <v/>
      </c>
    </row>
    <row r="852" spans="1:24" s="45" customFormat="1" ht="12" x14ac:dyDescent="0.2">
      <c r="A852" s="37"/>
      <c r="B852" s="38"/>
      <c r="C852" s="39"/>
      <c r="D852" s="297" t="str">
        <f>IF($B852&gt;0,VLOOKUP($B852,'OT-ID'!$B$13:$M$3257,6,FALSE),"")</f>
        <v/>
      </c>
      <c r="E852" s="298" t="str">
        <f>IF($B852&gt;0,VLOOKUP($B852,'OT-ID'!$B$13:$M$3257,10,FALSE),"")</f>
        <v/>
      </c>
      <c r="F852" s="298" t="str">
        <f>IF($B852&gt;0,VLOOKUP($B852,'OT-ID'!$B$13:$M$3257,12,FALSE),"")</f>
        <v/>
      </c>
      <c r="G852" s="297" t="str">
        <f>IF($B852&gt;0,VLOOKUP($B852,'OT-ID'!$B$13:$M$3257,4,FALSE),"")</f>
        <v/>
      </c>
      <c r="H852" s="298" t="str">
        <f>IF($B852&gt;0,VLOOKUP($B852,'OT-ID'!$B$13:$M$3257,5,FALSE),"")</f>
        <v/>
      </c>
      <c r="I852" s="46"/>
      <c r="J852" s="38"/>
      <c r="K852" s="47"/>
      <c r="L852" s="48"/>
      <c r="M852" s="48"/>
      <c r="N852" s="48"/>
      <c r="O852" s="48"/>
      <c r="P852" s="48"/>
      <c r="Q852" s="48"/>
      <c r="R852" s="40"/>
      <c r="S852" s="40"/>
      <c r="T852" s="40"/>
      <c r="U852" s="40"/>
      <c r="V852" s="49"/>
      <c r="W852" s="49"/>
      <c r="X852" s="44" t="str">
        <f t="shared" si="17"/>
        <v/>
      </c>
    </row>
    <row r="853" spans="1:24" s="45" customFormat="1" ht="12" x14ac:dyDescent="0.2">
      <c r="A853" s="37"/>
      <c r="B853" s="38"/>
      <c r="C853" s="39"/>
      <c r="D853" s="297" t="str">
        <f>IF($B853&gt;0,VLOOKUP($B853,'OT-ID'!$B$13:$M$3257,6,FALSE),"")</f>
        <v/>
      </c>
      <c r="E853" s="298" t="str">
        <f>IF($B853&gt;0,VLOOKUP($B853,'OT-ID'!$B$13:$M$3257,10,FALSE),"")</f>
        <v/>
      </c>
      <c r="F853" s="298" t="str">
        <f>IF($B853&gt;0,VLOOKUP($B853,'OT-ID'!$B$13:$M$3257,12,FALSE),"")</f>
        <v/>
      </c>
      <c r="G853" s="297" t="str">
        <f>IF($B853&gt;0,VLOOKUP($B853,'OT-ID'!$B$13:$M$3257,4,FALSE),"")</f>
        <v/>
      </c>
      <c r="H853" s="298" t="str">
        <f>IF($B853&gt;0,VLOOKUP($B853,'OT-ID'!$B$13:$M$3257,5,FALSE),"")</f>
        <v/>
      </c>
      <c r="I853" s="46"/>
      <c r="J853" s="38"/>
      <c r="K853" s="47"/>
      <c r="L853" s="48"/>
      <c r="M853" s="48"/>
      <c r="N853" s="48"/>
      <c r="O853" s="48"/>
      <c r="P853" s="48"/>
      <c r="Q853" s="48"/>
      <c r="R853" s="40"/>
      <c r="S853" s="40"/>
      <c r="T853" s="40"/>
      <c r="U853" s="40"/>
      <c r="V853" s="49"/>
      <c r="W853" s="49"/>
      <c r="X853" s="44" t="str">
        <f t="shared" si="17"/>
        <v/>
      </c>
    </row>
    <row r="854" spans="1:24" s="45" customFormat="1" ht="12" x14ac:dyDescent="0.2">
      <c r="A854" s="37"/>
      <c r="B854" s="38"/>
      <c r="C854" s="39"/>
      <c r="D854" s="297" t="str">
        <f>IF($B854&gt;0,VLOOKUP($B854,'OT-ID'!$B$13:$M$3257,6,FALSE),"")</f>
        <v/>
      </c>
      <c r="E854" s="298" t="str">
        <f>IF($B854&gt;0,VLOOKUP($B854,'OT-ID'!$B$13:$M$3257,10,FALSE),"")</f>
        <v/>
      </c>
      <c r="F854" s="298" t="str">
        <f>IF($B854&gt;0,VLOOKUP($B854,'OT-ID'!$B$13:$M$3257,12,FALSE),"")</f>
        <v/>
      </c>
      <c r="G854" s="297" t="str">
        <f>IF($B854&gt;0,VLOOKUP($B854,'OT-ID'!$B$13:$M$3257,4,FALSE),"")</f>
        <v/>
      </c>
      <c r="H854" s="298" t="str">
        <f>IF($B854&gt;0,VLOOKUP($B854,'OT-ID'!$B$13:$M$3257,5,FALSE),"")</f>
        <v/>
      </c>
      <c r="I854" s="46"/>
      <c r="J854" s="38"/>
      <c r="K854" s="47"/>
      <c r="L854" s="48"/>
      <c r="M854" s="48"/>
      <c r="N854" s="48"/>
      <c r="O854" s="48"/>
      <c r="P854" s="48"/>
      <c r="Q854" s="48"/>
      <c r="R854" s="40"/>
      <c r="S854" s="40"/>
      <c r="T854" s="40"/>
      <c r="U854" s="40"/>
      <c r="V854" s="49"/>
      <c r="W854" s="49"/>
      <c r="X854" s="44" t="str">
        <f t="shared" si="17"/>
        <v/>
      </c>
    </row>
    <row r="855" spans="1:24" s="45" customFormat="1" ht="12" x14ac:dyDescent="0.2">
      <c r="A855" s="37"/>
      <c r="B855" s="38"/>
      <c r="C855" s="39"/>
      <c r="D855" s="297" t="str">
        <f>IF($B855&gt;0,VLOOKUP($B855,'OT-ID'!$B$13:$M$3257,6,FALSE),"")</f>
        <v/>
      </c>
      <c r="E855" s="298" t="str">
        <f>IF($B855&gt;0,VLOOKUP($B855,'OT-ID'!$B$13:$M$3257,10,FALSE),"")</f>
        <v/>
      </c>
      <c r="F855" s="298" t="str">
        <f>IF($B855&gt;0,VLOOKUP($B855,'OT-ID'!$B$13:$M$3257,12,FALSE),"")</f>
        <v/>
      </c>
      <c r="G855" s="297" t="str">
        <f>IF($B855&gt;0,VLOOKUP($B855,'OT-ID'!$B$13:$M$3257,4,FALSE),"")</f>
        <v/>
      </c>
      <c r="H855" s="298" t="str">
        <f>IF($B855&gt;0,VLOOKUP($B855,'OT-ID'!$B$13:$M$3257,5,FALSE),"")</f>
        <v/>
      </c>
      <c r="I855" s="46"/>
      <c r="J855" s="38"/>
      <c r="K855" s="47"/>
      <c r="L855" s="48"/>
      <c r="M855" s="48"/>
      <c r="N855" s="48"/>
      <c r="O855" s="48"/>
      <c r="P855" s="48"/>
      <c r="Q855" s="48"/>
      <c r="R855" s="40"/>
      <c r="S855" s="40"/>
      <c r="T855" s="40"/>
      <c r="U855" s="40"/>
      <c r="V855" s="49"/>
      <c r="W855" s="49"/>
      <c r="X855" s="44" t="str">
        <f t="shared" si="17"/>
        <v/>
      </c>
    </row>
    <row r="856" spans="1:24" s="45" customFormat="1" ht="12" x14ac:dyDescent="0.2">
      <c r="A856" s="37"/>
      <c r="B856" s="38"/>
      <c r="C856" s="39"/>
      <c r="D856" s="297" t="str">
        <f>IF($B856&gt;0,VLOOKUP($B856,'OT-ID'!$B$13:$M$3257,6,FALSE),"")</f>
        <v/>
      </c>
      <c r="E856" s="298" t="str">
        <f>IF($B856&gt;0,VLOOKUP($B856,'OT-ID'!$B$13:$M$3257,10,FALSE),"")</f>
        <v/>
      </c>
      <c r="F856" s="298" t="str">
        <f>IF($B856&gt;0,VLOOKUP($B856,'OT-ID'!$B$13:$M$3257,12,FALSE),"")</f>
        <v/>
      </c>
      <c r="G856" s="297" t="str">
        <f>IF($B856&gt;0,VLOOKUP($B856,'OT-ID'!$B$13:$M$3257,4,FALSE),"")</f>
        <v/>
      </c>
      <c r="H856" s="298" t="str">
        <f>IF($B856&gt;0,VLOOKUP($B856,'OT-ID'!$B$13:$M$3257,5,FALSE),"")</f>
        <v/>
      </c>
      <c r="I856" s="46"/>
      <c r="J856" s="38"/>
      <c r="K856" s="47"/>
      <c r="L856" s="48"/>
      <c r="M856" s="48"/>
      <c r="N856" s="48"/>
      <c r="O856" s="48"/>
      <c r="P856" s="48"/>
      <c r="Q856" s="48"/>
      <c r="R856" s="40"/>
      <c r="S856" s="40"/>
      <c r="T856" s="40"/>
      <c r="U856" s="40"/>
      <c r="V856" s="49"/>
      <c r="W856" s="49"/>
      <c r="X856" s="44" t="str">
        <f t="shared" si="17"/>
        <v/>
      </c>
    </row>
    <row r="857" spans="1:24" s="45" customFormat="1" ht="12" x14ac:dyDescent="0.2">
      <c r="A857" s="37"/>
      <c r="B857" s="38"/>
      <c r="C857" s="39"/>
      <c r="D857" s="297" t="str">
        <f>IF($B857&gt;0,VLOOKUP($B857,'OT-ID'!$B$13:$M$3257,6,FALSE),"")</f>
        <v/>
      </c>
      <c r="E857" s="298" t="str">
        <f>IF($B857&gt;0,VLOOKUP($B857,'OT-ID'!$B$13:$M$3257,10,FALSE),"")</f>
        <v/>
      </c>
      <c r="F857" s="298" t="str">
        <f>IF($B857&gt;0,VLOOKUP($B857,'OT-ID'!$B$13:$M$3257,12,FALSE),"")</f>
        <v/>
      </c>
      <c r="G857" s="297" t="str">
        <f>IF($B857&gt;0,VLOOKUP($B857,'OT-ID'!$B$13:$M$3257,4,FALSE),"")</f>
        <v/>
      </c>
      <c r="H857" s="298" t="str">
        <f>IF($B857&gt;0,VLOOKUP($B857,'OT-ID'!$B$13:$M$3257,5,FALSE),"")</f>
        <v/>
      </c>
      <c r="I857" s="46"/>
      <c r="J857" s="38"/>
      <c r="K857" s="47"/>
      <c r="L857" s="48"/>
      <c r="M857" s="48"/>
      <c r="N857" s="48"/>
      <c r="O857" s="48"/>
      <c r="P857" s="48"/>
      <c r="Q857" s="48"/>
      <c r="R857" s="40"/>
      <c r="S857" s="40"/>
      <c r="T857" s="40"/>
      <c r="U857" s="40"/>
      <c r="V857" s="49"/>
      <c r="W857" s="49"/>
      <c r="X857" s="44" t="str">
        <f t="shared" si="17"/>
        <v/>
      </c>
    </row>
    <row r="858" spans="1:24" s="45" customFormat="1" ht="12" x14ac:dyDescent="0.2">
      <c r="A858" s="37"/>
      <c r="B858" s="38"/>
      <c r="C858" s="39"/>
      <c r="D858" s="297" t="str">
        <f>IF($B858&gt;0,VLOOKUP($B858,'OT-ID'!$B$13:$M$3257,6,FALSE),"")</f>
        <v/>
      </c>
      <c r="E858" s="298" t="str">
        <f>IF($B858&gt;0,VLOOKUP($B858,'OT-ID'!$B$13:$M$3257,10,FALSE),"")</f>
        <v/>
      </c>
      <c r="F858" s="298" t="str">
        <f>IF($B858&gt;0,VLOOKUP($B858,'OT-ID'!$B$13:$M$3257,12,FALSE),"")</f>
        <v/>
      </c>
      <c r="G858" s="297" t="str">
        <f>IF($B858&gt;0,VLOOKUP($B858,'OT-ID'!$B$13:$M$3257,4,FALSE),"")</f>
        <v/>
      </c>
      <c r="H858" s="298" t="str">
        <f>IF($B858&gt;0,VLOOKUP($B858,'OT-ID'!$B$13:$M$3257,5,FALSE),"")</f>
        <v/>
      </c>
      <c r="I858" s="46"/>
      <c r="J858" s="38"/>
      <c r="K858" s="47"/>
      <c r="L858" s="48"/>
      <c r="M858" s="48"/>
      <c r="N858" s="48"/>
      <c r="O858" s="48"/>
      <c r="P858" s="48"/>
      <c r="Q858" s="48"/>
      <c r="R858" s="40"/>
      <c r="S858" s="40"/>
      <c r="T858" s="40"/>
      <c r="U858" s="40"/>
      <c r="V858" s="49"/>
      <c r="W858" s="49"/>
      <c r="X858" s="44" t="str">
        <f t="shared" si="17"/>
        <v/>
      </c>
    </row>
    <row r="859" spans="1:24" s="45" customFormat="1" ht="12" x14ac:dyDescent="0.2">
      <c r="A859" s="37"/>
      <c r="B859" s="38"/>
      <c r="C859" s="39"/>
      <c r="D859" s="297" t="str">
        <f>IF($B859&gt;0,VLOOKUP($B859,'OT-ID'!$B$13:$M$3257,6,FALSE),"")</f>
        <v/>
      </c>
      <c r="E859" s="298" t="str">
        <f>IF($B859&gt;0,VLOOKUP($B859,'OT-ID'!$B$13:$M$3257,10,FALSE),"")</f>
        <v/>
      </c>
      <c r="F859" s="298" t="str">
        <f>IF($B859&gt;0,VLOOKUP($B859,'OT-ID'!$B$13:$M$3257,12,FALSE),"")</f>
        <v/>
      </c>
      <c r="G859" s="297" t="str">
        <f>IF($B859&gt;0,VLOOKUP($B859,'OT-ID'!$B$13:$M$3257,4,FALSE),"")</f>
        <v/>
      </c>
      <c r="H859" s="298" t="str">
        <f>IF($B859&gt;0,VLOOKUP($B859,'OT-ID'!$B$13:$M$3257,5,FALSE),"")</f>
        <v/>
      </c>
      <c r="I859" s="46"/>
      <c r="J859" s="38"/>
      <c r="K859" s="47"/>
      <c r="L859" s="48"/>
      <c r="M859" s="48"/>
      <c r="N859" s="48"/>
      <c r="O859" s="48"/>
      <c r="P859" s="48"/>
      <c r="Q859" s="48"/>
      <c r="R859" s="40"/>
      <c r="S859" s="40"/>
      <c r="T859" s="40"/>
      <c r="U859" s="40"/>
      <c r="V859" s="49"/>
      <c r="W859" s="49"/>
      <c r="X859" s="44" t="str">
        <f t="shared" si="17"/>
        <v/>
      </c>
    </row>
    <row r="860" spans="1:24" s="45" customFormat="1" ht="12" x14ac:dyDescent="0.2">
      <c r="A860" s="37"/>
      <c r="B860" s="38"/>
      <c r="C860" s="39"/>
      <c r="D860" s="297" t="str">
        <f>IF($B860&gt;0,VLOOKUP($B860,'OT-ID'!$B$13:$M$3257,6,FALSE),"")</f>
        <v/>
      </c>
      <c r="E860" s="298" t="str">
        <f>IF($B860&gt;0,VLOOKUP($B860,'OT-ID'!$B$13:$M$3257,10,FALSE),"")</f>
        <v/>
      </c>
      <c r="F860" s="298" t="str">
        <f>IF($B860&gt;0,VLOOKUP($B860,'OT-ID'!$B$13:$M$3257,12,FALSE),"")</f>
        <v/>
      </c>
      <c r="G860" s="297" t="str">
        <f>IF($B860&gt;0,VLOOKUP($B860,'OT-ID'!$B$13:$M$3257,4,FALSE),"")</f>
        <v/>
      </c>
      <c r="H860" s="298" t="str">
        <f>IF($B860&gt;0,VLOOKUP($B860,'OT-ID'!$B$13:$M$3257,5,FALSE),"")</f>
        <v/>
      </c>
      <c r="I860" s="46"/>
      <c r="J860" s="38"/>
      <c r="K860" s="47"/>
      <c r="L860" s="48"/>
      <c r="M860" s="48"/>
      <c r="N860" s="48"/>
      <c r="O860" s="48"/>
      <c r="P860" s="48"/>
      <c r="Q860" s="48"/>
      <c r="R860" s="40"/>
      <c r="S860" s="40"/>
      <c r="T860" s="40"/>
      <c r="U860" s="40"/>
      <c r="V860" s="49"/>
      <c r="W860" s="49"/>
      <c r="X860" s="44" t="str">
        <f t="shared" si="17"/>
        <v/>
      </c>
    </row>
    <row r="861" spans="1:24" s="45" customFormat="1" ht="12" x14ac:dyDescent="0.2">
      <c r="A861" s="37"/>
      <c r="B861" s="38"/>
      <c r="C861" s="39"/>
      <c r="D861" s="297" t="str">
        <f>IF($B861&gt;0,VLOOKUP($B861,'OT-ID'!$B$13:$M$3257,6,FALSE),"")</f>
        <v/>
      </c>
      <c r="E861" s="298" t="str">
        <f>IF($B861&gt;0,VLOOKUP($B861,'OT-ID'!$B$13:$M$3257,10,FALSE),"")</f>
        <v/>
      </c>
      <c r="F861" s="298" t="str">
        <f>IF($B861&gt;0,VLOOKUP($B861,'OT-ID'!$B$13:$M$3257,12,FALSE),"")</f>
        <v/>
      </c>
      <c r="G861" s="297" t="str">
        <f>IF($B861&gt;0,VLOOKUP($B861,'OT-ID'!$B$13:$M$3257,4,FALSE),"")</f>
        <v/>
      </c>
      <c r="H861" s="298" t="str">
        <f>IF($B861&gt;0,VLOOKUP($B861,'OT-ID'!$B$13:$M$3257,5,FALSE),"")</f>
        <v/>
      </c>
      <c r="I861" s="46"/>
      <c r="J861" s="38"/>
      <c r="K861" s="47"/>
      <c r="L861" s="48"/>
      <c r="M861" s="48"/>
      <c r="N861" s="48"/>
      <c r="O861" s="48"/>
      <c r="P861" s="48"/>
      <c r="Q861" s="48"/>
      <c r="R861" s="40"/>
      <c r="S861" s="40"/>
      <c r="T861" s="40"/>
      <c r="U861" s="40"/>
      <c r="V861" s="49"/>
      <c r="W861" s="49"/>
      <c r="X861" s="44" t="str">
        <f t="shared" si="17"/>
        <v/>
      </c>
    </row>
    <row r="862" spans="1:24" s="45" customFormat="1" ht="12" x14ac:dyDescent="0.2">
      <c r="A862" s="37"/>
      <c r="B862" s="38"/>
      <c r="C862" s="39"/>
      <c r="D862" s="297" t="str">
        <f>IF($B862&gt;0,VLOOKUP($B862,'OT-ID'!$B$13:$M$3257,6,FALSE),"")</f>
        <v/>
      </c>
      <c r="E862" s="298" t="str">
        <f>IF($B862&gt;0,VLOOKUP($B862,'OT-ID'!$B$13:$M$3257,10,FALSE),"")</f>
        <v/>
      </c>
      <c r="F862" s="298" t="str">
        <f>IF($B862&gt;0,VLOOKUP($B862,'OT-ID'!$B$13:$M$3257,12,FALSE),"")</f>
        <v/>
      </c>
      <c r="G862" s="297" t="str">
        <f>IF($B862&gt;0,VLOOKUP($B862,'OT-ID'!$B$13:$M$3257,4,FALSE),"")</f>
        <v/>
      </c>
      <c r="H862" s="298" t="str">
        <f>IF($B862&gt;0,VLOOKUP($B862,'OT-ID'!$B$13:$M$3257,5,FALSE),"")</f>
        <v/>
      </c>
      <c r="I862" s="46"/>
      <c r="J862" s="38"/>
      <c r="K862" s="47"/>
      <c r="L862" s="48"/>
      <c r="M862" s="48"/>
      <c r="N862" s="48"/>
      <c r="O862" s="48"/>
      <c r="P862" s="48"/>
      <c r="Q862" s="48"/>
      <c r="R862" s="40"/>
      <c r="S862" s="40"/>
      <c r="T862" s="40"/>
      <c r="U862" s="40"/>
      <c r="V862" s="49"/>
      <c r="W862" s="49"/>
      <c r="X862" s="44" t="str">
        <f t="shared" si="17"/>
        <v/>
      </c>
    </row>
    <row r="863" spans="1:24" s="45" customFormat="1" ht="12" x14ac:dyDescent="0.2">
      <c r="A863" s="37"/>
      <c r="B863" s="38"/>
      <c r="C863" s="39"/>
      <c r="D863" s="297" t="str">
        <f>IF($B863&gt;0,VLOOKUP($B863,'OT-ID'!$B$13:$M$3257,6,FALSE),"")</f>
        <v/>
      </c>
      <c r="E863" s="298" t="str">
        <f>IF($B863&gt;0,VLOOKUP($B863,'OT-ID'!$B$13:$M$3257,10,FALSE),"")</f>
        <v/>
      </c>
      <c r="F863" s="298" t="str">
        <f>IF($B863&gt;0,VLOOKUP($B863,'OT-ID'!$B$13:$M$3257,12,FALSE),"")</f>
        <v/>
      </c>
      <c r="G863" s="297" t="str">
        <f>IF($B863&gt;0,VLOOKUP($B863,'OT-ID'!$B$13:$M$3257,4,FALSE),"")</f>
        <v/>
      </c>
      <c r="H863" s="298" t="str">
        <f>IF($B863&gt;0,VLOOKUP($B863,'OT-ID'!$B$13:$M$3257,5,FALSE),"")</f>
        <v/>
      </c>
      <c r="I863" s="46"/>
      <c r="J863" s="38"/>
      <c r="K863" s="47"/>
      <c r="L863" s="48"/>
      <c r="M863" s="48"/>
      <c r="N863" s="48"/>
      <c r="O863" s="48"/>
      <c r="P863" s="48"/>
      <c r="Q863" s="48"/>
      <c r="R863" s="40"/>
      <c r="S863" s="40"/>
      <c r="T863" s="40"/>
      <c r="U863" s="40"/>
      <c r="V863" s="49"/>
      <c r="W863" s="49"/>
      <c r="X863" s="44" t="str">
        <f t="shared" si="17"/>
        <v/>
      </c>
    </row>
    <row r="864" spans="1:24" s="45" customFormat="1" ht="12" x14ac:dyDescent="0.2">
      <c r="A864" s="37"/>
      <c r="B864" s="38"/>
      <c r="C864" s="39"/>
      <c r="D864" s="297" t="str">
        <f>IF($B864&gt;0,VLOOKUP($B864,'OT-ID'!$B$13:$M$3257,6,FALSE),"")</f>
        <v/>
      </c>
      <c r="E864" s="298" t="str">
        <f>IF($B864&gt;0,VLOOKUP($B864,'OT-ID'!$B$13:$M$3257,10,FALSE),"")</f>
        <v/>
      </c>
      <c r="F864" s="298" t="str">
        <f>IF($B864&gt;0,VLOOKUP($B864,'OT-ID'!$B$13:$M$3257,12,FALSE),"")</f>
        <v/>
      </c>
      <c r="G864" s="297" t="str">
        <f>IF($B864&gt;0,VLOOKUP($B864,'OT-ID'!$B$13:$M$3257,4,FALSE),"")</f>
        <v/>
      </c>
      <c r="H864" s="298" t="str">
        <f>IF($B864&gt;0,VLOOKUP($B864,'OT-ID'!$B$13:$M$3257,5,FALSE),"")</f>
        <v/>
      </c>
      <c r="I864" s="46"/>
      <c r="J864" s="38"/>
      <c r="K864" s="47"/>
      <c r="L864" s="48"/>
      <c r="M864" s="48"/>
      <c r="N864" s="48"/>
      <c r="O864" s="48"/>
      <c r="P864" s="48"/>
      <c r="Q864" s="48"/>
      <c r="R864" s="40"/>
      <c r="S864" s="40"/>
      <c r="T864" s="40"/>
      <c r="U864" s="40"/>
      <c r="V864" s="49"/>
      <c r="W864" s="49"/>
      <c r="X864" s="44" t="str">
        <f t="shared" si="17"/>
        <v/>
      </c>
    </row>
    <row r="865" spans="1:24" s="45" customFormat="1" ht="12" x14ac:dyDescent="0.2">
      <c r="A865" s="37"/>
      <c r="B865" s="38"/>
      <c r="C865" s="39"/>
      <c r="D865" s="297" t="str">
        <f>IF($B865&gt;0,VLOOKUP($B865,'OT-ID'!$B$13:$M$3257,6,FALSE),"")</f>
        <v/>
      </c>
      <c r="E865" s="298" t="str">
        <f>IF($B865&gt;0,VLOOKUP($B865,'OT-ID'!$B$13:$M$3257,10,FALSE),"")</f>
        <v/>
      </c>
      <c r="F865" s="298" t="str">
        <f>IF($B865&gt;0,VLOOKUP($B865,'OT-ID'!$B$13:$M$3257,12,FALSE),"")</f>
        <v/>
      </c>
      <c r="G865" s="297" t="str">
        <f>IF($B865&gt;0,VLOOKUP($B865,'OT-ID'!$B$13:$M$3257,4,FALSE),"")</f>
        <v/>
      </c>
      <c r="H865" s="298" t="str">
        <f>IF($B865&gt;0,VLOOKUP($B865,'OT-ID'!$B$13:$M$3257,5,FALSE),"")</f>
        <v/>
      </c>
      <c r="I865" s="46"/>
      <c r="J865" s="38"/>
      <c r="K865" s="47"/>
      <c r="L865" s="48"/>
      <c r="M865" s="48"/>
      <c r="N865" s="48"/>
      <c r="O865" s="48"/>
      <c r="P865" s="48"/>
      <c r="Q865" s="48"/>
      <c r="R865" s="40"/>
      <c r="S865" s="40"/>
      <c r="T865" s="40"/>
      <c r="U865" s="40"/>
      <c r="V865" s="49"/>
      <c r="W865" s="49"/>
      <c r="X865" s="44" t="str">
        <f t="shared" si="17"/>
        <v/>
      </c>
    </row>
    <row r="866" spans="1:24" s="45" customFormat="1" ht="12" x14ac:dyDescent="0.2">
      <c r="A866" s="37"/>
      <c r="B866" s="38"/>
      <c r="C866" s="39"/>
      <c r="D866" s="297" t="str">
        <f>IF($B866&gt;0,VLOOKUP($B866,'OT-ID'!$B$13:$M$3257,6,FALSE),"")</f>
        <v/>
      </c>
      <c r="E866" s="298" t="str">
        <f>IF($B866&gt;0,VLOOKUP($B866,'OT-ID'!$B$13:$M$3257,10,FALSE),"")</f>
        <v/>
      </c>
      <c r="F866" s="298" t="str">
        <f>IF($B866&gt;0,VLOOKUP($B866,'OT-ID'!$B$13:$M$3257,12,FALSE),"")</f>
        <v/>
      </c>
      <c r="G866" s="297" t="str">
        <f>IF($B866&gt;0,VLOOKUP($B866,'OT-ID'!$B$13:$M$3257,4,FALSE),"")</f>
        <v/>
      </c>
      <c r="H866" s="298" t="str">
        <f>IF($B866&gt;0,VLOOKUP($B866,'OT-ID'!$B$13:$M$3257,5,FALSE),"")</f>
        <v/>
      </c>
      <c r="I866" s="46"/>
      <c r="J866" s="38"/>
      <c r="K866" s="47"/>
      <c r="L866" s="48"/>
      <c r="M866" s="48"/>
      <c r="N866" s="48"/>
      <c r="O866" s="48"/>
      <c r="P866" s="48"/>
      <c r="Q866" s="48"/>
      <c r="R866" s="40"/>
      <c r="S866" s="40"/>
      <c r="T866" s="40"/>
      <c r="U866" s="40"/>
      <c r="V866" s="49"/>
      <c r="W866" s="49"/>
      <c r="X866" s="44" t="str">
        <f t="shared" si="17"/>
        <v/>
      </c>
    </row>
    <row r="867" spans="1:24" s="45" customFormat="1" ht="12" x14ac:dyDescent="0.2">
      <c r="A867" s="37"/>
      <c r="B867" s="38"/>
      <c r="C867" s="39"/>
      <c r="D867" s="297" t="str">
        <f>IF($B867&gt;0,VLOOKUP($B867,'OT-ID'!$B$13:$M$3257,6,FALSE),"")</f>
        <v/>
      </c>
      <c r="E867" s="298" t="str">
        <f>IF($B867&gt;0,VLOOKUP($B867,'OT-ID'!$B$13:$M$3257,10,FALSE),"")</f>
        <v/>
      </c>
      <c r="F867" s="298" t="str">
        <f>IF($B867&gt;0,VLOOKUP($B867,'OT-ID'!$B$13:$M$3257,12,FALSE),"")</f>
        <v/>
      </c>
      <c r="G867" s="297" t="str">
        <f>IF($B867&gt;0,VLOOKUP($B867,'OT-ID'!$B$13:$M$3257,4,FALSE),"")</f>
        <v/>
      </c>
      <c r="H867" s="298" t="str">
        <f>IF($B867&gt;0,VLOOKUP($B867,'OT-ID'!$B$13:$M$3257,5,FALSE),"")</f>
        <v/>
      </c>
      <c r="I867" s="46"/>
      <c r="J867" s="38"/>
      <c r="K867" s="47"/>
      <c r="L867" s="48"/>
      <c r="M867" s="48"/>
      <c r="N867" s="48"/>
      <c r="O867" s="48"/>
      <c r="P867" s="48"/>
      <c r="Q867" s="48"/>
      <c r="R867" s="40"/>
      <c r="S867" s="40"/>
      <c r="T867" s="40"/>
      <c r="U867" s="40"/>
      <c r="V867" s="49"/>
      <c r="W867" s="49"/>
      <c r="X867" s="44" t="str">
        <f t="shared" si="17"/>
        <v/>
      </c>
    </row>
    <row r="868" spans="1:24" s="45" customFormat="1" ht="12" x14ac:dyDescent="0.2">
      <c r="A868" s="37"/>
      <c r="B868" s="38"/>
      <c r="C868" s="39"/>
      <c r="D868" s="297" t="str">
        <f>IF($B868&gt;0,VLOOKUP($B868,'OT-ID'!$B$13:$M$3257,6,FALSE),"")</f>
        <v/>
      </c>
      <c r="E868" s="298" t="str">
        <f>IF($B868&gt;0,VLOOKUP($B868,'OT-ID'!$B$13:$M$3257,10,FALSE),"")</f>
        <v/>
      </c>
      <c r="F868" s="298" t="str">
        <f>IF($B868&gt;0,VLOOKUP($B868,'OT-ID'!$B$13:$M$3257,12,FALSE),"")</f>
        <v/>
      </c>
      <c r="G868" s="297" t="str">
        <f>IF($B868&gt;0,VLOOKUP($B868,'OT-ID'!$B$13:$M$3257,4,FALSE),"")</f>
        <v/>
      </c>
      <c r="H868" s="298" t="str">
        <f>IF($B868&gt;0,VLOOKUP($B868,'OT-ID'!$B$13:$M$3257,5,FALSE),"")</f>
        <v/>
      </c>
      <c r="I868" s="46"/>
      <c r="J868" s="38"/>
      <c r="K868" s="47"/>
      <c r="L868" s="48"/>
      <c r="M868" s="48"/>
      <c r="N868" s="48"/>
      <c r="O868" s="48"/>
      <c r="P868" s="48"/>
      <c r="Q868" s="48"/>
      <c r="R868" s="40"/>
      <c r="S868" s="40"/>
      <c r="T868" s="40"/>
      <c r="U868" s="40"/>
      <c r="V868" s="49"/>
      <c r="W868" s="49"/>
      <c r="X868" s="44" t="str">
        <f t="shared" si="17"/>
        <v/>
      </c>
    </row>
    <row r="869" spans="1:24" s="45" customFormat="1" ht="12" x14ac:dyDescent="0.2">
      <c r="A869" s="37"/>
      <c r="B869" s="38"/>
      <c r="C869" s="39"/>
      <c r="D869" s="297" t="str">
        <f>IF($B869&gt;0,VLOOKUP($B869,'OT-ID'!$B$13:$M$3257,6,FALSE),"")</f>
        <v/>
      </c>
      <c r="E869" s="298" t="str">
        <f>IF($B869&gt;0,VLOOKUP($B869,'OT-ID'!$B$13:$M$3257,10,FALSE),"")</f>
        <v/>
      </c>
      <c r="F869" s="298" t="str">
        <f>IF($B869&gt;0,VLOOKUP($B869,'OT-ID'!$B$13:$M$3257,12,FALSE),"")</f>
        <v/>
      </c>
      <c r="G869" s="297" t="str">
        <f>IF($B869&gt;0,VLOOKUP($B869,'OT-ID'!$B$13:$M$3257,4,FALSE),"")</f>
        <v/>
      </c>
      <c r="H869" s="298" t="str">
        <f>IF($B869&gt;0,VLOOKUP($B869,'OT-ID'!$B$13:$M$3257,5,FALSE),"")</f>
        <v/>
      </c>
      <c r="I869" s="46"/>
      <c r="J869" s="38"/>
      <c r="K869" s="47"/>
      <c r="L869" s="48"/>
      <c r="M869" s="48"/>
      <c r="N869" s="48"/>
      <c r="O869" s="48"/>
      <c r="P869" s="48"/>
      <c r="Q869" s="48"/>
      <c r="R869" s="40"/>
      <c r="S869" s="40"/>
      <c r="T869" s="40"/>
      <c r="U869" s="40"/>
      <c r="V869" s="49"/>
      <c r="W869" s="49"/>
      <c r="X869" s="44" t="str">
        <f t="shared" si="17"/>
        <v/>
      </c>
    </row>
    <row r="870" spans="1:24" s="45" customFormat="1" ht="12" x14ac:dyDescent="0.2">
      <c r="A870" s="37"/>
      <c r="B870" s="38"/>
      <c r="C870" s="39"/>
      <c r="D870" s="297" t="str">
        <f>IF($B870&gt;0,VLOOKUP($B870,'OT-ID'!$B$13:$M$3257,6,FALSE),"")</f>
        <v/>
      </c>
      <c r="E870" s="298" t="str">
        <f>IF($B870&gt;0,VLOOKUP($B870,'OT-ID'!$B$13:$M$3257,10,FALSE),"")</f>
        <v/>
      </c>
      <c r="F870" s="298" t="str">
        <f>IF($B870&gt;0,VLOOKUP($B870,'OT-ID'!$B$13:$M$3257,12,FALSE),"")</f>
        <v/>
      </c>
      <c r="G870" s="297" t="str">
        <f>IF($B870&gt;0,VLOOKUP($B870,'OT-ID'!$B$13:$M$3257,4,FALSE),"")</f>
        <v/>
      </c>
      <c r="H870" s="298" t="str">
        <f>IF($B870&gt;0,VLOOKUP($B870,'OT-ID'!$B$13:$M$3257,5,FALSE),"")</f>
        <v/>
      </c>
      <c r="I870" s="46"/>
      <c r="J870" s="38"/>
      <c r="K870" s="47"/>
      <c r="L870" s="48"/>
      <c r="M870" s="48"/>
      <c r="N870" s="48"/>
      <c r="O870" s="48"/>
      <c r="P870" s="48"/>
      <c r="Q870" s="48"/>
      <c r="R870" s="40"/>
      <c r="S870" s="40"/>
      <c r="T870" s="40"/>
      <c r="U870" s="40"/>
      <c r="V870" s="49"/>
      <c r="W870" s="49"/>
      <c r="X870" s="44" t="str">
        <f t="shared" si="17"/>
        <v/>
      </c>
    </row>
    <row r="871" spans="1:24" s="45" customFormat="1" ht="12" x14ac:dyDescent="0.2">
      <c r="A871" s="37"/>
      <c r="B871" s="38"/>
      <c r="C871" s="39"/>
      <c r="D871" s="297" t="str">
        <f>IF($B871&gt;0,VLOOKUP($B871,'OT-ID'!$B$13:$M$3257,6,FALSE),"")</f>
        <v/>
      </c>
      <c r="E871" s="298" t="str">
        <f>IF($B871&gt;0,VLOOKUP($B871,'OT-ID'!$B$13:$M$3257,10,FALSE),"")</f>
        <v/>
      </c>
      <c r="F871" s="298" t="str">
        <f>IF($B871&gt;0,VLOOKUP($B871,'OT-ID'!$B$13:$M$3257,12,FALSE),"")</f>
        <v/>
      </c>
      <c r="G871" s="297" t="str">
        <f>IF($B871&gt;0,VLOOKUP($B871,'OT-ID'!$B$13:$M$3257,4,FALSE),"")</f>
        <v/>
      </c>
      <c r="H871" s="298" t="str">
        <f>IF($B871&gt;0,VLOOKUP($B871,'OT-ID'!$B$13:$M$3257,5,FALSE),"")</f>
        <v/>
      </c>
      <c r="I871" s="46"/>
      <c r="J871" s="38"/>
      <c r="K871" s="47"/>
      <c r="L871" s="48"/>
      <c r="M871" s="48"/>
      <c r="N871" s="48"/>
      <c r="O871" s="48"/>
      <c r="P871" s="48"/>
      <c r="Q871" s="48"/>
      <c r="R871" s="40"/>
      <c r="S871" s="40"/>
      <c r="T871" s="40"/>
      <c r="U871" s="40"/>
      <c r="V871" s="49"/>
      <c r="W871" s="49"/>
      <c r="X871" s="44" t="str">
        <f t="shared" si="17"/>
        <v/>
      </c>
    </row>
    <row r="872" spans="1:24" s="45" customFormat="1" ht="12" x14ac:dyDescent="0.2">
      <c r="A872" s="37"/>
      <c r="B872" s="38"/>
      <c r="C872" s="39"/>
      <c r="D872" s="297" t="str">
        <f>IF($B872&gt;0,VLOOKUP($B872,'OT-ID'!$B$13:$M$3257,6,FALSE),"")</f>
        <v/>
      </c>
      <c r="E872" s="298" t="str">
        <f>IF($B872&gt;0,VLOOKUP($B872,'OT-ID'!$B$13:$M$3257,10,FALSE),"")</f>
        <v/>
      </c>
      <c r="F872" s="298" t="str">
        <f>IF($B872&gt;0,VLOOKUP($B872,'OT-ID'!$B$13:$M$3257,12,FALSE),"")</f>
        <v/>
      </c>
      <c r="G872" s="297" t="str">
        <f>IF($B872&gt;0,VLOOKUP($B872,'OT-ID'!$B$13:$M$3257,4,FALSE),"")</f>
        <v/>
      </c>
      <c r="H872" s="298" t="str">
        <f>IF($B872&gt;0,VLOOKUP($B872,'OT-ID'!$B$13:$M$3257,5,FALSE),"")</f>
        <v/>
      </c>
      <c r="I872" s="46"/>
      <c r="J872" s="38"/>
      <c r="K872" s="47"/>
      <c r="L872" s="48"/>
      <c r="M872" s="48"/>
      <c r="N872" s="48"/>
      <c r="O872" s="48"/>
      <c r="P872" s="48"/>
      <c r="Q872" s="48"/>
      <c r="R872" s="40"/>
      <c r="S872" s="40"/>
      <c r="T872" s="40"/>
      <c r="U872" s="40"/>
      <c r="V872" s="49"/>
      <c r="W872" s="49"/>
      <c r="X872" s="44" t="str">
        <f t="shared" si="17"/>
        <v/>
      </c>
    </row>
    <row r="873" spans="1:24" s="45" customFormat="1" ht="12" x14ac:dyDescent="0.2">
      <c r="A873" s="37"/>
      <c r="B873" s="38"/>
      <c r="C873" s="39"/>
      <c r="D873" s="297" t="str">
        <f>IF($B873&gt;0,VLOOKUP($B873,'OT-ID'!$B$13:$M$3257,6,FALSE),"")</f>
        <v/>
      </c>
      <c r="E873" s="298" t="str">
        <f>IF($B873&gt;0,VLOOKUP($B873,'OT-ID'!$B$13:$M$3257,10,FALSE),"")</f>
        <v/>
      </c>
      <c r="F873" s="298" t="str">
        <f>IF($B873&gt;0,VLOOKUP($B873,'OT-ID'!$B$13:$M$3257,12,FALSE),"")</f>
        <v/>
      </c>
      <c r="G873" s="297" t="str">
        <f>IF($B873&gt;0,VLOOKUP($B873,'OT-ID'!$B$13:$M$3257,4,FALSE),"")</f>
        <v/>
      </c>
      <c r="H873" s="298" t="str">
        <f>IF($B873&gt;0,VLOOKUP($B873,'OT-ID'!$B$13:$M$3257,5,FALSE),"")</f>
        <v/>
      </c>
      <c r="I873" s="46"/>
      <c r="J873" s="38"/>
      <c r="K873" s="47"/>
      <c r="L873" s="48"/>
      <c r="M873" s="48"/>
      <c r="N873" s="48"/>
      <c r="O873" s="48"/>
      <c r="P873" s="48"/>
      <c r="Q873" s="48"/>
      <c r="R873" s="40"/>
      <c r="S873" s="40"/>
      <c r="T873" s="40"/>
      <c r="U873" s="40"/>
      <c r="V873" s="49"/>
      <c r="W873" s="49"/>
      <c r="X873" s="44" t="str">
        <f t="shared" si="17"/>
        <v/>
      </c>
    </row>
    <row r="874" spans="1:24" s="45" customFormat="1" ht="12" x14ac:dyDescent="0.2">
      <c r="A874" s="37"/>
      <c r="B874" s="38"/>
      <c r="C874" s="39"/>
      <c r="D874" s="297" t="str">
        <f>IF($B874&gt;0,VLOOKUP($B874,'OT-ID'!$B$13:$M$3257,6,FALSE),"")</f>
        <v/>
      </c>
      <c r="E874" s="298" t="str">
        <f>IF($B874&gt;0,VLOOKUP($B874,'OT-ID'!$B$13:$M$3257,10,FALSE),"")</f>
        <v/>
      </c>
      <c r="F874" s="298" t="str">
        <f>IF($B874&gt;0,VLOOKUP($B874,'OT-ID'!$B$13:$M$3257,12,FALSE),"")</f>
        <v/>
      </c>
      <c r="G874" s="297" t="str">
        <f>IF($B874&gt;0,VLOOKUP($B874,'OT-ID'!$B$13:$M$3257,4,FALSE),"")</f>
        <v/>
      </c>
      <c r="H874" s="298" t="str">
        <f>IF($B874&gt;0,VLOOKUP($B874,'OT-ID'!$B$13:$M$3257,5,FALSE),"")</f>
        <v/>
      </c>
      <c r="I874" s="46"/>
      <c r="J874" s="38"/>
      <c r="K874" s="47"/>
      <c r="L874" s="48"/>
      <c r="M874" s="48"/>
      <c r="N874" s="48"/>
      <c r="O874" s="48"/>
      <c r="P874" s="48"/>
      <c r="Q874" s="48"/>
      <c r="R874" s="40"/>
      <c r="S874" s="40"/>
      <c r="T874" s="40"/>
      <c r="U874" s="40"/>
      <c r="V874" s="49"/>
      <c r="W874" s="49"/>
      <c r="X874" s="44" t="str">
        <f t="shared" si="17"/>
        <v/>
      </c>
    </row>
    <row r="875" spans="1:24" s="45" customFormat="1" ht="12" x14ac:dyDescent="0.2">
      <c r="A875" s="37"/>
      <c r="B875" s="38"/>
      <c r="C875" s="39"/>
      <c r="D875" s="297" t="str">
        <f>IF($B875&gt;0,VLOOKUP($B875,'OT-ID'!$B$13:$M$3257,6,FALSE),"")</f>
        <v/>
      </c>
      <c r="E875" s="298" t="str">
        <f>IF($B875&gt;0,VLOOKUP($B875,'OT-ID'!$B$13:$M$3257,10,FALSE),"")</f>
        <v/>
      </c>
      <c r="F875" s="298" t="str">
        <f>IF($B875&gt;0,VLOOKUP($B875,'OT-ID'!$B$13:$M$3257,12,FALSE),"")</f>
        <v/>
      </c>
      <c r="G875" s="297" t="str">
        <f>IF($B875&gt;0,VLOOKUP($B875,'OT-ID'!$B$13:$M$3257,4,FALSE),"")</f>
        <v/>
      </c>
      <c r="H875" s="298" t="str">
        <f>IF($B875&gt;0,VLOOKUP($B875,'OT-ID'!$B$13:$M$3257,5,FALSE),"")</f>
        <v/>
      </c>
      <c r="I875" s="46"/>
      <c r="J875" s="38"/>
      <c r="K875" s="47"/>
      <c r="L875" s="48"/>
      <c r="M875" s="48"/>
      <c r="N875" s="48"/>
      <c r="O875" s="48"/>
      <c r="P875" s="48"/>
      <c r="Q875" s="48"/>
      <c r="R875" s="40"/>
      <c r="S875" s="40"/>
      <c r="T875" s="40"/>
      <c r="U875" s="40"/>
      <c r="V875" s="49"/>
      <c r="W875" s="49"/>
      <c r="X875" s="44" t="str">
        <f t="shared" si="17"/>
        <v/>
      </c>
    </row>
    <row r="876" spans="1:24" s="45" customFormat="1" ht="12" x14ac:dyDescent="0.2">
      <c r="A876" s="37"/>
      <c r="B876" s="38"/>
      <c r="C876" s="39"/>
      <c r="D876" s="297" t="str">
        <f>IF($B876&gt;0,VLOOKUP($B876,'OT-ID'!$B$13:$M$3257,6,FALSE),"")</f>
        <v/>
      </c>
      <c r="E876" s="298" t="str">
        <f>IF($B876&gt;0,VLOOKUP($B876,'OT-ID'!$B$13:$M$3257,10,FALSE),"")</f>
        <v/>
      </c>
      <c r="F876" s="298" t="str">
        <f>IF($B876&gt;0,VLOOKUP($B876,'OT-ID'!$B$13:$M$3257,12,FALSE),"")</f>
        <v/>
      </c>
      <c r="G876" s="297" t="str">
        <f>IF($B876&gt;0,VLOOKUP($B876,'OT-ID'!$B$13:$M$3257,4,FALSE),"")</f>
        <v/>
      </c>
      <c r="H876" s="298" t="str">
        <f>IF($B876&gt;0,VLOOKUP($B876,'OT-ID'!$B$13:$M$3257,5,FALSE),"")</f>
        <v/>
      </c>
      <c r="I876" s="46"/>
      <c r="J876" s="38"/>
      <c r="K876" s="47"/>
      <c r="L876" s="48"/>
      <c r="M876" s="48"/>
      <c r="N876" s="48"/>
      <c r="O876" s="48"/>
      <c r="P876" s="48"/>
      <c r="Q876" s="48"/>
      <c r="R876" s="40"/>
      <c r="S876" s="40"/>
      <c r="T876" s="40"/>
      <c r="U876" s="40"/>
      <c r="V876" s="49"/>
      <c r="W876" s="49"/>
      <c r="X876" s="44" t="str">
        <f t="shared" si="17"/>
        <v/>
      </c>
    </row>
    <row r="877" spans="1:24" s="45" customFormat="1" ht="12" x14ac:dyDescent="0.2">
      <c r="A877" s="37"/>
      <c r="B877" s="38"/>
      <c r="C877" s="39"/>
      <c r="D877" s="297" t="str">
        <f>IF($B877&gt;0,VLOOKUP($B877,'OT-ID'!$B$13:$M$3257,6,FALSE),"")</f>
        <v/>
      </c>
      <c r="E877" s="298" t="str">
        <f>IF($B877&gt;0,VLOOKUP($B877,'OT-ID'!$B$13:$M$3257,10,FALSE),"")</f>
        <v/>
      </c>
      <c r="F877" s="298" t="str">
        <f>IF($B877&gt;0,VLOOKUP($B877,'OT-ID'!$B$13:$M$3257,12,FALSE),"")</f>
        <v/>
      </c>
      <c r="G877" s="297" t="str">
        <f>IF($B877&gt;0,VLOOKUP($B877,'OT-ID'!$B$13:$M$3257,4,FALSE),"")</f>
        <v/>
      </c>
      <c r="H877" s="298" t="str">
        <f>IF($B877&gt;0,VLOOKUP($B877,'OT-ID'!$B$13:$M$3257,5,FALSE),"")</f>
        <v/>
      </c>
      <c r="I877" s="46"/>
      <c r="J877" s="38"/>
      <c r="K877" s="47"/>
      <c r="L877" s="48"/>
      <c r="M877" s="48"/>
      <c r="N877" s="48"/>
      <c r="O877" s="48"/>
      <c r="P877" s="48"/>
      <c r="Q877" s="48"/>
      <c r="R877" s="40"/>
      <c r="S877" s="40"/>
      <c r="T877" s="40"/>
      <c r="U877" s="40"/>
      <c r="V877" s="49"/>
      <c r="W877" s="49"/>
      <c r="X877" s="44" t="str">
        <f t="shared" si="17"/>
        <v/>
      </c>
    </row>
    <row r="878" spans="1:24" s="45" customFormat="1" ht="12" x14ac:dyDescent="0.2">
      <c r="A878" s="37"/>
      <c r="B878" s="38"/>
      <c r="C878" s="39"/>
      <c r="D878" s="297" t="str">
        <f>IF($B878&gt;0,VLOOKUP($B878,'OT-ID'!$B$13:$M$3257,6,FALSE),"")</f>
        <v/>
      </c>
      <c r="E878" s="298" t="str">
        <f>IF($B878&gt;0,VLOOKUP($B878,'OT-ID'!$B$13:$M$3257,10,FALSE),"")</f>
        <v/>
      </c>
      <c r="F878" s="298" t="str">
        <f>IF($B878&gt;0,VLOOKUP($B878,'OT-ID'!$B$13:$M$3257,12,FALSE),"")</f>
        <v/>
      </c>
      <c r="G878" s="297" t="str">
        <f>IF($B878&gt;0,VLOOKUP($B878,'OT-ID'!$B$13:$M$3257,4,FALSE),"")</f>
        <v/>
      </c>
      <c r="H878" s="298" t="str">
        <f>IF($B878&gt;0,VLOOKUP($B878,'OT-ID'!$B$13:$M$3257,5,FALSE),"")</f>
        <v/>
      </c>
      <c r="I878" s="46"/>
      <c r="J878" s="38"/>
      <c r="K878" s="47"/>
      <c r="L878" s="48"/>
      <c r="M878" s="48"/>
      <c r="N878" s="48"/>
      <c r="O878" s="48"/>
      <c r="P878" s="48"/>
      <c r="Q878" s="48"/>
      <c r="R878" s="40"/>
      <c r="S878" s="40"/>
      <c r="T878" s="40"/>
      <c r="U878" s="40"/>
      <c r="V878" s="49"/>
      <c r="W878" s="49"/>
      <c r="X878" s="44" t="str">
        <f t="shared" si="17"/>
        <v/>
      </c>
    </row>
    <row r="879" spans="1:24" s="45" customFormat="1" ht="12" x14ac:dyDescent="0.2">
      <c r="A879" s="37"/>
      <c r="B879" s="38"/>
      <c r="C879" s="39"/>
      <c r="D879" s="297" t="str">
        <f>IF($B879&gt;0,VLOOKUP($B879,'OT-ID'!$B$13:$M$3257,6,FALSE),"")</f>
        <v/>
      </c>
      <c r="E879" s="298" t="str">
        <f>IF($B879&gt;0,VLOOKUP($B879,'OT-ID'!$B$13:$M$3257,10,FALSE),"")</f>
        <v/>
      </c>
      <c r="F879" s="298" t="str">
        <f>IF($B879&gt;0,VLOOKUP($B879,'OT-ID'!$B$13:$M$3257,12,FALSE),"")</f>
        <v/>
      </c>
      <c r="G879" s="297" t="str">
        <f>IF($B879&gt;0,VLOOKUP($B879,'OT-ID'!$B$13:$M$3257,4,FALSE),"")</f>
        <v/>
      </c>
      <c r="H879" s="298" t="str">
        <f>IF($B879&gt;0,VLOOKUP($B879,'OT-ID'!$B$13:$M$3257,5,FALSE),"")</f>
        <v/>
      </c>
      <c r="I879" s="46"/>
      <c r="J879" s="38"/>
      <c r="K879" s="47"/>
      <c r="L879" s="48"/>
      <c r="M879" s="48"/>
      <c r="N879" s="48"/>
      <c r="O879" s="48"/>
      <c r="P879" s="48"/>
      <c r="Q879" s="48"/>
      <c r="R879" s="40"/>
      <c r="S879" s="40"/>
      <c r="T879" s="40"/>
      <c r="U879" s="40"/>
      <c r="V879" s="49"/>
      <c r="W879" s="49"/>
      <c r="X879" s="44" t="str">
        <f t="shared" si="17"/>
        <v/>
      </c>
    </row>
    <row r="880" spans="1:24" s="45" customFormat="1" ht="12" x14ac:dyDescent="0.2">
      <c r="A880" s="37"/>
      <c r="B880" s="38"/>
      <c r="C880" s="39"/>
      <c r="D880" s="297" t="str">
        <f>IF($B880&gt;0,VLOOKUP($B880,'OT-ID'!$B$13:$M$3257,6,FALSE),"")</f>
        <v/>
      </c>
      <c r="E880" s="298" t="str">
        <f>IF($B880&gt;0,VLOOKUP($B880,'OT-ID'!$B$13:$M$3257,10,FALSE),"")</f>
        <v/>
      </c>
      <c r="F880" s="298" t="str">
        <f>IF($B880&gt;0,VLOOKUP($B880,'OT-ID'!$B$13:$M$3257,12,FALSE),"")</f>
        <v/>
      </c>
      <c r="G880" s="297" t="str">
        <f>IF($B880&gt;0,VLOOKUP($B880,'OT-ID'!$B$13:$M$3257,4,FALSE),"")</f>
        <v/>
      </c>
      <c r="H880" s="298" t="str">
        <f>IF($B880&gt;0,VLOOKUP($B880,'OT-ID'!$B$13:$M$3257,5,FALSE),"")</f>
        <v/>
      </c>
      <c r="I880" s="46"/>
      <c r="J880" s="38"/>
      <c r="K880" s="47"/>
      <c r="L880" s="48"/>
      <c r="M880" s="48"/>
      <c r="N880" s="48"/>
      <c r="O880" s="48"/>
      <c r="P880" s="48"/>
      <c r="Q880" s="48"/>
      <c r="R880" s="40"/>
      <c r="S880" s="40"/>
      <c r="T880" s="40"/>
      <c r="U880" s="40"/>
      <c r="V880" s="49"/>
      <c r="W880" s="49"/>
      <c r="X880" s="44" t="str">
        <f t="shared" si="17"/>
        <v/>
      </c>
    </row>
    <row r="881" spans="1:24" s="45" customFormat="1" ht="12" x14ac:dyDescent="0.2">
      <c r="A881" s="37"/>
      <c r="B881" s="38"/>
      <c r="C881" s="39"/>
      <c r="D881" s="297" t="str">
        <f>IF($B881&gt;0,VLOOKUP($B881,'OT-ID'!$B$13:$M$3257,6,FALSE),"")</f>
        <v/>
      </c>
      <c r="E881" s="298" t="str">
        <f>IF($B881&gt;0,VLOOKUP($B881,'OT-ID'!$B$13:$M$3257,10,FALSE),"")</f>
        <v/>
      </c>
      <c r="F881" s="298" t="str">
        <f>IF($B881&gt;0,VLOOKUP($B881,'OT-ID'!$B$13:$M$3257,12,FALSE),"")</f>
        <v/>
      </c>
      <c r="G881" s="297" t="str">
        <f>IF($B881&gt;0,VLOOKUP($B881,'OT-ID'!$B$13:$M$3257,4,FALSE),"")</f>
        <v/>
      </c>
      <c r="H881" s="298" t="str">
        <f>IF($B881&gt;0,VLOOKUP($B881,'OT-ID'!$B$13:$M$3257,5,FALSE),"")</f>
        <v/>
      </c>
      <c r="I881" s="46"/>
      <c r="J881" s="38"/>
      <c r="K881" s="47"/>
      <c r="L881" s="48"/>
      <c r="M881" s="48"/>
      <c r="N881" s="48"/>
      <c r="O881" s="48"/>
      <c r="P881" s="48"/>
      <c r="Q881" s="48"/>
      <c r="R881" s="40"/>
      <c r="S881" s="40"/>
      <c r="T881" s="40"/>
      <c r="U881" s="40"/>
      <c r="V881" s="49"/>
      <c r="W881" s="49"/>
      <c r="X881" s="44" t="str">
        <f t="shared" si="17"/>
        <v/>
      </c>
    </row>
    <row r="882" spans="1:24" s="45" customFormat="1" ht="12" x14ac:dyDescent="0.2">
      <c r="A882" s="37"/>
      <c r="B882" s="38"/>
      <c r="C882" s="39"/>
      <c r="D882" s="297" t="str">
        <f>IF($B882&gt;0,VLOOKUP($B882,'OT-ID'!$B$13:$M$3257,6,FALSE),"")</f>
        <v/>
      </c>
      <c r="E882" s="298" t="str">
        <f>IF($B882&gt;0,VLOOKUP($B882,'OT-ID'!$B$13:$M$3257,10,FALSE),"")</f>
        <v/>
      </c>
      <c r="F882" s="298" t="str">
        <f>IF($B882&gt;0,VLOOKUP($B882,'OT-ID'!$B$13:$M$3257,12,FALSE),"")</f>
        <v/>
      </c>
      <c r="G882" s="297" t="str">
        <f>IF($B882&gt;0,VLOOKUP($B882,'OT-ID'!$B$13:$M$3257,4,FALSE),"")</f>
        <v/>
      </c>
      <c r="H882" s="298" t="str">
        <f>IF($B882&gt;0,VLOOKUP($B882,'OT-ID'!$B$13:$M$3257,5,FALSE),"")</f>
        <v/>
      </c>
      <c r="I882" s="46"/>
      <c r="J882" s="38"/>
      <c r="K882" s="47"/>
      <c r="L882" s="48"/>
      <c r="M882" s="48"/>
      <c r="N882" s="48"/>
      <c r="O882" s="48"/>
      <c r="P882" s="48"/>
      <c r="Q882" s="48"/>
      <c r="R882" s="40"/>
      <c r="S882" s="40"/>
      <c r="T882" s="40"/>
      <c r="U882" s="40"/>
      <c r="V882" s="49"/>
      <c r="W882" s="49"/>
      <c r="X882" s="44" t="str">
        <f t="shared" si="17"/>
        <v/>
      </c>
    </row>
    <row r="883" spans="1:24" s="45" customFormat="1" ht="12" x14ac:dyDescent="0.2">
      <c r="A883" s="37"/>
      <c r="B883" s="38"/>
      <c r="C883" s="39"/>
      <c r="D883" s="297" t="str">
        <f>IF($B883&gt;0,VLOOKUP($B883,'OT-ID'!$B$13:$M$3257,6,FALSE),"")</f>
        <v/>
      </c>
      <c r="E883" s="298" t="str">
        <f>IF($B883&gt;0,VLOOKUP($B883,'OT-ID'!$B$13:$M$3257,10,FALSE),"")</f>
        <v/>
      </c>
      <c r="F883" s="298" t="str">
        <f>IF($B883&gt;0,VLOOKUP($B883,'OT-ID'!$B$13:$M$3257,12,FALSE),"")</f>
        <v/>
      </c>
      <c r="G883" s="297" t="str">
        <f>IF($B883&gt;0,VLOOKUP($B883,'OT-ID'!$B$13:$M$3257,4,FALSE),"")</f>
        <v/>
      </c>
      <c r="H883" s="298" t="str">
        <f>IF($B883&gt;0,VLOOKUP($B883,'OT-ID'!$B$13:$M$3257,5,FALSE),"")</f>
        <v/>
      </c>
      <c r="I883" s="46"/>
      <c r="J883" s="38"/>
      <c r="K883" s="47"/>
      <c r="L883" s="48"/>
      <c r="M883" s="48"/>
      <c r="N883" s="48"/>
      <c r="O883" s="48"/>
      <c r="P883" s="48"/>
      <c r="Q883" s="48"/>
      <c r="R883" s="40"/>
      <c r="S883" s="40"/>
      <c r="T883" s="40"/>
      <c r="U883" s="40"/>
      <c r="V883" s="49"/>
      <c r="W883" s="49"/>
      <c r="X883" s="44" t="str">
        <f t="shared" si="17"/>
        <v/>
      </c>
    </row>
    <row r="884" spans="1:24" s="45" customFormat="1" ht="12" x14ac:dyDescent="0.2">
      <c r="A884" s="37"/>
      <c r="B884" s="38"/>
      <c r="C884" s="39"/>
      <c r="D884" s="297" t="str">
        <f>IF($B884&gt;0,VLOOKUP($B884,'OT-ID'!$B$13:$M$3257,6,FALSE),"")</f>
        <v/>
      </c>
      <c r="E884" s="298" t="str">
        <f>IF($B884&gt;0,VLOOKUP($B884,'OT-ID'!$B$13:$M$3257,10,FALSE),"")</f>
        <v/>
      </c>
      <c r="F884" s="298" t="str">
        <f>IF($B884&gt;0,VLOOKUP($B884,'OT-ID'!$B$13:$M$3257,12,FALSE),"")</f>
        <v/>
      </c>
      <c r="G884" s="297" t="str">
        <f>IF($B884&gt;0,VLOOKUP($B884,'OT-ID'!$B$13:$M$3257,4,FALSE),"")</f>
        <v/>
      </c>
      <c r="H884" s="298" t="str">
        <f>IF($B884&gt;0,VLOOKUP($B884,'OT-ID'!$B$13:$M$3257,5,FALSE),"")</f>
        <v/>
      </c>
      <c r="I884" s="46"/>
      <c r="J884" s="38"/>
      <c r="K884" s="47"/>
      <c r="L884" s="48"/>
      <c r="M884" s="48"/>
      <c r="N884" s="48"/>
      <c r="O884" s="48"/>
      <c r="P884" s="48"/>
      <c r="Q884" s="48"/>
      <c r="R884" s="40"/>
      <c r="S884" s="40"/>
      <c r="T884" s="40"/>
      <c r="U884" s="40"/>
      <c r="V884" s="49"/>
      <c r="W884" s="49"/>
      <c r="X884" s="44" t="str">
        <f t="shared" si="17"/>
        <v/>
      </c>
    </row>
    <row r="885" spans="1:24" s="45" customFormat="1" ht="12" x14ac:dyDescent="0.2">
      <c r="A885" s="37"/>
      <c r="B885" s="38"/>
      <c r="C885" s="39"/>
      <c r="D885" s="297" t="str">
        <f>IF($B885&gt;0,VLOOKUP($B885,'OT-ID'!$B$13:$M$3257,6,FALSE),"")</f>
        <v/>
      </c>
      <c r="E885" s="298" t="str">
        <f>IF($B885&gt;0,VLOOKUP($B885,'OT-ID'!$B$13:$M$3257,10,FALSE),"")</f>
        <v/>
      </c>
      <c r="F885" s="298" t="str">
        <f>IF($B885&gt;0,VLOOKUP($B885,'OT-ID'!$B$13:$M$3257,12,FALSE),"")</f>
        <v/>
      </c>
      <c r="G885" s="297" t="str">
        <f>IF($B885&gt;0,VLOOKUP($B885,'OT-ID'!$B$13:$M$3257,4,FALSE),"")</f>
        <v/>
      </c>
      <c r="H885" s="298" t="str">
        <f>IF($B885&gt;0,VLOOKUP($B885,'OT-ID'!$B$13:$M$3257,5,FALSE),"")</f>
        <v/>
      </c>
      <c r="I885" s="46"/>
      <c r="J885" s="38"/>
      <c r="K885" s="47"/>
      <c r="L885" s="48"/>
      <c r="M885" s="48"/>
      <c r="N885" s="48"/>
      <c r="O885" s="48"/>
      <c r="P885" s="48"/>
      <c r="Q885" s="48"/>
      <c r="R885" s="40"/>
      <c r="S885" s="40"/>
      <c r="T885" s="40"/>
      <c r="U885" s="40"/>
      <c r="V885" s="49"/>
      <c r="W885" s="49"/>
      <c r="X885" s="44" t="str">
        <f t="shared" si="17"/>
        <v/>
      </c>
    </row>
    <row r="886" spans="1:24" s="45" customFormat="1" ht="12" x14ac:dyDescent="0.2">
      <c r="A886" s="37"/>
      <c r="B886" s="38"/>
      <c r="C886" s="39"/>
      <c r="D886" s="297" t="str">
        <f>IF($B886&gt;0,VLOOKUP($B886,'OT-ID'!$B$13:$M$3257,6,FALSE),"")</f>
        <v/>
      </c>
      <c r="E886" s="298" t="str">
        <f>IF($B886&gt;0,VLOOKUP($B886,'OT-ID'!$B$13:$M$3257,10,FALSE),"")</f>
        <v/>
      </c>
      <c r="F886" s="298" t="str">
        <f>IF($B886&gt;0,VLOOKUP($B886,'OT-ID'!$B$13:$M$3257,12,FALSE),"")</f>
        <v/>
      </c>
      <c r="G886" s="297" t="str">
        <f>IF($B886&gt;0,VLOOKUP($B886,'OT-ID'!$B$13:$M$3257,4,FALSE),"")</f>
        <v/>
      </c>
      <c r="H886" s="298" t="str">
        <f>IF($B886&gt;0,VLOOKUP($B886,'OT-ID'!$B$13:$M$3257,5,FALSE),"")</f>
        <v/>
      </c>
      <c r="I886" s="46"/>
      <c r="J886" s="38"/>
      <c r="K886" s="47"/>
      <c r="L886" s="48"/>
      <c r="M886" s="48"/>
      <c r="N886" s="48"/>
      <c r="O886" s="48"/>
      <c r="P886" s="48"/>
      <c r="Q886" s="48"/>
      <c r="R886" s="40"/>
      <c r="S886" s="40"/>
      <c r="T886" s="40"/>
      <c r="U886" s="40"/>
      <c r="V886" s="49"/>
      <c r="W886" s="49"/>
      <c r="X886" s="44" t="str">
        <f t="shared" si="17"/>
        <v/>
      </c>
    </row>
    <row r="887" spans="1:24" s="45" customFormat="1" ht="12" x14ac:dyDescent="0.2">
      <c r="A887" s="37"/>
      <c r="B887" s="38"/>
      <c r="C887" s="39"/>
      <c r="D887" s="297" t="str">
        <f>IF($B887&gt;0,VLOOKUP($B887,'OT-ID'!$B$13:$M$3257,6,FALSE),"")</f>
        <v/>
      </c>
      <c r="E887" s="298" t="str">
        <f>IF($B887&gt;0,VLOOKUP($B887,'OT-ID'!$B$13:$M$3257,10,FALSE),"")</f>
        <v/>
      </c>
      <c r="F887" s="298" t="str">
        <f>IF($B887&gt;0,VLOOKUP($B887,'OT-ID'!$B$13:$M$3257,12,FALSE),"")</f>
        <v/>
      </c>
      <c r="G887" s="297" t="str">
        <f>IF($B887&gt;0,VLOOKUP($B887,'OT-ID'!$B$13:$M$3257,4,FALSE),"")</f>
        <v/>
      </c>
      <c r="H887" s="298" t="str">
        <f>IF($B887&gt;0,VLOOKUP($B887,'OT-ID'!$B$13:$M$3257,5,FALSE),"")</f>
        <v/>
      </c>
      <c r="I887" s="46"/>
      <c r="J887" s="38"/>
      <c r="K887" s="47"/>
      <c r="L887" s="48"/>
      <c r="M887" s="48"/>
      <c r="N887" s="48"/>
      <c r="O887" s="48"/>
      <c r="P887" s="48"/>
      <c r="Q887" s="48"/>
      <c r="R887" s="40"/>
      <c r="S887" s="40"/>
      <c r="T887" s="40"/>
      <c r="U887" s="40"/>
      <c r="V887" s="49"/>
      <c r="W887" s="49"/>
      <c r="X887" s="44" t="str">
        <f t="shared" si="17"/>
        <v/>
      </c>
    </row>
    <row r="888" spans="1:24" s="45" customFormat="1" ht="12" x14ac:dyDescent="0.2">
      <c r="A888" s="37"/>
      <c r="B888" s="38"/>
      <c r="C888" s="39"/>
      <c r="D888" s="297" t="str">
        <f>IF($B888&gt;0,VLOOKUP($B888,'OT-ID'!$B$13:$M$3257,6,FALSE),"")</f>
        <v/>
      </c>
      <c r="E888" s="298" t="str">
        <f>IF($B888&gt;0,VLOOKUP($B888,'OT-ID'!$B$13:$M$3257,10,FALSE),"")</f>
        <v/>
      </c>
      <c r="F888" s="298" t="str">
        <f>IF($B888&gt;0,VLOOKUP($B888,'OT-ID'!$B$13:$M$3257,12,FALSE),"")</f>
        <v/>
      </c>
      <c r="G888" s="297" t="str">
        <f>IF($B888&gt;0,VLOOKUP($B888,'OT-ID'!$B$13:$M$3257,4,FALSE),"")</f>
        <v/>
      </c>
      <c r="H888" s="298" t="str">
        <f>IF($B888&gt;0,VLOOKUP($B888,'OT-ID'!$B$13:$M$3257,5,FALSE),"")</f>
        <v/>
      </c>
      <c r="I888" s="46"/>
      <c r="J888" s="38"/>
      <c r="K888" s="47"/>
      <c r="L888" s="48"/>
      <c r="M888" s="48"/>
      <c r="N888" s="48"/>
      <c r="O888" s="48"/>
      <c r="P888" s="48"/>
      <c r="Q888" s="48"/>
      <c r="R888" s="40"/>
      <c r="S888" s="40"/>
      <c r="T888" s="40"/>
      <c r="U888" s="40"/>
      <c r="V888" s="49"/>
      <c r="W888" s="49"/>
      <c r="X888" s="44" t="str">
        <f t="shared" si="17"/>
        <v/>
      </c>
    </row>
    <row r="889" spans="1:24" s="45" customFormat="1" ht="12" x14ac:dyDescent="0.2">
      <c r="A889" s="37"/>
      <c r="B889" s="38"/>
      <c r="C889" s="39"/>
      <c r="D889" s="297" t="str">
        <f>IF($B889&gt;0,VLOOKUP($B889,'OT-ID'!$B$13:$M$3257,6,FALSE),"")</f>
        <v/>
      </c>
      <c r="E889" s="298" t="str">
        <f>IF($B889&gt;0,VLOOKUP($B889,'OT-ID'!$B$13:$M$3257,10,FALSE),"")</f>
        <v/>
      </c>
      <c r="F889" s="298" t="str">
        <f>IF($B889&gt;0,VLOOKUP($B889,'OT-ID'!$B$13:$M$3257,12,FALSE),"")</f>
        <v/>
      </c>
      <c r="G889" s="297" t="str">
        <f>IF($B889&gt;0,VLOOKUP($B889,'OT-ID'!$B$13:$M$3257,4,FALSE),"")</f>
        <v/>
      </c>
      <c r="H889" s="298" t="str">
        <f>IF($B889&gt;0,VLOOKUP($B889,'OT-ID'!$B$13:$M$3257,5,FALSE),"")</f>
        <v/>
      </c>
      <c r="I889" s="46"/>
      <c r="J889" s="38"/>
      <c r="K889" s="47"/>
      <c r="L889" s="48"/>
      <c r="M889" s="48"/>
      <c r="N889" s="48"/>
      <c r="O889" s="48"/>
      <c r="P889" s="48"/>
      <c r="Q889" s="48"/>
      <c r="R889" s="40"/>
      <c r="S889" s="40"/>
      <c r="T889" s="40"/>
      <c r="U889" s="40"/>
      <c r="V889" s="49"/>
      <c r="W889" s="49"/>
      <c r="X889" s="44" t="str">
        <f t="shared" si="17"/>
        <v/>
      </c>
    </row>
    <row r="890" spans="1:24" s="45" customFormat="1" ht="12" x14ac:dyDescent="0.2">
      <c r="A890" s="37"/>
      <c r="B890" s="38"/>
      <c r="C890" s="39"/>
      <c r="D890" s="297" t="str">
        <f>IF($B890&gt;0,VLOOKUP($B890,'OT-ID'!$B$13:$M$3257,6,FALSE),"")</f>
        <v/>
      </c>
      <c r="E890" s="298" t="str">
        <f>IF($B890&gt;0,VLOOKUP($B890,'OT-ID'!$B$13:$M$3257,10,FALSE),"")</f>
        <v/>
      </c>
      <c r="F890" s="298" t="str">
        <f>IF($B890&gt;0,VLOOKUP($B890,'OT-ID'!$B$13:$M$3257,12,FALSE),"")</f>
        <v/>
      </c>
      <c r="G890" s="297" t="str">
        <f>IF($B890&gt;0,VLOOKUP($B890,'OT-ID'!$B$13:$M$3257,4,FALSE),"")</f>
        <v/>
      </c>
      <c r="H890" s="298" t="str">
        <f>IF($B890&gt;0,VLOOKUP($B890,'OT-ID'!$B$13:$M$3257,5,FALSE),"")</f>
        <v/>
      </c>
      <c r="I890" s="46"/>
      <c r="J890" s="38"/>
      <c r="K890" s="47"/>
      <c r="L890" s="48"/>
      <c r="M890" s="48"/>
      <c r="N890" s="48"/>
      <c r="O890" s="48"/>
      <c r="P890" s="48"/>
      <c r="Q890" s="48"/>
      <c r="R890" s="40"/>
      <c r="S890" s="40"/>
      <c r="T890" s="40"/>
      <c r="U890" s="40"/>
      <c r="V890" s="49"/>
      <c r="W890" s="49"/>
      <c r="X890" s="44" t="str">
        <f t="shared" si="17"/>
        <v/>
      </c>
    </row>
    <row r="891" spans="1:24" s="45" customFormat="1" ht="12" x14ac:dyDescent="0.2">
      <c r="A891" s="37"/>
      <c r="B891" s="38"/>
      <c r="C891" s="39"/>
      <c r="D891" s="297" t="str">
        <f>IF($B891&gt;0,VLOOKUP($B891,'OT-ID'!$B$13:$M$3257,6,FALSE),"")</f>
        <v/>
      </c>
      <c r="E891" s="298" t="str">
        <f>IF($B891&gt;0,VLOOKUP($B891,'OT-ID'!$B$13:$M$3257,10,FALSE),"")</f>
        <v/>
      </c>
      <c r="F891" s="298" t="str">
        <f>IF($B891&gt;0,VLOOKUP($B891,'OT-ID'!$B$13:$M$3257,12,FALSE),"")</f>
        <v/>
      </c>
      <c r="G891" s="297" t="str">
        <f>IF($B891&gt;0,VLOOKUP($B891,'OT-ID'!$B$13:$M$3257,4,FALSE),"")</f>
        <v/>
      </c>
      <c r="H891" s="298" t="str">
        <f>IF($B891&gt;0,VLOOKUP($B891,'OT-ID'!$B$13:$M$3257,5,FALSE),"")</f>
        <v/>
      </c>
      <c r="I891" s="46"/>
      <c r="J891" s="38"/>
      <c r="K891" s="47"/>
      <c r="L891" s="48"/>
      <c r="M891" s="48"/>
      <c r="N891" s="48"/>
      <c r="O891" s="48"/>
      <c r="P891" s="48"/>
      <c r="Q891" s="48"/>
      <c r="R891" s="40"/>
      <c r="S891" s="40"/>
      <c r="T891" s="40"/>
      <c r="U891" s="40"/>
      <c r="V891" s="49"/>
      <c r="W891" s="49"/>
      <c r="X891" s="44" t="str">
        <f t="shared" si="17"/>
        <v/>
      </c>
    </row>
    <row r="892" spans="1:24" s="45" customFormat="1" ht="12" x14ac:dyDescent="0.2">
      <c r="A892" s="37"/>
      <c r="B892" s="38"/>
      <c r="C892" s="39"/>
      <c r="D892" s="297" t="str">
        <f>IF($B892&gt;0,VLOOKUP($B892,'OT-ID'!$B$13:$M$3257,6,FALSE),"")</f>
        <v/>
      </c>
      <c r="E892" s="298" t="str">
        <f>IF($B892&gt;0,VLOOKUP($B892,'OT-ID'!$B$13:$M$3257,10,FALSE),"")</f>
        <v/>
      </c>
      <c r="F892" s="298" t="str">
        <f>IF($B892&gt;0,VLOOKUP($B892,'OT-ID'!$B$13:$M$3257,12,FALSE),"")</f>
        <v/>
      </c>
      <c r="G892" s="297" t="str">
        <f>IF($B892&gt;0,VLOOKUP($B892,'OT-ID'!$B$13:$M$3257,4,FALSE),"")</f>
        <v/>
      </c>
      <c r="H892" s="298" t="str">
        <f>IF($B892&gt;0,VLOOKUP($B892,'OT-ID'!$B$13:$M$3257,5,FALSE),"")</f>
        <v/>
      </c>
      <c r="I892" s="46"/>
      <c r="J892" s="38"/>
      <c r="K892" s="47"/>
      <c r="L892" s="48"/>
      <c r="M892" s="48"/>
      <c r="N892" s="48"/>
      <c r="O892" s="48"/>
      <c r="P892" s="48"/>
      <c r="Q892" s="48"/>
      <c r="R892" s="40"/>
      <c r="S892" s="40"/>
      <c r="T892" s="40"/>
      <c r="U892" s="40"/>
      <c r="V892" s="49"/>
      <c r="W892" s="49"/>
      <c r="X892" s="44" t="str">
        <f t="shared" si="17"/>
        <v/>
      </c>
    </row>
    <row r="893" spans="1:24" s="45" customFormat="1" ht="12" x14ac:dyDescent="0.2">
      <c r="A893" s="37"/>
      <c r="B893" s="38"/>
      <c r="C893" s="39"/>
      <c r="D893" s="297" t="str">
        <f>IF($B893&gt;0,VLOOKUP($B893,'OT-ID'!$B$13:$M$3257,6,FALSE),"")</f>
        <v/>
      </c>
      <c r="E893" s="298" t="str">
        <f>IF($B893&gt;0,VLOOKUP($B893,'OT-ID'!$B$13:$M$3257,10,FALSE),"")</f>
        <v/>
      </c>
      <c r="F893" s="298" t="str">
        <f>IF($B893&gt;0,VLOOKUP($B893,'OT-ID'!$B$13:$M$3257,12,FALSE),"")</f>
        <v/>
      </c>
      <c r="G893" s="297" t="str">
        <f>IF($B893&gt;0,VLOOKUP($B893,'OT-ID'!$B$13:$M$3257,4,FALSE),"")</f>
        <v/>
      </c>
      <c r="H893" s="298" t="str">
        <f>IF($B893&gt;0,VLOOKUP($B893,'OT-ID'!$B$13:$M$3257,5,FALSE),"")</f>
        <v/>
      </c>
      <c r="I893" s="46"/>
      <c r="J893" s="38"/>
      <c r="K893" s="47"/>
      <c r="L893" s="48"/>
      <c r="M893" s="48"/>
      <c r="N893" s="48"/>
      <c r="O893" s="48"/>
      <c r="P893" s="48"/>
      <c r="Q893" s="48"/>
      <c r="R893" s="40"/>
      <c r="S893" s="40"/>
      <c r="T893" s="40"/>
      <c r="U893" s="40"/>
      <c r="V893" s="49"/>
      <c r="W893" s="49"/>
      <c r="X893" s="44" t="str">
        <f t="shared" si="17"/>
        <v/>
      </c>
    </row>
    <row r="894" spans="1:24" s="45" customFormat="1" ht="12" x14ac:dyDescent="0.2">
      <c r="A894" s="37"/>
      <c r="B894" s="38"/>
      <c r="C894" s="39"/>
      <c r="D894" s="297" t="str">
        <f>IF($B894&gt;0,VLOOKUP($B894,'OT-ID'!$B$13:$M$3257,6,FALSE),"")</f>
        <v/>
      </c>
      <c r="E894" s="298" t="str">
        <f>IF($B894&gt;0,VLOOKUP($B894,'OT-ID'!$B$13:$M$3257,10,FALSE),"")</f>
        <v/>
      </c>
      <c r="F894" s="298" t="str">
        <f>IF($B894&gt;0,VLOOKUP($B894,'OT-ID'!$B$13:$M$3257,12,FALSE),"")</f>
        <v/>
      </c>
      <c r="G894" s="297" t="str">
        <f>IF($B894&gt;0,VLOOKUP($B894,'OT-ID'!$B$13:$M$3257,4,FALSE),"")</f>
        <v/>
      </c>
      <c r="H894" s="298" t="str">
        <f>IF($B894&gt;0,VLOOKUP($B894,'OT-ID'!$B$13:$M$3257,5,FALSE),"")</f>
        <v/>
      </c>
      <c r="I894" s="46"/>
      <c r="J894" s="38"/>
      <c r="K894" s="47"/>
      <c r="L894" s="48"/>
      <c r="M894" s="48"/>
      <c r="N894" s="48"/>
      <c r="O894" s="48"/>
      <c r="P894" s="48"/>
      <c r="Q894" s="48"/>
      <c r="R894" s="40"/>
      <c r="S894" s="40"/>
      <c r="T894" s="40"/>
      <c r="U894" s="40"/>
      <c r="V894" s="49"/>
      <c r="W894" s="49"/>
      <c r="X894" s="44" t="str">
        <f t="shared" si="17"/>
        <v/>
      </c>
    </row>
    <row r="895" spans="1:24" s="45" customFormat="1" ht="12" x14ac:dyDescent="0.2">
      <c r="A895" s="37"/>
      <c r="B895" s="38"/>
      <c r="C895" s="39"/>
      <c r="D895" s="297" t="str">
        <f>IF($B895&gt;0,VLOOKUP($B895,'OT-ID'!$B$13:$M$3257,6,FALSE),"")</f>
        <v/>
      </c>
      <c r="E895" s="298" t="str">
        <f>IF($B895&gt;0,VLOOKUP($B895,'OT-ID'!$B$13:$M$3257,10,FALSE),"")</f>
        <v/>
      </c>
      <c r="F895" s="298" t="str">
        <f>IF($B895&gt;0,VLOOKUP($B895,'OT-ID'!$B$13:$M$3257,12,FALSE),"")</f>
        <v/>
      </c>
      <c r="G895" s="297" t="str">
        <f>IF($B895&gt;0,VLOOKUP($B895,'OT-ID'!$B$13:$M$3257,4,FALSE),"")</f>
        <v/>
      </c>
      <c r="H895" s="298" t="str">
        <f>IF($B895&gt;0,VLOOKUP($B895,'OT-ID'!$B$13:$M$3257,5,FALSE),"")</f>
        <v/>
      </c>
      <c r="I895" s="46"/>
      <c r="J895" s="38"/>
      <c r="K895" s="47"/>
      <c r="L895" s="48"/>
      <c r="M895" s="48"/>
      <c r="N895" s="48"/>
      <c r="O895" s="48"/>
      <c r="P895" s="48"/>
      <c r="Q895" s="48"/>
      <c r="R895" s="40"/>
      <c r="S895" s="40"/>
      <c r="T895" s="40"/>
      <c r="U895" s="40"/>
      <c r="V895" s="49"/>
      <c r="W895" s="49"/>
      <c r="X895" s="44" t="str">
        <f t="shared" si="17"/>
        <v/>
      </c>
    </row>
    <row r="896" spans="1:24" s="45" customFormat="1" ht="12" x14ac:dyDescent="0.2">
      <c r="A896" s="37"/>
      <c r="B896" s="38"/>
      <c r="C896" s="39"/>
      <c r="D896" s="297" t="str">
        <f>IF($B896&gt;0,VLOOKUP($B896,'OT-ID'!$B$13:$M$3257,6,FALSE),"")</f>
        <v/>
      </c>
      <c r="E896" s="298" t="str">
        <f>IF($B896&gt;0,VLOOKUP($B896,'OT-ID'!$B$13:$M$3257,10,FALSE),"")</f>
        <v/>
      </c>
      <c r="F896" s="298" t="str">
        <f>IF($B896&gt;0,VLOOKUP($B896,'OT-ID'!$B$13:$M$3257,12,FALSE),"")</f>
        <v/>
      </c>
      <c r="G896" s="297" t="str">
        <f>IF($B896&gt;0,VLOOKUP($B896,'OT-ID'!$B$13:$M$3257,4,FALSE),"")</f>
        <v/>
      </c>
      <c r="H896" s="298" t="str">
        <f>IF($B896&gt;0,VLOOKUP($B896,'OT-ID'!$B$13:$M$3257,5,FALSE),"")</f>
        <v/>
      </c>
      <c r="I896" s="46"/>
      <c r="J896" s="38"/>
      <c r="K896" s="47"/>
      <c r="L896" s="48"/>
      <c r="M896" s="48"/>
      <c r="N896" s="48"/>
      <c r="O896" s="48"/>
      <c r="P896" s="48"/>
      <c r="Q896" s="48"/>
      <c r="R896" s="40"/>
      <c r="S896" s="40"/>
      <c r="T896" s="40"/>
      <c r="U896" s="40"/>
      <c r="V896" s="49"/>
      <c r="W896" s="49"/>
      <c r="X896" s="44" t="str">
        <f t="shared" si="17"/>
        <v/>
      </c>
    </row>
    <row r="897" spans="1:24" s="45" customFormat="1" ht="12" x14ac:dyDescent="0.2">
      <c r="A897" s="37"/>
      <c r="B897" s="38"/>
      <c r="C897" s="39"/>
      <c r="D897" s="297" t="str">
        <f>IF($B897&gt;0,VLOOKUP($B897,'OT-ID'!$B$13:$M$3257,6,FALSE),"")</f>
        <v/>
      </c>
      <c r="E897" s="298" t="str">
        <f>IF($B897&gt;0,VLOOKUP($B897,'OT-ID'!$B$13:$M$3257,10,FALSE),"")</f>
        <v/>
      </c>
      <c r="F897" s="298" t="str">
        <f>IF($B897&gt;0,VLOOKUP($B897,'OT-ID'!$B$13:$M$3257,12,FALSE),"")</f>
        <v/>
      </c>
      <c r="G897" s="297" t="str">
        <f>IF($B897&gt;0,VLOOKUP($B897,'OT-ID'!$B$13:$M$3257,4,FALSE),"")</f>
        <v/>
      </c>
      <c r="H897" s="298" t="str">
        <f>IF($B897&gt;0,VLOOKUP($B897,'OT-ID'!$B$13:$M$3257,5,FALSE),"")</f>
        <v/>
      </c>
      <c r="I897" s="46"/>
      <c r="J897" s="38"/>
      <c r="K897" s="47"/>
      <c r="L897" s="48"/>
      <c r="M897" s="48"/>
      <c r="N897" s="48"/>
      <c r="O897" s="48"/>
      <c r="P897" s="48"/>
      <c r="Q897" s="48"/>
      <c r="R897" s="40"/>
      <c r="S897" s="40"/>
      <c r="T897" s="40"/>
      <c r="U897" s="40"/>
      <c r="V897" s="49"/>
      <c r="W897" s="49"/>
      <c r="X897" s="44" t="str">
        <f t="shared" si="17"/>
        <v/>
      </c>
    </row>
    <row r="898" spans="1:24" s="45" customFormat="1" ht="12" x14ac:dyDescent="0.2">
      <c r="A898" s="37"/>
      <c r="B898" s="38"/>
      <c r="C898" s="39"/>
      <c r="D898" s="297" t="str">
        <f>IF($B898&gt;0,VLOOKUP($B898,'OT-ID'!$B$13:$M$3257,6,FALSE),"")</f>
        <v/>
      </c>
      <c r="E898" s="298" t="str">
        <f>IF($B898&gt;0,VLOOKUP($B898,'OT-ID'!$B$13:$M$3257,10,FALSE),"")</f>
        <v/>
      </c>
      <c r="F898" s="298" t="str">
        <f>IF($B898&gt;0,VLOOKUP($B898,'OT-ID'!$B$13:$M$3257,12,FALSE),"")</f>
        <v/>
      </c>
      <c r="G898" s="297" t="str">
        <f>IF($B898&gt;0,VLOOKUP($B898,'OT-ID'!$B$13:$M$3257,4,FALSE),"")</f>
        <v/>
      </c>
      <c r="H898" s="298" t="str">
        <f>IF($B898&gt;0,VLOOKUP($B898,'OT-ID'!$B$13:$M$3257,5,FALSE),"")</f>
        <v/>
      </c>
      <c r="I898" s="46"/>
      <c r="J898" s="38"/>
      <c r="K898" s="47"/>
      <c r="L898" s="48"/>
      <c r="M898" s="48"/>
      <c r="N898" s="48"/>
      <c r="O898" s="48"/>
      <c r="P898" s="48"/>
      <c r="Q898" s="48"/>
      <c r="R898" s="40"/>
      <c r="S898" s="40"/>
      <c r="T898" s="40"/>
      <c r="U898" s="40"/>
      <c r="V898" s="49"/>
      <c r="W898" s="49"/>
      <c r="X898" s="44" t="str">
        <f t="shared" si="17"/>
        <v/>
      </c>
    </row>
    <row r="899" spans="1:24" s="45" customFormat="1" ht="12" x14ac:dyDescent="0.2">
      <c r="A899" s="37"/>
      <c r="B899" s="38"/>
      <c r="C899" s="39"/>
      <c r="D899" s="297" t="str">
        <f>IF($B899&gt;0,VLOOKUP($B899,'OT-ID'!$B$13:$M$3257,6,FALSE),"")</f>
        <v/>
      </c>
      <c r="E899" s="298" t="str">
        <f>IF($B899&gt;0,VLOOKUP($B899,'OT-ID'!$B$13:$M$3257,10,FALSE),"")</f>
        <v/>
      </c>
      <c r="F899" s="298" t="str">
        <f>IF($B899&gt;0,VLOOKUP($B899,'OT-ID'!$B$13:$M$3257,12,FALSE),"")</f>
        <v/>
      </c>
      <c r="G899" s="297" t="str">
        <f>IF($B899&gt;0,VLOOKUP($B899,'OT-ID'!$B$13:$M$3257,4,FALSE),"")</f>
        <v/>
      </c>
      <c r="H899" s="298" t="str">
        <f>IF($B899&gt;0,VLOOKUP($B899,'OT-ID'!$B$13:$M$3257,5,FALSE),"")</f>
        <v/>
      </c>
      <c r="I899" s="46"/>
      <c r="J899" s="38"/>
      <c r="K899" s="47"/>
      <c r="L899" s="48"/>
      <c r="M899" s="48"/>
      <c r="N899" s="48"/>
      <c r="O899" s="48"/>
      <c r="P899" s="48"/>
      <c r="Q899" s="48"/>
      <c r="R899" s="40"/>
      <c r="S899" s="40"/>
      <c r="T899" s="40"/>
      <c r="U899" s="40"/>
      <c r="V899" s="49"/>
      <c r="W899" s="49"/>
      <c r="X899" s="44" t="str">
        <f t="shared" si="17"/>
        <v/>
      </c>
    </row>
    <row r="900" spans="1:24" s="45" customFormat="1" ht="12" x14ac:dyDescent="0.2">
      <c r="A900" s="37"/>
      <c r="B900" s="38"/>
      <c r="C900" s="39"/>
      <c r="D900" s="297" t="str">
        <f>IF($B900&gt;0,VLOOKUP($B900,'OT-ID'!$B$13:$M$3257,6,FALSE),"")</f>
        <v/>
      </c>
      <c r="E900" s="298" t="str">
        <f>IF($B900&gt;0,VLOOKUP($B900,'OT-ID'!$B$13:$M$3257,10,FALSE),"")</f>
        <v/>
      </c>
      <c r="F900" s="298" t="str">
        <f>IF($B900&gt;0,VLOOKUP($B900,'OT-ID'!$B$13:$M$3257,12,FALSE),"")</f>
        <v/>
      </c>
      <c r="G900" s="297" t="str">
        <f>IF($B900&gt;0,VLOOKUP($B900,'OT-ID'!$B$13:$M$3257,4,FALSE),"")</f>
        <v/>
      </c>
      <c r="H900" s="298" t="str">
        <f>IF($B900&gt;0,VLOOKUP($B900,'OT-ID'!$B$13:$M$3257,5,FALSE),"")</f>
        <v/>
      </c>
      <c r="I900" s="46"/>
      <c r="J900" s="38"/>
      <c r="K900" s="47"/>
      <c r="L900" s="48"/>
      <c r="M900" s="48"/>
      <c r="N900" s="48"/>
      <c r="O900" s="48"/>
      <c r="P900" s="48"/>
      <c r="Q900" s="48"/>
      <c r="R900" s="40"/>
      <c r="S900" s="40"/>
      <c r="T900" s="40"/>
      <c r="U900" s="40"/>
      <c r="V900" s="49"/>
      <c r="W900" s="49"/>
      <c r="X900" s="44" t="str">
        <f t="shared" si="17"/>
        <v/>
      </c>
    </row>
    <row r="901" spans="1:24" s="45" customFormat="1" ht="12" x14ac:dyDescent="0.2">
      <c r="A901" s="37"/>
      <c r="B901" s="38"/>
      <c r="C901" s="39"/>
      <c r="D901" s="297" t="str">
        <f>IF($B901&gt;0,VLOOKUP($B901,'OT-ID'!$B$13:$M$3257,6,FALSE),"")</f>
        <v/>
      </c>
      <c r="E901" s="298" t="str">
        <f>IF($B901&gt;0,VLOOKUP($B901,'OT-ID'!$B$13:$M$3257,10,FALSE),"")</f>
        <v/>
      </c>
      <c r="F901" s="298" t="str">
        <f>IF($B901&gt;0,VLOOKUP($B901,'OT-ID'!$B$13:$M$3257,12,FALSE),"")</f>
        <v/>
      </c>
      <c r="G901" s="297" t="str">
        <f>IF($B901&gt;0,VLOOKUP($B901,'OT-ID'!$B$13:$M$3257,4,FALSE),"")</f>
        <v/>
      </c>
      <c r="H901" s="298" t="str">
        <f>IF($B901&gt;0,VLOOKUP($B901,'OT-ID'!$B$13:$M$3257,5,FALSE),"")</f>
        <v/>
      </c>
      <c r="I901" s="46"/>
      <c r="J901" s="38"/>
      <c r="K901" s="47"/>
      <c r="L901" s="48"/>
      <c r="M901" s="48"/>
      <c r="N901" s="48"/>
      <c r="O901" s="48"/>
      <c r="P901" s="48"/>
      <c r="Q901" s="48"/>
      <c r="R901" s="40"/>
      <c r="S901" s="40"/>
      <c r="T901" s="40"/>
      <c r="U901" s="40"/>
      <c r="V901" s="49"/>
      <c r="W901" s="49"/>
      <c r="X901" s="44" t="str">
        <f t="shared" si="17"/>
        <v/>
      </c>
    </row>
    <row r="902" spans="1:24" s="45" customFormat="1" ht="12" x14ac:dyDescent="0.2">
      <c r="A902" s="37"/>
      <c r="B902" s="38"/>
      <c r="C902" s="39"/>
      <c r="D902" s="297" t="str">
        <f>IF($B902&gt;0,VLOOKUP($B902,'OT-ID'!$B$13:$M$3257,6,FALSE),"")</f>
        <v/>
      </c>
      <c r="E902" s="298" t="str">
        <f>IF($B902&gt;0,VLOOKUP($B902,'OT-ID'!$B$13:$M$3257,10,FALSE),"")</f>
        <v/>
      </c>
      <c r="F902" s="298" t="str">
        <f>IF($B902&gt;0,VLOOKUP($B902,'OT-ID'!$B$13:$M$3257,12,FALSE),"")</f>
        <v/>
      </c>
      <c r="G902" s="297" t="str">
        <f>IF($B902&gt;0,VLOOKUP($B902,'OT-ID'!$B$13:$M$3257,4,FALSE),"")</f>
        <v/>
      </c>
      <c r="H902" s="298" t="str">
        <f>IF($B902&gt;0,VLOOKUP($B902,'OT-ID'!$B$13:$M$3257,5,FALSE),"")</f>
        <v/>
      </c>
      <c r="I902" s="46"/>
      <c r="J902" s="38"/>
      <c r="K902" s="47"/>
      <c r="L902" s="48"/>
      <c r="M902" s="48"/>
      <c r="N902" s="48"/>
      <c r="O902" s="48"/>
      <c r="P902" s="48"/>
      <c r="Q902" s="48"/>
      <c r="R902" s="40"/>
      <c r="S902" s="40"/>
      <c r="T902" s="40"/>
      <c r="U902" s="40"/>
      <c r="V902" s="49"/>
      <c r="W902" s="49"/>
      <c r="X902" s="44" t="str">
        <f t="shared" si="17"/>
        <v/>
      </c>
    </row>
    <row r="903" spans="1:24" s="45" customFormat="1" ht="12" x14ac:dyDescent="0.2">
      <c r="A903" s="37"/>
      <c r="B903" s="38"/>
      <c r="C903" s="39"/>
      <c r="D903" s="297" t="str">
        <f>IF($B903&gt;0,VLOOKUP($B903,'OT-ID'!$B$13:$M$3257,6,FALSE),"")</f>
        <v/>
      </c>
      <c r="E903" s="298" t="str">
        <f>IF($B903&gt;0,VLOOKUP($B903,'OT-ID'!$B$13:$M$3257,10,FALSE),"")</f>
        <v/>
      </c>
      <c r="F903" s="298" t="str">
        <f>IF($B903&gt;0,VLOOKUP($B903,'OT-ID'!$B$13:$M$3257,12,FALSE),"")</f>
        <v/>
      </c>
      <c r="G903" s="297" t="str">
        <f>IF($B903&gt;0,VLOOKUP($B903,'OT-ID'!$B$13:$M$3257,4,FALSE),"")</f>
        <v/>
      </c>
      <c r="H903" s="298" t="str">
        <f>IF($B903&gt;0,VLOOKUP($B903,'OT-ID'!$B$13:$M$3257,5,FALSE),"")</f>
        <v/>
      </c>
      <c r="I903" s="46"/>
      <c r="J903" s="38"/>
      <c r="K903" s="47"/>
      <c r="L903" s="48"/>
      <c r="M903" s="48"/>
      <c r="N903" s="48"/>
      <c r="O903" s="48"/>
      <c r="P903" s="48"/>
      <c r="Q903" s="48"/>
      <c r="R903" s="40"/>
      <c r="S903" s="40"/>
      <c r="T903" s="40"/>
      <c r="U903" s="40"/>
      <c r="V903" s="49"/>
      <c r="W903" s="49"/>
      <c r="X903" s="44" t="str">
        <f t="shared" si="17"/>
        <v/>
      </c>
    </row>
    <row r="904" spans="1:24" s="45" customFormat="1" ht="12" x14ac:dyDescent="0.2">
      <c r="A904" s="37"/>
      <c r="B904" s="38"/>
      <c r="C904" s="39"/>
      <c r="D904" s="297" t="str">
        <f>IF($B904&gt;0,VLOOKUP($B904,'OT-ID'!$B$13:$M$3257,6,FALSE),"")</f>
        <v/>
      </c>
      <c r="E904" s="298" t="str">
        <f>IF($B904&gt;0,VLOOKUP($B904,'OT-ID'!$B$13:$M$3257,10,FALSE),"")</f>
        <v/>
      </c>
      <c r="F904" s="298" t="str">
        <f>IF($B904&gt;0,VLOOKUP($B904,'OT-ID'!$B$13:$M$3257,12,FALSE),"")</f>
        <v/>
      </c>
      <c r="G904" s="297" t="str">
        <f>IF($B904&gt;0,VLOOKUP($B904,'OT-ID'!$B$13:$M$3257,4,FALSE),"")</f>
        <v/>
      </c>
      <c r="H904" s="298" t="str">
        <f>IF($B904&gt;0,VLOOKUP($B904,'OT-ID'!$B$13:$M$3257,5,FALSE),"")</f>
        <v/>
      </c>
      <c r="I904" s="46"/>
      <c r="J904" s="38"/>
      <c r="K904" s="47"/>
      <c r="L904" s="48"/>
      <c r="M904" s="48"/>
      <c r="N904" s="48"/>
      <c r="O904" s="48"/>
      <c r="P904" s="48"/>
      <c r="Q904" s="48"/>
      <c r="R904" s="40"/>
      <c r="S904" s="40"/>
      <c r="T904" s="40"/>
      <c r="U904" s="40"/>
      <c r="V904" s="49"/>
      <c r="W904" s="49"/>
      <c r="X904" s="44" t="str">
        <f t="shared" si="17"/>
        <v/>
      </c>
    </row>
    <row r="905" spans="1:24" s="45" customFormat="1" ht="12" x14ac:dyDescent="0.2">
      <c r="A905" s="37"/>
      <c r="B905" s="38"/>
      <c r="C905" s="39"/>
      <c r="D905" s="297" t="str">
        <f>IF($B905&gt;0,VLOOKUP($B905,'OT-ID'!$B$13:$M$3257,6,FALSE),"")</f>
        <v/>
      </c>
      <c r="E905" s="298" t="str">
        <f>IF($B905&gt;0,VLOOKUP($B905,'OT-ID'!$B$13:$M$3257,10,FALSE),"")</f>
        <v/>
      </c>
      <c r="F905" s="298" t="str">
        <f>IF($B905&gt;0,VLOOKUP($B905,'OT-ID'!$B$13:$M$3257,12,FALSE),"")</f>
        <v/>
      </c>
      <c r="G905" s="297" t="str">
        <f>IF($B905&gt;0,VLOOKUP($B905,'OT-ID'!$B$13:$M$3257,4,FALSE),"")</f>
        <v/>
      </c>
      <c r="H905" s="298" t="str">
        <f>IF($B905&gt;0,VLOOKUP($B905,'OT-ID'!$B$13:$M$3257,5,FALSE),"")</f>
        <v/>
      </c>
      <c r="I905" s="46"/>
      <c r="J905" s="38"/>
      <c r="K905" s="47"/>
      <c r="L905" s="48"/>
      <c r="M905" s="48"/>
      <c r="N905" s="48"/>
      <c r="O905" s="48"/>
      <c r="P905" s="48"/>
      <c r="Q905" s="48"/>
      <c r="R905" s="40"/>
      <c r="S905" s="40"/>
      <c r="T905" s="40"/>
      <c r="U905" s="40"/>
      <c r="V905" s="49"/>
      <c r="W905" s="49"/>
      <c r="X905" s="44" t="str">
        <f t="shared" si="17"/>
        <v/>
      </c>
    </row>
    <row r="906" spans="1:24" s="45" customFormat="1" ht="12" x14ac:dyDescent="0.2">
      <c r="A906" s="37"/>
      <c r="B906" s="38"/>
      <c r="C906" s="39"/>
      <c r="D906" s="297" t="str">
        <f>IF($B906&gt;0,VLOOKUP($B906,'OT-ID'!$B$13:$M$3257,6,FALSE),"")</f>
        <v/>
      </c>
      <c r="E906" s="298" t="str">
        <f>IF($B906&gt;0,VLOOKUP($B906,'OT-ID'!$B$13:$M$3257,10,FALSE),"")</f>
        <v/>
      </c>
      <c r="F906" s="298" t="str">
        <f>IF($B906&gt;0,VLOOKUP($B906,'OT-ID'!$B$13:$M$3257,12,FALSE),"")</f>
        <v/>
      </c>
      <c r="G906" s="297" t="str">
        <f>IF($B906&gt;0,VLOOKUP($B906,'OT-ID'!$B$13:$M$3257,4,FALSE),"")</f>
        <v/>
      </c>
      <c r="H906" s="298" t="str">
        <f>IF($B906&gt;0,VLOOKUP($B906,'OT-ID'!$B$13:$M$3257,5,FALSE),"")</f>
        <v/>
      </c>
      <c r="I906" s="46"/>
      <c r="J906" s="38"/>
      <c r="K906" s="47"/>
      <c r="L906" s="48"/>
      <c r="M906" s="48"/>
      <c r="N906" s="48"/>
      <c r="O906" s="48"/>
      <c r="P906" s="48"/>
      <c r="Q906" s="48"/>
      <c r="R906" s="40"/>
      <c r="S906" s="40"/>
      <c r="T906" s="40"/>
      <c r="U906" s="40"/>
      <c r="V906" s="49"/>
      <c r="W906" s="49"/>
      <c r="X906" s="44" t="str">
        <f t="shared" si="17"/>
        <v/>
      </c>
    </row>
    <row r="907" spans="1:24" s="45" customFormat="1" ht="12" x14ac:dyDescent="0.2">
      <c r="A907" s="37"/>
      <c r="B907" s="38"/>
      <c r="C907" s="39"/>
      <c r="D907" s="297" t="str">
        <f>IF($B907&gt;0,VLOOKUP($B907,'OT-ID'!$B$13:$M$3257,6,FALSE),"")</f>
        <v/>
      </c>
      <c r="E907" s="298" t="str">
        <f>IF($B907&gt;0,VLOOKUP($B907,'OT-ID'!$B$13:$M$3257,10,FALSE),"")</f>
        <v/>
      </c>
      <c r="F907" s="298" t="str">
        <f>IF($B907&gt;0,VLOOKUP($B907,'OT-ID'!$B$13:$M$3257,12,FALSE),"")</f>
        <v/>
      </c>
      <c r="G907" s="297" t="str">
        <f>IF($B907&gt;0,VLOOKUP($B907,'OT-ID'!$B$13:$M$3257,4,FALSE),"")</f>
        <v/>
      </c>
      <c r="H907" s="298" t="str">
        <f>IF($B907&gt;0,VLOOKUP($B907,'OT-ID'!$B$13:$M$3257,5,FALSE),"")</f>
        <v/>
      </c>
      <c r="I907" s="46"/>
      <c r="J907" s="38"/>
      <c r="K907" s="47"/>
      <c r="L907" s="48"/>
      <c r="M907" s="48"/>
      <c r="N907" s="48"/>
      <c r="O907" s="48"/>
      <c r="P907" s="48"/>
      <c r="Q907" s="48"/>
      <c r="R907" s="40"/>
      <c r="S907" s="40"/>
      <c r="T907" s="40"/>
      <c r="U907" s="40"/>
      <c r="V907" s="49"/>
      <c r="W907" s="49"/>
      <c r="X907" s="44" t="str">
        <f t="shared" si="17"/>
        <v/>
      </c>
    </row>
    <row r="908" spans="1:24" s="45" customFormat="1" ht="12" x14ac:dyDescent="0.2">
      <c r="A908" s="37"/>
      <c r="B908" s="38"/>
      <c r="C908" s="39"/>
      <c r="D908" s="297" t="str">
        <f>IF($B908&gt;0,VLOOKUP($B908,'OT-ID'!$B$13:$M$3257,6,FALSE),"")</f>
        <v/>
      </c>
      <c r="E908" s="298" t="str">
        <f>IF($B908&gt;0,VLOOKUP($B908,'OT-ID'!$B$13:$M$3257,10,FALSE),"")</f>
        <v/>
      </c>
      <c r="F908" s="298" t="str">
        <f>IF($B908&gt;0,VLOOKUP($B908,'OT-ID'!$B$13:$M$3257,12,FALSE),"")</f>
        <v/>
      </c>
      <c r="G908" s="297" t="str">
        <f>IF($B908&gt;0,VLOOKUP($B908,'OT-ID'!$B$13:$M$3257,4,FALSE),"")</f>
        <v/>
      </c>
      <c r="H908" s="298" t="str">
        <f>IF($B908&gt;0,VLOOKUP($B908,'OT-ID'!$B$13:$M$3257,5,FALSE),"")</f>
        <v/>
      </c>
      <c r="I908" s="46"/>
      <c r="J908" s="38"/>
      <c r="K908" s="47"/>
      <c r="L908" s="48"/>
      <c r="M908" s="48"/>
      <c r="N908" s="48"/>
      <c r="O908" s="48"/>
      <c r="P908" s="48"/>
      <c r="Q908" s="48"/>
      <c r="R908" s="40"/>
      <c r="S908" s="40"/>
      <c r="T908" s="40"/>
      <c r="U908" s="40"/>
      <c r="V908" s="49"/>
      <c r="W908" s="49"/>
      <c r="X908" s="44" t="str">
        <f t="shared" si="17"/>
        <v/>
      </c>
    </row>
    <row r="909" spans="1:24" s="45" customFormat="1" ht="12" x14ac:dyDescent="0.2">
      <c r="A909" s="37"/>
      <c r="B909" s="38"/>
      <c r="C909" s="39"/>
      <c r="D909" s="297" t="str">
        <f>IF($B909&gt;0,VLOOKUP($B909,'OT-ID'!$B$13:$M$3257,6,FALSE),"")</f>
        <v/>
      </c>
      <c r="E909" s="298" t="str">
        <f>IF($B909&gt;0,VLOOKUP($B909,'OT-ID'!$B$13:$M$3257,10,FALSE),"")</f>
        <v/>
      </c>
      <c r="F909" s="298" t="str">
        <f>IF($B909&gt;0,VLOOKUP($B909,'OT-ID'!$B$13:$M$3257,12,FALSE),"")</f>
        <v/>
      </c>
      <c r="G909" s="297" t="str">
        <f>IF($B909&gt;0,VLOOKUP($B909,'OT-ID'!$B$13:$M$3257,4,FALSE),"")</f>
        <v/>
      </c>
      <c r="H909" s="298" t="str">
        <f>IF($B909&gt;0,VLOOKUP($B909,'OT-ID'!$B$13:$M$3257,5,FALSE),"")</f>
        <v/>
      </c>
      <c r="I909" s="46"/>
      <c r="J909" s="38"/>
      <c r="K909" s="47"/>
      <c r="L909" s="48"/>
      <c r="M909" s="48"/>
      <c r="N909" s="48"/>
      <c r="O909" s="48"/>
      <c r="P909" s="48"/>
      <c r="Q909" s="48"/>
      <c r="R909" s="40"/>
      <c r="S909" s="40"/>
      <c r="T909" s="40"/>
      <c r="U909" s="40"/>
      <c r="V909" s="49"/>
      <c r="W909" s="49"/>
      <c r="X909" s="44" t="str">
        <f t="shared" si="17"/>
        <v/>
      </c>
    </row>
    <row r="910" spans="1:24" s="45" customFormat="1" ht="12" x14ac:dyDescent="0.2">
      <c r="A910" s="37"/>
      <c r="B910" s="38"/>
      <c r="C910" s="39"/>
      <c r="D910" s="297" t="str">
        <f>IF($B910&gt;0,VLOOKUP($B910,'OT-ID'!$B$13:$M$3257,6,FALSE),"")</f>
        <v/>
      </c>
      <c r="E910" s="298" t="str">
        <f>IF($B910&gt;0,VLOOKUP($B910,'OT-ID'!$B$13:$M$3257,10,FALSE),"")</f>
        <v/>
      </c>
      <c r="F910" s="298" t="str">
        <f>IF($B910&gt;0,VLOOKUP($B910,'OT-ID'!$B$13:$M$3257,12,FALSE),"")</f>
        <v/>
      </c>
      <c r="G910" s="297" t="str">
        <f>IF($B910&gt;0,VLOOKUP($B910,'OT-ID'!$B$13:$M$3257,4,FALSE),"")</f>
        <v/>
      </c>
      <c r="H910" s="298" t="str">
        <f>IF($B910&gt;0,VLOOKUP($B910,'OT-ID'!$B$13:$M$3257,5,FALSE),"")</f>
        <v/>
      </c>
      <c r="I910" s="46"/>
      <c r="J910" s="38"/>
      <c r="K910" s="47"/>
      <c r="L910" s="48"/>
      <c r="M910" s="48"/>
      <c r="N910" s="48"/>
      <c r="O910" s="48"/>
      <c r="P910" s="48"/>
      <c r="Q910" s="48"/>
      <c r="R910" s="40"/>
      <c r="S910" s="40"/>
      <c r="T910" s="40"/>
      <c r="U910" s="40"/>
      <c r="V910" s="49"/>
      <c r="W910" s="49"/>
      <c r="X910" s="44" t="str">
        <f t="shared" si="17"/>
        <v/>
      </c>
    </row>
    <row r="911" spans="1:24" s="45" customFormat="1" ht="12" x14ac:dyDescent="0.2">
      <c r="A911" s="37"/>
      <c r="B911" s="38"/>
      <c r="C911" s="39"/>
      <c r="D911" s="297" t="str">
        <f>IF($B911&gt;0,VLOOKUP($B911,'OT-ID'!$B$13:$M$3257,6,FALSE),"")</f>
        <v/>
      </c>
      <c r="E911" s="298" t="str">
        <f>IF($B911&gt;0,VLOOKUP($B911,'OT-ID'!$B$13:$M$3257,10,FALSE),"")</f>
        <v/>
      </c>
      <c r="F911" s="298" t="str">
        <f>IF($B911&gt;0,VLOOKUP($B911,'OT-ID'!$B$13:$M$3257,12,FALSE),"")</f>
        <v/>
      </c>
      <c r="G911" s="297" t="str">
        <f>IF($B911&gt;0,VLOOKUP($B911,'OT-ID'!$B$13:$M$3257,4,FALSE),"")</f>
        <v/>
      </c>
      <c r="H911" s="298" t="str">
        <f>IF($B911&gt;0,VLOOKUP($B911,'OT-ID'!$B$13:$M$3257,5,FALSE),"")</f>
        <v/>
      </c>
      <c r="I911" s="46"/>
      <c r="J911" s="38"/>
      <c r="K911" s="47"/>
      <c r="L911" s="48"/>
      <c r="M911" s="48"/>
      <c r="N911" s="48"/>
      <c r="O911" s="48"/>
      <c r="P911" s="48"/>
      <c r="Q911" s="48"/>
      <c r="R911" s="40"/>
      <c r="S911" s="40"/>
      <c r="T911" s="40"/>
      <c r="U911" s="40"/>
      <c r="V911" s="49"/>
      <c r="W911" s="49"/>
      <c r="X911" s="44" t="str">
        <f t="shared" si="17"/>
        <v/>
      </c>
    </row>
    <row r="912" spans="1:24" s="45" customFormat="1" ht="12" x14ac:dyDescent="0.2">
      <c r="A912" s="37"/>
      <c r="B912" s="38"/>
      <c r="C912" s="39"/>
      <c r="D912" s="297" t="str">
        <f>IF($B912&gt;0,VLOOKUP($B912,'OT-ID'!$B$13:$M$3257,6,FALSE),"")</f>
        <v/>
      </c>
      <c r="E912" s="298" t="str">
        <f>IF($B912&gt;0,VLOOKUP($B912,'OT-ID'!$B$13:$M$3257,10,FALSE),"")</f>
        <v/>
      </c>
      <c r="F912" s="298" t="str">
        <f>IF($B912&gt;0,VLOOKUP($B912,'OT-ID'!$B$13:$M$3257,12,FALSE),"")</f>
        <v/>
      </c>
      <c r="G912" s="297" t="str">
        <f>IF($B912&gt;0,VLOOKUP($B912,'OT-ID'!$B$13:$M$3257,4,FALSE),"")</f>
        <v/>
      </c>
      <c r="H912" s="298" t="str">
        <f>IF($B912&gt;0,VLOOKUP($B912,'OT-ID'!$B$13:$M$3257,5,FALSE),"")</f>
        <v/>
      </c>
      <c r="I912" s="46"/>
      <c r="J912" s="38"/>
      <c r="K912" s="47"/>
      <c r="L912" s="48"/>
      <c r="M912" s="48"/>
      <c r="N912" s="48"/>
      <c r="O912" s="48"/>
      <c r="P912" s="48"/>
      <c r="Q912" s="48"/>
      <c r="R912" s="40"/>
      <c r="S912" s="40"/>
      <c r="T912" s="40"/>
      <c r="U912" s="40"/>
      <c r="V912" s="49"/>
      <c r="W912" s="49"/>
      <c r="X912" s="44" t="str">
        <f t="shared" si="17"/>
        <v/>
      </c>
    </row>
    <row r="913" spans="1:24" s="45" customFormat="1" ht="12" x14ac:dyDescent="0.2">
      <c r="A913" s="37"/>
      <c r="B913" s="38"/>
      <c r="C913" s="39"/>
      <c r="D913" s="297" t="str">
        <f>IF($B913&gt;0,VLOOKUP($B913,'OT-ID'!$B$13:$M$3257,6,FALSE),"")</f>
        <v/>
      </c>
      <c r="E913" s="298" t="str">
        <f>IF($B913&gt;0,VLOOKUP($B913,'OT-ID'!$B$13:$M$3257,10,FALSE),"")</f>
        <v/>
      </c>
      <c r="F913" s="298" t="str">
        <f>IF($B913&gt;0,VLOOKUP($B913,'OT-ID'!$B$13:$M$3257,12,FALSE),"")</f>
        <v/>
      </c>
      <c r="G913" s="297" t="str">
        <f>IF($B913&gt;0,VLOOKUP($B913,'OT-ID'!$B$13:$M$3257,4,FALSE),"")</f>
        <v/>
      </c>
      <c r="H913" s="298" t="str">
        <f>IF($B913&gt;0,VLOOKUP($B913,'OT-ID'!$B$13:$M$3257,5,FALSE),"")</f>
        <v/>
      </c>
      <c r="I913" s="46"/>
      <c r="J913" s="38"/>
      <c r="K913" s="47"/>
      <c r="L913" s="48"/>
      <c r="M913" s="48"/>
      <c r="N913" s="48"/>
      <c r="O913" s="48"/>
      <c r="P913" s="48"/>
      <c r="Q913" s="48"/>
      <c r="R913" s="40"/>
      <c r="S913" s="40"/>
      <c r="T913" s="40"/>
      <c r="U913" s="40"/>
      <c r="V913" s="49"/>
      <c r="W913" s="49"/>
      <c r="X913" s="44" t="str">
        <f t="shared" si="17"/>
        <v/>
      </c>
    </row>
    <row r="914" spans="1:24" s="45" customFormat="1" ht="12" x14ac:dyDescent="0.2">
      <c r="A914" s="37"/>
      <c r="B914" s="38"/>
      <c r="C914" s="39"/>
      <c r="D914" s="297" t="str">
        <f>IF($B914&gt;0,VLOOKUP($B914,'OT-ID'!$B$13:$M$3257,6,FALSE),"")</f>
        <v/>
      </c>
      <c r="E914" s="298" t="str">
        <f>IF($B914&gt;0,VLOOKUP($B914,'OT-ID'!$B$13:$M$3257,10,FALSE),"")</f>
        <v/>
      </c>
      <c r="F914" s="298" t="str">
        <f>IF($B914&gt;0,VLOOKUP($B914,'OT-ID'!$B$13:$M$3257,12,FALSE),"")</f>
        <v/>
      </c>
      <c r="G914" s="297" t="str">
        <f>IF($B914&gt;0,VLOOKUP($B914,'OT-ID'!$B$13:$M$3257,4,FALSE),"")</f>
        <v/>
      </c>
      <c r="H914" s="298" t="str">
        <f>IF($B914&gt;0,VLOOKUP($B914,'OT-ID'!$B$13:$M$3257,5,FALSE),"")</f>
        <v/>
      </c>
      <c r="I914" s="46"/>
      <c r="J914" s="38"/>
      <c r="K914" s="47"/>
      <c r="L914" s="48"/>
      <c r="M914" s="48"/>
      <c r="N914" s="48"/>
      <c r="O914" s="48"/>
      <c r="P914" s="48"/>
      <c r="Q914" s="48"/>
      <c r="R914" s="40"/>
      <c r="S914" s="40"/>
      <c r="T914" s="40"/>
      <c r="U914" s="40"/>
      <c r="V914" s="49"/>
      <c r="W914" s="49"/>
      <c r="X914" s="44" t="str">
        <f t="shared" si="17"/>
        <v/>
      </c>
    </row>
    <row r="915" spans="1:24" s="45" customFormat="1" ht="12" x14ac:dyDescent="0.2">
      <c r="A915" s="37"/>
      <c r="B915" s="38"/>
      <c r="C915" s="39"/>
      <c r="D915" s="297" t="str">
        <f>IF($B915&gt;0,VLOOKUP($B915,'OT-ID'!$B$13:$M$3257,6,FALSE),"")</f>
        <v/>
      </c>
      <c r="E915" s="298" t="str">
        <f>IF($B915&gt;0,VLOOKUP($B915,'OT-ID'!$B$13:$M$3257,10,FALSE),"")</f>
        <v/>
      </c>
      <c r="F915" s="298" t="str">
        <f>IF($B915&gt;0,VLOOKUP($B915,'OT-ID'!$B$13:$M$3257,12,FALSE),"")</f>
        <v/>
      </c>
      <c r="G915" s="297" t="str">
        <f>IF($B915&gt;0,VLOOKUP($B915,'OT-ID'!$B$13:$M$3257,4,FALSE),"")</f>
        <v/>
      </c>
      <c r="H915" s="298" t="str">
        <f>IF($B915&gt;0,VLOOKUP($B915,'OT-ID'!$B$13:$M$3257,5,FALSE),"")</f>
        <v/>
      </c>
      <c r="I915" s="46"/>
      <c r="J915" s="38"/>
      <c r="K915" s="47"/>
      <c r="L915" s="48"/>
      <c r="M915" s="48"/>
      <c r="N915" s="48"/>
      <c r="O915" s="48"/>
      <c r="P915" s="48"/>
      <c r="Q915" s="48"/>
      <c r="R915" s="40"/>
      <c r="S915" s="40"/>
      <c r="T915" s="40"/>
      <c r="U915" s="40"/>
      <c r="V915" s="49"/>
      <c r="W915" s="49"/>
      <c r="X915" s="44" t="str">
        <f t="shared" ref="X915:X978" si="18">IF(W915&gt;0,V915*1000/W915,"")</f>
        <v/>
      </c>
    </row>
    <row r="916" spans="1:24" s="45" customFormat="1" ht="12" x14ac:dyDescent="0.2">
      <c r="A916" s="37"/>
      <c r="B916" s="38"/>
      <c r="C916" s="39"/>
      <c r="D916" s="297" t="str">
        <f>IF($B916&gt;0,VLOOKUP($B916,'OT-ID'!$B$13:$M$3257,6,FALSE),"")</f>
        <v/>
      </c>
      <c r="E916" s="298" t="str">
        <f>IF($B916&gt;0,VLOOKUP($B916,'OT-ID'!$B$13:$M$3257,10,FALSE),"")</f>
        <v/>
      </c>
      <c r="F916" s="298" t="str">
        <f>IF($B916&gt;0,VLOOKUP($B916,'OT-ID'!$B$13:$M$3257,12,FALSE),"")</f>
        <v/>
      </c>
      <c r="G916" s="297" t="str">
        <f>IF($B916&gt;0,VLOOKUP($B916,'OT-ID'!$B$13:$M$3257,4,FALSE),"")</f>
        <v/>
      </c>
      <c r="H916" s="298" t="str">
        <f>IF($B916&gt;0,VLOOKUP($B916,'OT-ID'!$B$13:$M$3257,5,FALSE),"")</f>
        <v/>
      </c>
      <c r="I916" s="46"/>
      <c r="J916" s="38"/>
      <c r="K916" s="47"/>
      <c r="L916" s="48"/>
      <c r="M916" s="48"/>
      <c r="N916" s="48"/>
      <c r="O916" s="48"/>
      <c r="P916" s="48"/>
      <c r="Q916" s="48"/>
      <c r="R916" s="40"/>
      <c r="S916" s="40"/>
      <c r="T916" s="40"/>
      <c r="U916" s="40"/>
      <c r="V916" s="49"/>
      <c r="W916" s="49"/>
      <c r="X916" s="44" t="str">
        <f t="shared" si="18"/>
        <v/>
      </c>
    </row>
    <row r="917" spans="1:24" s="45" customFormat="1" ht="12" x14ac:dyDescent="0.2">
      <c r="A917" s="37"/>
      <c r="B917" s="38"/>
      <c r="C917" s="39"/>
      <c r="D917" s="297" t="str">
        <f>IF($B917&gt;0,VLOOKUP($B917,'OT-ID'!$B$13:$M$3257,6,FALSE),"")</f>
        <v/>
      </c>
      <c r="E917" s="298" t="str">
        <f>IF($B917&gt;0,VLOOKUP($B917,'OT-ID'!$B$13:$M$3257,10,FALSE),"")</f>
        <v/>
      </c>
      <c r="F917" s="298" t="str">
        <f>IF($B917&gt;0,VLOOKUP($B917,'OT-ID'!$B$13:$M$3257,12,FALSE),"")</f>
        <v/>
      </c>
      <c r="G917" s="297" t="str">
        <f>IF($B917&gt;0,VLOOKUP($B917,'OT-ID'!$B$13:$M$3257,4,FALSE),"")</f>
        <v/>
      </c>
      <c r="H917" s="298" t="str">
        <f>IF($B917&gt;0,VLOOKUP($B917,'OT-ID'!$B$13:$M$3257,5,FALSE),"")</f>
        <v/>
      </c>
      <c r="I917" s="46"/>
      <c r="J917" s="38"/>
      <c r="K917" s="47"/>
      <c r="L917" s="48"/>
      <c r="M917" s="48"/>
      <c r="N917" s="48"/>
      <c r="O917" s="48"/>
      <c r="P917" s="48"/>
      <c r="Q917" s="48"/>
      <c r="R917" s="40"/>
      <c r="S917" s="40"/>
      <c r="T917" s="40"/>
      <c r="U917" s="40"/>
      <c r="V917" s="49"/>
      <c r="W917" s="49"/>
      <c r="X917" s="44" t="str">
        <f t="shared" si="18"/>
        <v/>
      </c>
    </row>
    <row r="918" spans="1:24" s="45" customFormat="1" ht="12" x14ac:dyDescent="0.2">
      <c r="A918" s="37"/>
      <c r="B918" s="38"/>
      <c r="C918" s="39"/>
      <c r="D918" s="297" t="str">
        <f>IF($B918&gt;0,VLOOKUP($B918,'OT-ID'!$B$13:$M$3257,6,FALSE),"")</f>
        <v/>
      </c>
      <c r="E918" s="298" t="str">
        <f>IF($B918&gt;0,VLOOKUP($B918,'OT-ID'!$B$13:$M$3257,10,FALSE),"")</f>
        <v/>
      </c>
      <c r="F918" s="298" t="str">
        <f>IF($B918&gt;0,VLOOKUP($B918,'OT-ID'!$B$13:$M$3257,12,FALSE),"")</f>
        <v/>
      </c>
      <c r="G918" s="297" t="str">
        <f>IF($B918&gt;0,VLOOKUP($B918,'OT-ID'!$B$13:$M$3257,4,FALSE),"")</f>
        <v/>
      </c>
      <c r="H918" s="298" t="str">
        <f>IF($B918&gt;0,VLOOKUP($B918,'OT-ID'!$B$13:$M$3257,5,FALSE),"")</f>
        <v/>
      </c>
      <c r="I918" s="46"/>
      <c r="J918" s="38"/>
      <c r="K918" s="47"/>
      <c r="L918" s="48"/>
      <c r="M918" s="48"/>
      <c r="N918" s="48"/>
      <c r="O918" s="48"/>
      <c r="P918" s="48"/>
      <c r="Q918" s="48"/>
      <c r="R918" s="40"/>
      <c r="S918" s="40"/>
      <c r="T918" s="40"/>
      <c r="U918" s="40"/>
      <c r="V918" s="49"/>
      <c r="W918" s="49"/>
      <c r="X918" s="44" t="str">
        <f t="shared" si="18"/>
        <v/>
      </c>
    </row>
    <row r="919" spans="1:24" s="45" customFormat="1" ht="12" x14ac:dyDescent="0.2">
      <c r="A919" s="37"/>
      <c r="B919" s="38"/>
      <c r="C919" s="39"/>
      <c r="D919" s="297" t="str">
        <f>IF($B919&gt;0,VLOOKUP($B919,'OT-ID'!$B$13:$M$3257,6,FALSE),"")</f>
        <v/>
      </c>
      <c r="E919" s="298" t="str">
        <f>IF($B919&gt;0,VLOOKUP($B919,'OT-ID'!$B$13:$M$3257,10,FALSE),"")</f>
        <v/>
      </c>
      <c r="F919" s="298" t="str">
        <f>IF($B919&gt;0,VLOOKUP($B919,'OT-ID'!$B$13:$M$3257,12,FALSE),"")</f>
        <v/>
      </c>
      <c r="G919" s="297" t="str">
        <f>IF($B919&gt;0,VLOOKUP($B919,'OT-ID'!$B$13:$M$3257,4,FALSE),"")</f>
        <v/>
      </c>
      <c r="H919" s="298" t="str">
        <f>IF($B919&gt;0,VLOOKUP($B919,'OT-ID'!$B$13:$M$3257,5,FALSE),"")</f>
        <v/>
      </c>
      <c r="I919" s="46"/>
      <c r="J919" s="38"/>
      <c r="K919" s="47"/>
      <c r="L919" s="48"/>
      <c r="M919" s="48"/>
      <c r="N919" s="48"/>
      <c r="O919" s="48"/>
      <c r="P919" s="48"/>
      <c r="Q919" s="48"/>
      <c r="R919" s="40"/>
      <c r="S919" s="40"/>
      <c r="T919" s="40"/>
      <c r="U919" s="40"/>
      <c r="V919" s="49"/>
      <c r="W919" s="49"/>
      <c r="X919" s="44" t="str">
        <f t="shared" si="18"/>
        <v/>
      </c>
    </row>
    <row r="920" spans="1:24" s="45" customFormat="1" ht="12" x14ac:dyDescent="0.2">
      <c r="A920" s="37"/>
      <c r="B920" s="38"/>
      <c r="C920" s="39"/>
      <c r="D920" s="297" t="str">
        <f>IF($B920&gt;0,VLOOKUP($B920,'OT-ID'!$B$13:$M$3257,6,FALSE),"")</f>
        <v/>
      </c>
      <c r="E920" s="298" t="str">
        <f>IF($B920&gt;0,VLOOKUP($B920,'OT-ID'!$B$13:$M$3257,10,FALSE),"")</f>
        <v/>
      </c>
      <c r="F920" s="298" t="str">
        <f>IF($B920&gt;0,VLOOKUP($B920,'OT-ID'!$B$13:$M$3257,12,FALSE),"")</f>
        <v/>
      </c>
      <c r="G920" s="297" t="str">
        <f>IF($B920&gt;0,VLOOKUP($B920,'OT-ID'!$B$13:$M$3257,4,FALSE),"")</f>
        <v/>
      </c>
      <c r="H920" s="298" t="str">
        <f>IF($B920&gt;0,VLOOKUP($B920,'OT-ID'!$B$13:$M$3257,5,FALSE),"")</f>
        <v/>
      </c>
      <c r="I920" s="46"/>
      <c r="J920" s="38"/>
      <c r="K920" s="47"/>
      <c r="L920" s="48"/>
      <c r="M920" s="48"/>
      <c r="N920" s="48"/>
      <c r="O920" s="48"/>
      <c r="P920" s="48"/>
      <c r="Q920" s="48"/>
      <c r="R920" s="40"/>
      <c r="S920" s="40"/>
      <c r="T920" s="40"/>
      <c r="U920" s="40"/>
      <c r="V920" s="49"/>
      <c r="W920" s="49"/>
      <c r="X920" s="44" t="str">
        <f t="shared" si="18"/>
        <v/>
      </c>
    </row>
    <row r="921" spans="1:24" s="45" customFormat="1" ht="12" x14ac:dyDescent="0.2">
      <c r="A921" s="37"/>
      <c r="B921" s="38"/>
      <c r="C921" s="39"/>
      <c r="D921" s="297" t="str">
        <f>IF($B921&gt;0,VLOOKUP($B921,'OT-ID'!$B$13:$M$3257,6,FALSE),"")</f>
        <v/>
      </c>
      <c r="E921" s="298" t="str">
        <f>IF($B921&gt;0,VLOOKUP($B921,'OT-ID'!$B$13:$M$3257,10,FALSE),"")</f>
        <v/>
      </c>
      <c r="F921" s="298" t="str">
        <f>IF($B921&gt;0,VLOOKUP($B921,'OT-ID'!$B$13:$M$3257,12,FALSE),"")</f>
        <v/>
      </c>
      <c r="G921" s="297" t="str">
        <f>IF($B921&gt;0,VLOOKUP($B921,'OT-ID'!$B$13:$M$3257,4,FALSE),"")</f>
        <v/>
      </c>
      <c r="H921" s="298" t="str">
        <f>IF($B921&gt;0,VLOOKUP($B921,'OT-ID'!$B$13:$M$3257,5,FALSE),"")</f>
        <v/>
      </c>
      <c r="I921" s="46"/>
      <c r="J921" s="38"/>
      <c r="K921" s="47"/>
      <c r="L921" s="48"/>
      <c r="M921" s="48"/>
      <c r="N921" s="48"/>
      <c r="O921" s="48"/>
      <c r="P921" s="48"/>
      <c r="Q921" s="48"/>
      <c r="R921" s="40"/>
      <c r="S921" s="40"/>
      <c r="T921" s="40"/>
      <c r="U921" s="40"/>
      <c r="V921" s="49"/>
      <c r="W921" s="49"/>
      <c r="X921" s="44" t="str">
        <f t="shared" si="18"/>
        <v/>
      </c>
    </row>
    <row r="922" spans="1:24" s="45" customFormat="1" ht="12" x14ac:dyDescent="0.2">
      <c r="A922" s="37"/>
      <c r="B922" s="38"/>
      <c r="C922" s="39"/>
      <c r="D922" s="297" t="str">
        <f>IF($B922&gt;0,VLOOKUP($B922,'OT-ID'!$B$13:$M$3257,6,FALSE),"")</f>
        <v/>
      </c>
      <c r="E922" s="298" t="str">
        <f>IF($B922&gt;0,VLOOKUP($B922,'OT-ID'!$B$13:$M$3257,10,FALSE),"")</f>
        <v/>
      </c>
      <c r="F922" s="298" t="str">
        <f>IF($B922&gt;0,VLOOKUP($B922,'OT-ID'!$B$13:$M$3257,12,FALSE),"")</f>
        <v/>
      </c>
      <c r="G922" s="297" t="str">
        <f>IF($B922&gt;0,VLOOKUP($B922,'OT-ID'!$B$13:$M$3257,4,FALSE),"")</f>
        <v/>
      </c>
      <c r="H922" s="298" t="str">
        <f>IF($B922&gt;0,VLOOKUP($B922,'OT-ID'!$B$13:$M$3257,5,FALSE),"")</f>
        <v/>
      </c>
      <c r="I922" s="46"/>
      <c r="J922" s="38"/>
      <c r="K922" s="47"/>
      <c r="L922" s="48"/>
      <c r="M922" s="48"/>
      <c r="N922" s="48"/>
      <c r="O922" s="48"/>
      <c r="P922" s="48"/>
      <c r="Q922" s="48"/>
      <c r="R922" s="40"/>
      <c r="S922" s="40"/>
      <c r="T922" s="40"/>
      <c r="U922" s="40"/>
      <c r="V922" s="49"/>
      <c r="W922" s="49"/>
      <c r="X922" s="44" t="str">
        <f t="shared" si="18"/>
        <v/>
      </c>
    </row>
    <row r="923" spans="1:24" s="45" customFormat="1" ht="12" x14ac:dyDescent="0.2">
      <c r="A923" s="37"/>
      <c r="B923" s="38"/>
      <c r="C923" s="39"/>
      <c r="D923" s="297" t="str">
        <f>IF($B923&gt;0,VLOOKUP($B923,'OT-ID'!$B$13:$M$3257,6,FALSE),"")</f>
        <v/>
      </c>
      <c r="E923" s="298" t="str">
        <f>IF($B923&gt;0,VLOOKUP($B923,'OT-ID'!$B$13:$M$3257,10,FALSE),"")</f>
        <v/>
      </c>
      <c r="F923" s="298" t="str">
        <f>IF($B923&gt;0,VLOOKUP($B923,'OT-ID'!$B$13:$M$3257,12,FALSE),"")</f>
        <v/>
      </c>
      <c r="G923" s="297" t="str">
        <f>IF($B923&gt;0,VLOOKUP($B923,'OT-ID'!$B$13:$M$3257,4,FALSE),"")</f>
        <v/>
      </c>
      <c r="H923" s="298" t="str">
        <f>IF($B923&gt;0,VLOOKUP($B923,'OT-ID'!$B$13:$M$3257,5,FALSE),"")</f>
        <v/>
      </c>
      <c r="I923" s="46"/>
      <c r="J923" s="38"/>
      <c r="K923" s="47"/>
      <c r="L923" s="48"/>
      <c r="M923" s="48"/>
      <c r="N923" s="48"/>
      <c r="O923" s="48"/>
      <c r="P923" s="48"/>
      <c r="Q923" s="48"/>
      <c r="R923" s="40"/>
      <c r="S923" s="40"/>
      <c r="T923" s="40"/>
      <c r="U923" s="40"/>
      <c r="V923" s="49"/>
      <c r="W923" s="49"/>
      <c r="X923" s="44" t="str">
        <f t="shared" si="18"/>
        <v/>
      </c>
    </row>
    <row r="924" spans="1:24" s="45" customFormat="1" ht="12" x14ac:dyDescent="0.2">
      <c r="A924" s="37"/>
      <c r="B924" s="38"/>
      <c r="C924" s="39"/>
      <c r="D924" s="297" t="str">
        <f>IF($B924&gt;0,VLOOKUP($B924,'OT-ID'!$B$13:$M$3257,6,FALSE),"")</f>
        <v/>
      </c>
      <c r="E924" s="298" t="str">
        <f>IF($B924&gt;0,VLOOKUP($B924,'OT-ID'!$B$13:$M$3257,10,FALSE),"")</f>
        <v/>
      </c>
      <c r="F924" s="298" t="str">
        <f>IF($B924&gt;0,VLOOKUP($B924,'OT-ID'!$B$13:$M$3257,12,FALSE),"")</f>
        <v/>
      </c>
      <c r="G924" s="297" t="str">
        <f>IF($B924&gt;0,VLOOKUP($B924,'OT-ID'!$B$13:$M$3257,4,FALSE),"")</f>
        <v/>
      </c>
      <c r="H924" s="298" t="str">
        <f>IF($B924&gt;0,VLOOKUP($B924,'OT-ID'!$B$13:$M$3257,5,FALSE),"")</f>
        <v/>
      </c>
      <c r="I924" s="46"/>
      <c r="J924" s="38"/>
      <c r="K924" s="47"/>
      <c r="L924" s="48"/>
      <c r="M924" s="48"/>
      <c r="N924" s="48"/>
      <c r="O924" s="48"/>
      <c r="P924" s="48"/>
      <c r="Q924" s="48"/>
      <c r="R924" s="40"/>
      <c r="S924" s="40"/>
      <c r="T924" s="40"/>
      <c r="U924" s="40"/>
      <c r="V924" s="49"/>
      <c r="W924" s="49"/>
      <c r="X924" s="44" t="str">
        <f t="shared" si="18"/>
        <v/>
      </c>
    </row>
    <row r="925" spans="1:24" s="45" customFormat="1" ht="12" x14ac:dyDescent="0.2">
      <c r="A925" s="37"/>
      <c r="B925" s="38"/>
      <c r="C925" s="39"/>
      <c r="D925" s="297" t="str">
        <f>IF($B925&gt;0,VLOOKUP($B925,'OT-ID'!$B$13:$M$3257,6,FALSE),"")</f>
        <v/>
      </c>
      <c r="E925" s="298" t="str">
        <f>IF($B925&gt;0,VLOOKUP($B925,'OT-ID'!$B$13:$M$3257,10,FALSE),"")</f>
        <v/>
      </c>
      <c r="F925" s="298" t="str">
        <f>IF($B925&gt;0,VLOOKUP($B925,'OT-ID'!$B$13:$M$3257,12,FALSE),"")</f>
        <v/>
      </c>
      <c r="G925" s="297" t="str">
        <f>IF($B925&gt;0,VLOOKUP($B925,'OT-ID'!$B$13:$M$3257,4,FALSE),"")</f>
        <v/>
      </c>
      <c r="H925" s="298" t="str">
        <f>IF($B925&gt;0,VLOOKUP($B925,'OT-ID'!$B$13:$M$3257,5,FALSE),"")</f>
        <v/>
      </c>
      <c r="I925" s="46"/>
      <c r="J925" s="38"/>
      <c r="K925" s="47"/>
      <c r="L925" s="48"/>
      <c r="M925" s="48"/>
      <c r="N925" s="48"/>
      <c r="O925" s="48"/>
      <c r="P925" s="48"/>
      <c r="Q925" s="48"/>
      <c r="R925" s="40"/>
      <c r="S925" s="40"/>
      <c r="T925" s="40"/>
      <c r="U925" s="40"/>
      <c r="V925" s="49"/>
      <c r="W925" s="49"/>
      <c r="X925" s="44" t="str">
        <f t="shared" si="18"/>
        <v/>
      </c>
    </row>
    <row r="926" spans="1:24" s="45" customFormat="1" ht="12" x14ac:dyDescent="0.2">
      <c r="A926" s="37"/>
      <c r="B926" s="38"/>
      <c r="C926" s="39"/>
      <c r="D926" s="297" t="str">
        <f>IF($B926&gt;0,VLOOKUP($B926,'OT-ID'!$B$13:$M$3257,6,FALSE),"")</f>
        <v/>
      </c>
      <c r="E926" s="298" t="str">
        <f>IF($B926&gt;0,VLOOKUP($B926,'OT-ID'!$B$13:$M$3257,10,FALSE),"")</f>
        <v/>
      </c>
      <c r="F926" s="298" t="str">
        <f>IF($B926&gt;0,VLOOKUP($B926,'OT-ID'!$B$13:$M$3257,12,FALSE),"")</f>
        <v/>
      </c>
      <c r="G926" s="297" t="str">
        <f>IF($B926&gt;0,VLOOKUP($B926,'OT-ID'!$B$13:$M$3257,4,FALSE),"")</f>
        <v/>
      </c>
      <c r="H926" s="298" t="str">
        <f>IF($B926&gt;0,VLOOKUP($B926,'OT-ID'!$B$13:$M$3257,5,FALSE),"")</f>
        <v/>
      </c>
      <c r="I926" s="46"/>
      <c r="J926" s="38"/>
      <c r="K926" s="47"/>
      <c r="L926" s="48"/>
      <c r="M926" s="48"/>
      <c r="N926" s="48"/>
      <c r="O926" s="48"/>
      <c r="P926" s="48"/>
      <c r="Q926" s="48"/>
      <c r="R926" s="40"/>
      <c r="S926" s="40"/>
      <c r="T926" s="40"/>
      <c r="U926" s="40"/>
      <c r="V926" s="49"/>
      <c r="W926" s="49"/>
      <c r="X926" s="44" t="str">
        <f t="shared" si="18"/>
        <v/>
      </c>
    </row>
    <row r="927" spans="1:24" s="45" customFormat="1" ht="12" x14ac:dyDescent="0.2">
      <c r="A927" s="37"/>
      <c r="B927" s="38"/>
      <c r="C927" s="39"/>
      <c r="D927" s="297" t="str">
        <f>IF($B927&gt;0,VLOOKUP($B927,'OT-ID'!$B$13:$M$3257,6,FALSE),"")</f>
        <v/>
      </c>
      <c r="E927" s="298" t="str">
        <f>IF($B927&gt;0,VLOOKUP($B927,'OT-ID'!$B$13:$M$3257,10,FALSE),"")</f>
        <v/>
      </c>
      <c r="F927" s="298" t="str">
        <f>IF($B927&gt;0,VLOOKUP($B927,'OT-ID'!$B$13:$M$3257,12,FALSE),"")</f>
        <v/>
      </c>
      <c r="G927" s="297" t="str">
        <f>IF($B927&gt;0,VLOOKUP($B927,'OT-ID'!$B$13:$M$3257,4,FALSE),"")</f>
        <v/>
      </c>
      <c r="H927" s="298" t="str">
        <f>IF($B927&gt;0,VLOOKUP($B927,'OT-ID'!$B$13:$M$3257,5,FALSE),"")</f>
        <v/>
      </c>
      <c r="I927" s="46"/>
      <c r="J927" s="38"/>
      <c r="K927" s="47"/>
      <c r="L927" s="48"/>
      <c r="M927" s="48"/>
      <c r="N927" s="48"/>
      <c r="O927" s="48"/>
      <c r="P927" s="48"/>
      <c r="Q927" s="48"/>
      <c r="R927" s="40"/>
      <c r="S927" s="40"/>
      <c r="T927" s="40"/>
      <c r="U927" s="40"/>
      <c r="V927" s="49"/>
      <c r="W927" s="49"/>
      <c r="X927" s="44" t="str">
        <f t="shared" si="18"/>
        <v/>
      </c>
    </row>
    <row r="928" spans="1:24" s="45" customFormat="1" ht="12" x14ac:dyDescent="0.2">
      <c r="A928" s="37"/>
      <c r="B928" s="38"/>
      <c r="C928" s="39"/>
      <c r="D928" s="297" t="str">
        <f>IF($B928&gt;0,VLOOKUP($B928,'OT-ID'!$B$13:$M$3257,6,FALSE),"")</f>
        <v/>
      </c>
      <c r="E928" s="298" t="str">
        <f>IF($B928&gt;0,VLOOKUP($B928,'OT-ID'!$B$13:$M$3257,10,FALSE),"")</f>
        <v/>
      </c>
      <c r="F928" s="298" t="str">
        <f>IF($B928&gt;0,VLOOKUP($B928,'OT-ID'!$B$13:$M$3257,12,FALSE),"")</f>
        <v/>
      </c>
      <c r="G928" s="297" t="str">
        <f>IF($B928&gt;0,VLOOKUP($B928,'OT-ID'!$B$13:$M$3257,4,FALSE),"")</f>
        <v/>
      </c>
      <c r="H928" s="298" t="str">
        <f>IF($B928&gt;0,VLOOKUP($B928,'OT-ID'!$B$13:$M$3257,5,FALSE),"")</f>
        <v/>
      </c>
      <c r="I928" s="46"/>
      <c r="J928" s="38"/>
      <c r="K928" s="47"/>
      <c r="L928" s="48"/>
      <c r="M928" s="48"/>
      <c r="N928" s="48"/>
      <c r="O928" s="48"/>
      <c r="P928" s="48"/>
      <c r="Q928" s="48"/>
      <c r="R928" s="40"/>
      <c r="S928" s="40"/>
      <c r="T928" s="40"/>
      <c r="U928" s="40"/>
      <c r="V928" s="49"/>
      <c r="W928" s="49"/>
      <c r="X928" s="44" t="str">
        <f t="shared" si="18"/>
        <v/>
      </c>
    </row>
    <row r="929" spans="1:24" s="45" customFormat="1" ht="12" x14ac:dyDescent="0.2">
      <c r="A929" s="37"/>
      <c r="B929" s="38"/>
      <c r="C929" s="39"/>
      <c r="D929" s="297" t="str">
        <f>IF($B929&gt;0,VLOOKUP($B929,'OT-ID'!$B$13:$M$3257,6,FALSE),"")</f>
        <v/>
      </c>
      <c r="E929" s="298" t="str">
        <f>IF($B929&gt;0,VLOOKUP($B929,'OT-ID'!$B$13:$M$3257,10,FALSE),"")</f>
        <v/>
      </c>
      <c r="F929" s="298" t="str">
        <f>IF($B929&gt;0,VLOOKUP($B929,'OT-ID'!$B$13:$M$3257,12,FALSE),"")</f>
        <v/>
      </c>
      <c r="G929" s="297" t="str">
        <f>IF($B929&gt;0,VLOOKUP($B929,'OT-ID'!$B$13:$M$3257,4,FALSE),"")</f>
        <v/>
      </c>
      <c r="H929" s="298" t="str">
        <f>IF($B929&gt;0,VLOOKUP($B929,'OT-ID'!$B$13:$M$3257,5,FALSE),"")</f>
        <v/>
      </c>
      <c r="I929" s="46"/>
      <c r="J929" s="38"/>
      <c r="K929" s="47"/>
      <c r="L929" s="48"/>
      <c r="M929" s="48"/>
      <c r="N929" s="48"/>
      <c r="O929" s="48"/>
      <c r="P929" s="48"/>
      <c r="Q929" s="48"/>
      <c r="R929" s="40"/>
      <c r="S929" s="40"/>
      <c r="T929" s="40"/>
      <c r="U929" s="40"/>
      <c r="V929" s="49"/>
      <c r="W929" s="49"/>
      <c r="X929" s="44" t="str">
        <f t="shared" si="18"/>
        <v/>
      </c>
    </row>
    <row r="930" spans="1:24" s="45" customFormat="1" ht="12" x14ac:dyDescent="0.2">
      <c r="A930" s="37"/>
      <c r="B930" s="38"/>
      <c r="C930" s="39"/>
      <c r="D930" s="297" t="str">
        <f>IF($B930&gt;0,VLOOKUP($B930,'OT-ID'!$B$13:$M$3257,6,FALSE),"")</f>
        <v/>
      </c>
      <c r="E930" s="298" t="str">
        <f>IF($B930&gt;0,VLOOKUP($B930,'OT-ID'!$B$13:$M$3257,10,FALSE),"")</f>
        <v/>
      </c>
      <c r="F930" s="298" t="str">
        <f>IF($B930&gt;0,VLOOKUP($B930,'OT-ID'!$B$13:$M$3257,12,FALSE),"")</f>
        <v/>
      </c>
      <c r="G930" s="297" t="str">
        <f>IF($B930&gt;0,VLOOKUP($B930,'OT-ID'!$B$13:$M$3257,4,FALSE),"")</f>
        <v/>
      </c>
      <c r="H930" s="298" t="str">
        <f>IF($B930&gt;0,VLOOKUP($B930,'OT-ID'!$B$13:$M$3257,5,FALSE),"")</f>
        <v/>
      </c>
      <c r="I930" s="46"/>
      <c r="J930" s="38"/>
      <c r="K930" s="47"/>
      <c r="L930" s="48"/>
      <c r="M930" s="48"/>
      <c r="N930" s="48"/>
      <c r="O930" s="48"/>
      <c r="P930" s="48"/>
      <c r="Q930" s="48"/>
      <c r="R930" s="40"/>
      <c r="S930" s="40"/>
      <c r="T930" s="40"/>
      <c r="U930" s="40"/>
      <c r="V930" s="49"/>
      <c r="W930" s="49"/>
      <c r="X930" s="44" t="str">
        <f t="shared" si="18"/>
        <v/>
      </c>
    </row>
    <row r="931" spans="1:24" s="45" customFormat="1" ht="12" x14ac:dyDescent="0.2">
      <c r="A931" s="37"/>
      <c r="B931" s="38"/>
      <c r="C931" s="39"/>
      <c r="D931" s="297" t="str">
        <f>IF($B931&gt;0,VLOOKUP($B931,'OT-ID'!$B$13:$M$3257,6,FALSE),"")</f>
        <v/>
      </c>
      <c r="E931" s="298" t="str">
        <f>IF($B931&gt;0,VLOOKUP($B931,'OT-ID'!$B$13:$M$3257,10,FALSE),"")</f>
        <v/>
      </c>
      <c r="F931" s="298" t="str">
        <f>IF($B931&gt;0,VLOOKUP($B931,'OT-ID'!$B$13:$M$3257,12,FALSE),"")</f>
        <v/>
      </c>
      <c r="G931" s="297" t="str">
        <f>IF($B931&gt;0,VLOOKUP($B931,'OT-ID'!$B$13:$M$3257,4,FALSE),"")</f>
        <v/>
      </c>
      <c r="H931" s="298" t="str">
        <f>IF($B931&gt;0,VLOOKUP($B931,'OT-ID'!$B$13:$M$3257,5,FALSE),"")</f>
        <v/>
      </c>
      <c r="I931" s="46"/>
      <c r="J931" s="38"/>
      <c r="K931" s="47"/>
      <c r="L931" s="48"/>
      <c r="M931" s="48"/>
      <c r="N931" s="48"/>
      <c r="O931" s="48"/>
      <c r="P931" s="48"/>
      <c r="Q931" s="48"/>
      <c r="R931" s="40"/>
      <c r="S931" s="40"/>
      <c r="T931" s="40"/>
      <c r="U931" s="40"/>
      <c r="V931" s="49"/>
      <c r="W931" s="49"/>
      <c r="X931" s="44" t="str">
        <f t="shared" si="18"/>
        <v/>
      </c>
    </row>
    <row r="932" spans="1:24" s="45" customFormat="1" ht="12" x14ac:dyDescent="0.2">
      <c r="A932" s="37"/>
      <c r="B932" s="38"/>
      <c r="C932" s="39"/>
      <c r="D932" s="297" t="str">
        <f>IF($B932&gt;0,VLOOKUP($B932,'OT-ID'!$B$13:$M$3257,6,FALSE),"")</f>
        <v/>
      </c>
      <c r="E932" s="298" t="str">
        <f>IF($B932&gt;0,VLOOKUP($B932,'OT-ID'!$B$13:$M$3257,10,FALSE),"")</f>
        <v/>
      </c>
      <c r="F932" s="298" t="str">
        <f>IF($B932&gt;0,VLOOKUP($B932,'OT-ID'!$B$13:$M$3257,12,FALSE),"")</f>
        <v/>
      </c>
      <c r="G932" s="297" t="str">
        <f>IF($B932&gt;0,VLOOKUP($B932,'OT-ID'!$B$13:$M$3257,4,FALSE),"")</f>
        <v/>
      </c>
      <c r="H932" s="298" t="str">
        <f>IF($B932&gt;0,VLOOKUP($B932,'OT-ID'!$B$13:$M$3257,5,FALSE),"")</f>
        <v/>
      </c>
      <c r="I932" s="46"/>
      <c r="J932" s="38"/>
      <c r="K932" s="47"/>
      <c r="L932" s="48"/>
      <c r="M932" s="48"/>
      <c r="N932" s="48"/>
      <c r="O932" s="48"/>
      <c r="P932" s="48"/>
      <c r="Q932" s="48"/>
      <c r="R932" s="40"/>
      <c r="S932" s="40"/>
      <c r="T932" s="40"/>
      <c r="U932" s="40"/>
      <c r="V932" s="49"/>
      <c r="W932" s="49"/>
      <c r="X932" s="44" t="str">
        <f t="shared" si="18"/>
        <v/>
      </c>
    </row>
    <row r="933" spans="1:24" s="45" customFormat="1" ht="12" x14ac:dyDescent="0.2">
      <c r="A933" s="37"/>
      <c r="B933" s="38"/>
      <c r="C933" s="39"/>
      <c r="D933" s="297" t="str">
        <f>IF($B933&gt;0,VLOOKUP($B933,'OT-ID'!$B$13:$M$3257,6,FALSE),"")</f>
        <v/>
      </c>
      <c r="E933" s="298" t="str">
        <f>IF($B933&gt;0,VLOOKUP($B933,'OT-ID'!$B$13:$M$3257,10,FALSE),"")</f>
        <v/>
      </c>
      <c r="F933" s="298" t="str">
        <f>IF($B933&gt;0,VLOOKUP($B933,'OT-ID'!$B$13:$M$3257,12,FALSE),"")</f>
        <v/>
      </c>
      <c r="G933" s="297" t="str">
        <f>IF($B933&gt;0,VLOOKUP($B933,'OT-ID'!$B$13:$M$3257,4,FALSE),"")</f>
        <v/>
      </c>
      <c r="H933" s="298" t="str">
        <f>IF($B933&gt;0,VLOOKUP($B933,'OT-ID'!$B$13:$M$3257,5,FALSE),"")</f>
        <v/>
      </c>
      <c r="I933" s="46"/>
      <c r="J933" s="38"/>
      <c r="K933" s="47"/>
      <c r="L933" s="48"/>
      <c r="M933" s="48"/>
      <c r="N933" s="48"/>
      <c r="O933" s="48"/>
      <c r="P933" s="48"/>
      <c r="Q933" s="48"/>
      <c r="R933" s="40"/>
      <c r="S933" s="40"/>
      <c r="T933" s="40"/>
      <c r="U933" s="40"/>
      <c r="V933" s="49"/>
      <c r="W933" s="49"/>
      <c r="X933" s="44" t="str">
        <f t="shared" si="18"/>
        <v/>
      </c>
    </row>
    <row r="934" spans="1:24" s="45" customFormat="1" ht="12" x14ac:dyDescent="0.2">
      <c r="A934" s="37"/>
      <c r="B934" s="38"/>
      <c r="C934" s="39"/>
      <c r="D934" s="297" t="str">
        <f>IF($B934&gt;0,VLOOKUP($B934,'OT-ID'!$B$13:$M$3257,6,FALSE),"")</f>
        <v/>
      </c>
      <c r="E934" s="298" t="str">
        <f>IF($B934&gt;0,VLOOKUP($B934,'OT-ID'!$B$13:$M$3257,10,FALSE),"")</f>
        <v/>
      </c>
      <c r="F934" s="298" t="str">
        <f>IF($B934&gt;0,VLOOKUP($B934,'OT-ID'!$B$13:$M$3257,12,FALSE),"")</f>
        <v/>
      </c>
      <c r="G934" s="297" t="str">
        <f>IF($B934&gt;0,VLOOKUP($B934,'OT-ID'!$B$13:$M$3257,4,FALSE),"")</f>
        <v/>
      </c>
      <c r="H934" s="298" t="str">
        <f>IF($B934&gt;0,VLOOKUP($B934,'OT-ID'!$B$13:$M$3257,5,FALSE),"")</f>
        <v/>
      </c>
      <c r="I934" s="46"/>
      <c r="J934" s="38"/>
      <c r="K934" s="47"/>
      <c r="L934" s="48"/>
      <c r="M934" s="48"/>
      <c r="N934" s="48"/>
      <c r="O934" s="48"/>
      <c r="P934" s="48"/>
      <c r="Q934" s="48"/>
      <c r="R934" s="40"/>
      <c r="S934" s="40"/>
      <c r="T934" s="40"/>
      <c r="U934" s="40"/>
      <c r="V934" s="49"/>
      <c r="W934" s="49"/>
      <c r="X934" s="44" t="str">
        <f t="shared" si="18"/>
        <v/>
      </c>
    </row>
    <row r="935" spans="1:24" s="45" customFormat="1" ht="12" x14ac:dyDescent="0.2">
      <c r="A935" s="37"/>
      <c r="B935" s="38"/>
      <c r="C935" s="39"/>
      <c r="D935" s="297" t="str">
        <f>IF($B935&gt;0,VLOOKUP($B935,'OT-ID'!$B$13:$M$3257,6,FALSE),"")</f>
        <v/>
      </c>
      <c r="E935" s="298" t="str">
        <f>IF($B935&gt;0,VLOOKUP($B935,'OT-ID'!$B$13:$M$3257,10,FALSE),"")</f>
        <v/>
      </c>
      <c r="F935" s="298" t="str">
        <f>IF($B935&gt;0,VLOOKUP($B935,'OT-ID'!$B$13:$M$3257,12,FALSE),"")</f>
        <v/>
      </c>
      <c r="G935" s="297" t="str">
        <f>IF($B935&gt;0,VLOOKUP($B935,'OT-ID'!$B$13:$M$3257,4,FALSE),"")</f>
        <v/>
      </c>
      <c r="H935" s="298" t="str">
        <f>IF($B935&gt;0,VLOOKUP($B935,'OT-ID'!$B$13:$M$3257,5,FALSE),"")</f>
        <v/>
      </c>
      <c r="I935" s="46"/>
      <c r="J935" s="38"/>
      <c r="K935" s="47"/>
      <c r="L935" s="48"/>
      <c r="M935" s="48"/>
      <c r="N935" s="48"/>
      <c r="O935" s="48"/>
      <c r="P935" s="48"/>
      <c r="Q935" s="48"/>
      <c r="R935" s="40"/>
      <c r="S935" s="40"/>
      <c r="T935" s="40"/>
      <c r="U935" s="40"/>
      <c r="V935" s="49"/>
      <c r="W935" s="49"/>
      <c r="X935" s="44" t="str">
        <f t="shared" si="18"/>
        <v/>
      </c>
    </row>
    <row r="936" spans="1:24" s="45" customFormat="1" ht="12" x14ac:dyDescent="0.2">
      <c r="A936" s="37"/>
      <c r="B936" s="38"/>
      <c r="C936" s="39"/>
      <c r="D936" s="297" t="str">
        <f>IF($B936&gt;0,VLOOKUP($B936,'OT-ID'!$B$13:$M$3257,6,FALSE),"")</f>
        <v/>
      </c>
      <c r="E936" s="298" t="str">
        <f>IF($B936&gt;0,VLOOKUP($B936,'OT-ID'!$B$13:$M$3257,10,FALSE),"")</f>
        <v/>
      </c>
      <c r="F936" s="298" t="str">
        <f>IF($B936&gt;0,VLOOKUP($B936,'OT-ID'!$B$13:$M$3257,12,FALSE),"")</f>
        <v/>
      </c>
      <c r="G936" s="297" t="str">
        <f>IF($B936&gt;0,VLOOKUP($B936,'OT-ID'!$B$13:$M$3257,4,FALSE),"")</f>
        <v/>
      </c>
      <c r="H936" s="298" t="str">
        <f>IF($B936&gt;0,VLOOKUP($B936,'OT-ID'!$B$13:$M$3257,5,FALSE),"")</f>
        <v/>
      </c>
      <c r="I936" s="46"/>
      <c r="J936" s="38"/>
      <c r="K936" s="47"/>
      <c r="L936" s="48"/>
      <c r="M936" s="48"/>
      <c r="N936" s="48"/>
      <c r="O936" s="48"/>
      <c r="P936" s="48"/>
      <c r="Q936" s="48"/>
      <c r="R936" s="40"/>
      <c r="S936" s="40"/>
      <c r="T936" s="40"/>
      <c r="U936" s="40"/>
      <c r="V936" s="49"/>
      <c r="W936" s="49"/>
      <c r="X936" s="44" t="str">
        <f t="shared" si="18"/>
        <v/>
      </c>
    </row>
    <row r="937" spans="1:24" s="45" customFormat="1" ht="12" x14ac:dyDescent="0.2">
      <c r="A937" s="37"/>
      <c r="B937" s="38"/>
      <c r="C937" s="39"/>
      <c r="D937" s="297" t="str">
        <f>IF($B937&gt;0,VLOOKUP($B937,'OT-ID'!$B$13:$M$3257,6,FALSE),"")</f>
        <v/>
      </c>
      <c r="E937" s="298" t="str">
        <f>IF($B937&gt;0,VLOOKUP($B937,'OT-ID'!$B$13:$M$3257,10,FALSE),"")</f>
        <v/>
      </c>
      <c r="F937" s="298" t="str">
        <f>IF($B937&gt;0,VLOOKUP($B937,'OT-ID'!$B$13:$M$3257,12,FALSE),"")</f>
        <v/>
      </c>
      <c r="G937" s="297" t="str">
        <f>IF($B937&gt;0,VLOOKUP($B937,'OT-ID'!$B$13:$M$3257,4,FALSE),"")</f>
        <v/>
      </c>
      <c r="H937" s="298" t="str">
        <f>IF($B937&gt;0,VLOOKUP($B937,'OT-ID'!$B$13:$M$3257,5,FALSE),"")</f>
        <v/>
      </c>
      <c r="I937" s="46"/>
      <c r="J937" s="38"/>
      <c r="K937" s="47"/>
      <c r="L937" s="48"/>
      <c r="M937" s="48"/>
      <c r="N937" s="48"/>
      <c r="O937" s="48"/>
      <c r="P937" s="48"/>
      <c r="Q937" s="48"/>
      <c r="R937" s="40"/>
      <c r="S937" s="40"/>
      <c r="T937" s="40"/>
      <c r="U937" s="40"/>
      <c r="V937" s="49"/>
      <c r="W937" s="49"/>
      <c r="X937" s="44" t="str">
        <f t="shared" si="18"/>
        <v/>
      </c>
    </row>
    <row r="938" spans="1:24" s="45" customFormat="1" ht="12" x14ac:dyDescent="0.2">
      <c r="A938" s="37"/>
      <c r="B938" s="38"/>
      <c r="C938" s="39"/>
      <c r="D938" s="297" t="str">
        <f>IF($B938&gt;0,VLOOKUP($B938,'OT-ID'!$B$13:$M$3257,6,FALSE),"")</f>
        <v/>
      </c>
      <c r="E938" s="298" t="str">
        <f>IF($B938&gt;0,VLOOKUP($B938,'OT-ID'!$B$13:$M$3257,10,FALSE),"")</f>
        <v/>
      </c>
      <c r="F938" s="298" t="str">
        <f>IF($B938&gt;0,VLOOKUP($B938,'OT-ID'!$B$13:$M$3257,12,FALSE),"")</f>
        <v/>
      </c>
      <c r="G938" s="297" t="str">
        <f>IF($B938&gt;0,VLOOKUP($B938,'OT-ID'!$B$13:$M$3257,4,FALSE),"")</f>
        <v/>
      </c>
      <c r="H938" s="298" t="str">
        <f>IF($B938&gt;0,VLOOKUP($B938,'OT-ID'!$B$13:$M$3257,5,FALSE),"")</f>
        <v/>
      </c>
      <c r="I938" s="46"/>
      <c r="J938" s="38"/>
      <c r="K938" s="47"/>
      <c r="L938" s="48"/>
      <c r="M938" s="48"/>
      <c r="N938" s="48"/>
      <c r="O938" s="48"/>
      <c r="P938" s="48"/>
      <c r="Q938" s="48"/>
      <c r="R938" s="40"/>
      <c r="S938" s="40"/>
      <c r="T938" s="40"/>
      <c r="U938" s="40"/>
      <c r="V938" s="49"/>
      <c r="W938" s="49"/>
      <c r="X938" s="44" t="str">
        <f t="shared" si="18"/>
        <v/>
      </c>
    </row>
    <row r="939" spans="1:24" s="45" customFormat="1" ht="12" x14ac:dyDescent="0.2">
      <c r="A939" s="37"/>
      <c r="B939" s="38"/>
      <c r="C939" s="39"/>
      <c r="D939" s="297" t="str">
        <f>IF($B939&gt;0,VLOOKUP($B939,'OT-ID'!$B$13:$M$3257,6,FALSE),"")</f>
        <v/>
      </c>
      <c r="E939" s="298" t="str">
        <f>IF($B939&gt;0,VLOOKUP($B939,'OT-ID'!$B$13:$M$3257,10,FALSE),"")</f>
        <v/>
      </c>
      <c r="F939" s="298" t="str">
        <f>IF($B939&gt;0,VLOOKUP($B939,'OT-ID'!$B$13:$M$3257,12,FALSE),"")</f>
        <v/>
      </c>
      <c r="G939" s="297" t="str">
        <f>IF($B939&gt;0,VLOOKUP($B939,'OT-ID'!$B$13:$M$3257,4,FALSE),"")</f>
        <v/>
      </c>
      <c r="H939" s="298" t="str">
        <f>IF($B939&gt;0,VLOOKUP($B939,'OT-ID'!$B$13:$M$3257,5,FALSE),"")</f>
        <v/>
      </c>
      <c r="I939" s="46"/>
      <c r="J939" s="38"/>
      <c r="K939" s="47"/>
      <c r="L939" s="48"/>
      <c r="M939" s="48"/>
      <c r="N939" s="48"/>
      <c r="O939" s="48"/>
      <c r="P939" s="48"/>
      <c r="Q939" s="48"/>
      <c r="R939" s="40"/>
      <c r="S939" s="40"/>
      <c r="T939" s="40"/>
      <c r="U939" s="40"/>
      <c r="V939" s="49"/>
      <c r="W939" s="49"/>
      <c r="X939" s="44" t="str">
        <f t="shared" si="18"/>
        <v/>
      </c>
    </row>
    <row r="940" spans="1:24" s="45" customFormat="1" ht="12" x14ac:dyDescent="0.2">
      <c r="A940" s="37"/>
      <c r="B940" s="38"/>
      <c r="C940" s="39"/>
      <c r="D940" s="297" t="str">
        <f>IF($B940&gt;0,VLOOKUP($B940,'OT-ID'!$B$13:$M$3257,6,FALSE),"")</f>
        <v/>
      </c>
      <c r="E940" s="298" t="str">
        <f>IF($B940&gt;0,VLOOKUP($B940,'OT-ID'!$B$13:$M$3257,10,FALSE),"")</f>
        <v/>
      </c>
      <c r="F940" s="298" t="str">
        <f>IF($B940&gt;0,VLOOKUP($B940,'OT-ID'!$B$13:$M$3257,12,FALSE),"")</f>
        <v/>
      </c>
      <c r="G940" s="297" t="str">
        <f>IF($B940&gt;0,VLOOKUP($B940,'OT-ID'!$B$13:$M$3257,4,FALSE),"")</f>
        <v/>
      </c>
      <c r="H940" s="298" t="str">
        <f>IF($B940&gt;0,VLOOKUP($B940,'OT-ID'!$B$13:$M$3257,5,FALSE),"")</f>
        <v/>
      </c>
      <c r="I940" s="46"/>
      <c r="J940" s="38"/>
      <c r="K940" s="47"/>
      <c r="L940" s="48"/>
      <c r="M940" s="48"/>
      <c r="N940" s="48"/>
      <c r="O940" s="48"/>
      <c r="P940" s="48"/>
      <c r="Q940" s="48"/>
      <c r="R940" s="40"/>
      <c r="S940" s="40"/>
      <c r="T940" s="40"/>
      <c r="U940" s="40"/>
      <c r="V940" s="49"/>
      <c r="W940" s="49"/>
      <c r="X940" s="44" t="str">
        <f t="shared" si="18"/>
        <v/>
      </c>
    </row>
    <row r="941" spans="1:24" s="45" customFormat="1" ht="12" x14ac:dyDescent="0.2">
      <c r="A941" s="37"/>
      <c r="B941" s="38"/>
      <c r="C941" s="39"/>
      <c r="D941" s="297" t="str">
        <f>IF($B941&gt;0,VLOOKUP($B941,'OT-ID'!$B$13:$M$3257,6,FALSE),"")</f>
        <v/>
      </c>
      <c r="E941" s="298" t="str">
        <f>IF($B941&gt;0,VLOOKUP($B941,'OT-ID'!$B$13:$M$3257,10,FALSE),"")</f>
        <v/>
      </c>
      <c r="F941" s="298" t="str">
        <f>IF($B941&gt;0,VLOOKUP($B941,'OT-ID'!$B$13:$M$3257,12,FALSE),"")</f>
        <v/>
      </c>
      <c r="G941" s="297" t="str">
        <f>IF($B941&gt;0,VLOOKUP($B941,'OT-ID'!$B$13:$M$3257,4,FALSE),"")</f>
        <v/>
      </c>
      <c r="H941" s="298" t="str">
        <f>IF($B941&gt;0,VLOOKUP($B941,'OT-ID'!$B$13:$M$3257,5,FALSE),"")</f>
        <v/>
      </c>
      <c r="I941" s="46"/>
      <c r="J941" s="38"/>
      <c r="K941" s="47"/>
      <c r="L941" s="48"/>
      <c r="M941" s="48"/>
      <c r="N941" s="48"/>
      <c r="O941" s="48"/>
      <c r="P941" s="48"/>
      <c r="Q941" s="48"/>
      <c r="R941" s="40"/>
      <c r="S941" s="40"/>
      <c r="T941" s="40"/>
      <c r="U941" s="40"/>
      <c r="V941" s="49"/>
      <c r="W941" s="49"/>
      <c r="X941" s="44" t="str">
        <f t="shared" si="18"/>
        <v/>
      </c>
    </row>
    <row r="942" spans="1:24" s="45" customFormat="1" ht="12" x14ac:dyDescent="0.2">
      <c r="A942" s="37"/>
      <c r="B942" s="38"/>
      <c r="C942" s="39"/>
      <c r="D942" s="297" t="str">
        <f>IF($B942&gt;0,VLOOKUP($B942,'OT-ID'!$B$13:$M$3257,6,FALSE),"")</f>
        <v/>
      </c>
      <c r="E942" s="298" t="str">
        <f>IF($B942&gt;0,VLOOKUP($B942,'OT-ID'!$B$13:$M$3257,10,FALSE),"")</f>
        <v/>
      </c>
      <c r="F942" s="298" t="str">
        <f>IF($B942&gt;0,VLOOKUP($B942,'OT-ID'!$B$13:$M$3257,12,FALSE),"")</f>
        <v/>
      </c>
      <c r="G942" s="297" t="str">
        <f>IF($B942&gt;0,VLOOKUP($B942,'OT-ID'!$B$13:$M$3257,4,FALSE),"")</f>
        <v/>
      </c>
      <c r="H942" s="298" t="str">
        <f>IF($B942&gt;0,VLOOKUP($B942,'OT-ID'!$B$13:$M$3257,5,FALSE),"")</f>
        <v/>
      </c>
      <c r="I942" s="46"/>
      <c r="J942" s="38"/>
      <c r="K942" s="47"/>
      <c r="L942" s="48"/>
      <c r="M942" s="48"/>
      <c r="N942" s="48"/>
      <c r="O942" s="48"/>
      <c r="P942" s="48"/>
      <c r="Q942" s="48"/>
      <c r="R942" s="40"/>
      <c r="S942" s="40"/>
      <c r="T942" s="40"/>
      <c r="U942" s="40"/>
      <c r="V942" s="49"/>
      <c r="W942" s="49"/>
      <c r="X942" s="44" t="str">
        <f t="shared" si="18"/>
        <v/>
      </c>
    </row>
    <row r="943" spans="1:24" s="45" customFormat="1" ht="12" x14ac:dyDescent="0.2">
      <c r="A943" s="37"/>
      <c r="B943" s="38"/>
      <c r="C943" s="39"/>
      <c r="D943" s="297" t="str">
        <f>IF($B943&gt;0,VLOOKUP($B943,'OT-ID'!$B$13:$M$3257,6,FALSE),"")</f>
        <v/>
      </c>
      <c r="E943" s="298" t="str">
        <f>IF($B943&gt;0,VLOOKUP($B943,'OT-ID'!$B$13:$M$3257,10,FALSE),"")</f>
        <v/>
      </c>
      <c r="F943" s="298" t="str">
        <f>IF($B943&gt;0,VLOOKUP($B943,'OT-ID'!$B$13:$M$3257,12,FALSE),"")</f>
        <v/>
      </c>
      <c r="G943" s="297" t="str">
        <f>IF($B943&gt;0,VLOOKUP($B943,'OT-ID'!$B$13:$M$3257,4,FALSE),"")</f>
        <v/>
      </c>
      <c r="H943" s="298" t="str">
        <f>IF($B943&gt;0,VLOOKUP($B943,'OT-ID'!$B$13:$M$3257,5,FALSE),"")</f>
        <v/>
      </c>
      <c r="I943" s="46"/>
      <c r="J943" s="38"/>
      <c r="K943" s="47"/>
      <c r="L943" s="48"/>
      <c r="M943" s="48"/>
      <c r="N943" s="48"/>
      <c r="O943" s="48"/>
      <c r="P943" s="48"/>
      <c r="Q943" s="48"/>
      <c r="R943" s="40"/>
      <c r="S943" s="40"/>
      <c r="T943" s="40"/>
      <c r="U943" s="40"/>
      <c r="V943" s="49"/>
      <c r="W943" s="49"/>
      <c r="X943" s="44" t="str">
        <f t="shared" si="18"/>
        <v/>
      </c>
    </row>
    <row r="944" spans="1:24" s="45" customFormat="1" ht="12" x14ac:dyDescent="0.2">
      <c r="A944" s="37"/>
      <c r="B944" s="38"/>
      <c r="C944" s="39"/>
      <c r="D944" s="297" t="str">
        <f>IF($B944&gt;0,VLOOKUP($B944,'OT-ID'!$B$13:$M$3257,6,FALSE),"")</f>
        <v/>
      </c>
      <c r="E944" s="298" t="str">
        <f>IF($B944&gt;0,VLOOKUP($B944,'OT-ID'!$B$13:$M$3257,10,FALSE),"")</f>
        <v/>
      </c>
      <c r="F944" s="298" t="str">
        <f>IF($B944&gt;0,VLOOKUP($B944,'OT-ID'!$B$13:$M$3257,12,FALSE),"")</f>
        <v/>
      </c>
      <c r="G944" s="297" t="str">
        <f>IF($B944&gt;0,VLOOKUP($B944,'OT-ID'!$B$13:$M$3257,4,FALSE),"")</f>
        <v/>
      </c>
      <c r="H944" s="298" t="str">
        <f>IF($B944&gt;0,VLOOKUP($B944,'OT-ID'!$B$13:$M$3257,5,FALSE),"")</f>
        <v/>
      </c>
      <c r="I944" s="46"/>
      <c r="J944" s="38"/>
      <c r="K944" s="47"/>
      <c r="L944" s="48"/>
      <c r="M944" s="48"/>
      <c r="N944" s="48"/>
      <c r="O944" s="48"/>
      <c r="P944" s="48"/>
      <c r="Q944" s="48"/>
      <c r="R944" s="40"/>
      <c r="S944" s="40"/>
      <c r="T944" s="40"/>
      <c r="U944" s="40"/>
      <c r="V944" s="49"/>
      <c r="W944" s="49"/>
      <c r="X944" s="44" t="str">
        <f t="shared" si="18"/>
        <v/>
      </c>
    </row>
    <row r="945" spans="1:24" s="45" customFormat="1" ht="12" x14ac:dyDescent="0.2">
      <c r="A945" s="37"/>
      <c r="B945" s="38"/>
      <c r="C945" s="39"/>
      <c r="D945" s="297" t="str">
        <f>IF($B945&gt;0,VLOOKUP($B945,'OT-ID'!$B$13:$M$3257,6,FALSE),"")</f>
        <v/>
      </c>
      <c r="E945" s="298" t="str">
        <f>IF($B945&gt;0,VLOOKUP($B945,'OT-ID'!$B$13:$M$3257,10,FALSE),"")</f>
        <v/>
      </c>
      <c r="F945" s="298" t="str">
        <f>IF($B945&gt;0,VLOOKUP($B945,'OT-ID'!$B$13:$M$3257,12,FALSE),"")</f>
        <v/>
      </c>
      <c r="G945" s="297" t="str">
        <f>IF($B945&gt;0,VLOOKUP($B945,'OT-ID'!$B$13:$M$3257,4,FALSE),"")</f>
        <v/>
      </c>
      <c r="H945" s="298" t="str">
        <f>IF($B945&gt;0,VLOOKUP($B945,'OT-ID'!$B$13:$M$3257,5,FALSE),"")</f>
        <v/>
      </c>
      <c r="I945" s="46"/>
      <c r="J945" s="38"/>
      <c r="K945" s="47"/>
      <c r="L945" s="48"/>
      <c r="M945" s="48"/>
      <c r="N945" s="48"/>
      <c r="O945" s="48"/>
      <c r="P945" s="48"/>
      <c r="Q945" s="48"/>
      <c r="R945" s="40"/>
      <c r="S945" s="40"/>
      <c r="T945" s="40"/>
      <c r="U945" s="40"/>
      <c r="V945" s="49"/>
      <c r="W945" s="49"/>
      <c r="X945" s="44" t="str">
        <f t="shared" si="18"/>
        <v/>
      </c>
    </row>
    <row r="946" spans="1:24" s="45" customFormat="1" ht="12" x14ac:dyDescent="0.2">
      <c r="A946" s="37"/>
      <c r="B946" s="38"/>
      <c r="C946" s="39"/>
      <c r="D946" s="297" t="str">
        <f>IF($B946&gt;0,VLOOKUP($B946,'OT-ID'!$B$13:$M$3257,6,FALSE),"")</f>
        <v/>
      </c>
      <c r="E946" s="298" t="str">
        <f>IF($B946&gt;0,VLOOKUP($B946,'OT-ID'!$B$13:$M$3257,10,FALSE),"")</f>
        <v/>
      </c>
      <c r="F946" s="298" t="str">
        <f>IF($B946&gt;0,VLOOKUP($B946,'OT-ID'!$B$13:$M$3257,12,FALSE),"")</f>
        <v/>
      </c>
      <c r="G946" s="297" t="str">
        <f>IF($B946&gt;0,VLOOKUP($B946,'OT-ID'!$B$13:$M$3257,4,FALSE),"")</f>
        <v/>
      </c>
      <c r="H946" s="298" t="str">
        <f>IF($B946&gt;0,VLOOKUP($B946,'OT-ID'!$B$13:$M$3257,5,FALSE),"")</f>
        <v/>
      </c>
      <c r="I946" s="46"/>
      <c r="J946" s="38"/>
      <c r="K946" s="47"/>
      <c r="L946" s="48"/>
      <c r="M946" s="48"/>
      <c r="N946" s="48"/>
      <c r="O946" s="48"/>
      <c r="P946" s="48"/>
      <c r="Q946" s="48"/>
      <c r="R946" s="40"/>
      <c r="S946" s="40"/>
      <c r="T946" s="40"/>
      <c r="U946" s="40"/>
      <c r="V946" s="49"/>
      <c r="W946" s="49"/>
      <c r="X946" s="44" t="str">
        <f t="shared" si="18"/>
        <v/>
      </c>
    </row>
    <row r="947" spans="1:24" s="45" customFormat="1" ht="12" x14ac:dyDescent="0.2">
      <c r="A947" s="37"/>
      <c r="B947" s="38"/>
      <c r="C947" s="39"/>
      <c r="D947" s="297" t="str">
        <f>IF($B947&gt;0,VLOOKUP($B947,'OT-ID'!$B$13:$M$3257,6,FALSE),"")</f>
        <v/>
      </c>
      <c r="E947" s="298" t="str">
        <f>IF($B947&gt;0,VLOOKUP($B947,'OT-ID'!$B$13:$M$3257,10,FALSE),"")</f>
        <v/>
      </c>
      <c r="F947" s="298" t="str">
        <f>IF($B947&gt;0,VLOOKUP($B947,'OT-ID'!$B$13:$M$3257,12,FALSE),"")</f>
        <v/>
      </c>
      <c r="G947" s="297" t="str">
        <f>IF($B947&gt;0,VLOOKUP($B947,'OT-ID'!$B$13:$M$3257,4,FALSE),"")</f>
        <v/>
      </c>
      <c r="H947" s="298" t="str">
        <f>IF($B947&gt;0,VLOOKUP($B947,'OT-ID'!$B$13:$M$3257,5,FALSE),"")</f>
        <v/>
      </c>
      <c r="I947" s="46"/>
      <c r="J947" s="38"/>
      <c r="K947" s="47"/>
      <c r="L947" s="48"/>
      <c r="M947" s="48"/>
      <c r="N947" s="48"/>
      <c r="O947" s="48"/>
      <c r="P947" s="48"/>
      <c r="Q947" s="48"/>
      <c r="R947" s="40"/>
      <c r="S947" s="40"/>
      <c r="T947" s="40"/>
      <c r="U947" s="40"/>
      <c r="V947" s="49"/>
      <c r="W947" s="49"/>
      <c r="X947" s="44" t="str">
        <f t="shared" si="18"/>
        <v/>
      </c>
    </row>
    <row r="948" spans="1:24" s="45" customFormat="1" ht="12" x14ac:dyDescent="0.2">
      <c r="A948" s="37"/>
      <c r="B948" s="38"/>
      <c r="C948" s="39"/>
      <c r="D948" s="297" t="str">
        <f>IF($B948&gt;0,VLOOKUP($B948,'OT-ID'!$B$13:$M$3257,6,FALSE),"")</f>
        <v/>
      </c>
      <c r="E948" s="298" t="str">
        <f>IF($B948&gt;0,VLOOKUP($B948,'OT-ID'!$B$13:$M$3257,10,FALSE),"")</f>
        <v/>
      </c>
      <c r="F948" s="298" t="str">
        <f>IF($B948&gt;0,VLOOKUP($B948,'OT-ID'!$B$13:$M$3257,12,FALSE),"")</f>
        <v/>
      </c>
      <c r="G948" s="297" t="str">
        <f>IF($B948&gt;0,VLOOKUP($B948,'OT-ID'!$B$13:$M$3257,4,FALSE),"")</f>
        <v/>
      </c>
      <c r="H948" s="298" t="str">
        <f>IF($B948&gt;0,VLOOKUP($B948,'OT-ID'!$B$13:$M$3257,5,FALSE),"")</f>
        <v/>
      </c>
      <c r="I948" s="46"/>
      <c r="J948" s="38"/>
      <c r="K948" s="47"/>
      <c r="L948" s="48"/>
      <c r="M948" s="48"/>
      <c r="N948" s="48"/>
      <c r="O948" s="48"/>
      <c r="P948" s="48"/>
      <c r="Q948" s="48"/>
      <c r="R948" s="40"/>
      <c r="S948" s="40"/>
      <c r="T948" s="40"/>
      <c r="U948" s="40"/>
      <c r="V948" s="49"/>
      <c r="W948" s="49"/>
      <c r="X948" s="44" t="str">
        <f t="shared" si="18"/>
        <v/>
      </c>
    </row>
    <row r="949" spans="1:24" s="45" customFormat="1" ht="12" x14ac:dyDescent="0.2">
      <c r="A949" s="37"/>
      <c r="B949" s="38"/>
      <c r="C949" s="39"/>
      <c r="D949" s="297" t="str">
        <f>IF($B949&gt;0,VLOOKUP($B949,'OT-ID'!$B$13:$M$3257,6,FALSE),"")</f>
        <v/>
      </c>
      <c r="E949" s="298" t="str">
        <f>IF($B949&gt;0,VLOOKUP($B949,'OT-ID'!$B$13:$M$3257,10,FALSE),"")</f>
        <v/>
      </c>
      <c r="F949" s="298" t="str">
        <f>IF($B949&gt;0,VLOOKUP($B949,'OT-ID'!$B$13:$M$3257,12,FALSE),"")</f>
        <v/>
      </c>
      <c r="G949" s="297" t="str">
        <f>IF($B949&gt;0,VLOOKUP($B949,'OT-ID'!$B$13:$M$3257,4,FALSE),"")</f>
        <v/>
      </c>
      <c r="H949" s="298" t="str">
        <f>IF($B949&gt;0,VLOOKUP($B949,'OT-ID'!$B$13:$M$3257,5,FALSE),"")</f>
        <v/>
      </c>
      <c r="I949" s="46"/>
      <c r="J949" s="38"/>
      <c r="K949" s="47"/>
      <c r="L949" s="48"/>
      <c r="M949" s="48"/>
      <c r="N949" s="48"/>
      <c r="O949" s="48"/>
      <c r="P949" s="48"/>
      <c r="Q949" s="48"/>
      <c r="R949" s="40"/>
      <c r="S949" s="40"/>
      <c r="T949" s="40"/>
      <c r="U949" s="40"/>
      <c r="V949" s="49"/>
      <c r="W949" s="49"/>
      <c r="X949" s="44" t="str">
        <f t="shared" si="18"/>
        <v/>
      </c>
    </row>
    <row r="950" spans="1:24" s="45" customFormat="1" ht="12" x14ac:dyDescent="0.2">
      <c r="A950" s="37"/>
      <c r="B950" s="38"/>
      <c r="C950" s="39"/>
      <c r="D950" s="297" t="str">
        <f>IF($B950&gt;0,VLOOKUP($B950,'OT-ID'!$B$13:$M$3257,6,FALSE),"")</f>
        <v/>
      </c>
      <c r="E950" s="298" t="str">
        <f>IF($B950&gt;0,VLOOKUP($B950,'OT-ID'!$B$13:$M$3257,10,FALSE),"")</f>
        <v/>
      </c>
      <c r="F950" s="298" t="str">
        <f>IF($B950&gt;0,VLOOKUP($B950,'OT-ID'!$B$13:$M$3257,12,FALSE),"")</f>
        <v/>
      </c>
      <c r="G950" s="297" t="str">
        <f>IF($B950&gt;0,VLOOKUP($B950,'OT-ID'!$B$13:$M$3257,4,FALSE),"")</f>
        <v/>
      </c>
      <c r="H950" s="298" t="str">
        <f>IF($B950&gt;0,VLOOKUP($B950,'OT-ID'!$B$13:$M$3257,5,FALSE),"")</f>
        <v/>
      </c>
      <c r="I950" s="46"/>
      <c r="J950" s="38"/>
      <c r="K950" s="47"/>
      <c r="L950" s="48"/>
      <c r="M950" s="48"/>
      <c r="N950" s="48"/>
      <c r="O950" s="48"/>
      <c r="P950" s="48"/>
      <c r="Q950" s="48"/>
      <c r="R950" s="40"/>
      <c r="S950" s="40"/>
      <c r="T950" s="40"/>
      <c r="U950" s="40"/>
      <c r="V950" s="49"/>
      <c r="W950" s="49"/>
      <c r="X950" s="44" t="str">
        <f t="shared" si="18"/>
        <v/>
      </c>
    </row>
    <row r="951" spans="1:24" s="45" customFormat="1" ht="12" x14ac:dyDescent="0.2">
      <c r="A951" s="37"/>
      <c r="B951" s="38"/>
      <c r="C951" s="39"/>
      <c r="D951" s="297" t="str">
        <f>IF($B951&gt;0,VLOOKUP($B951,'OT-ID'!$B$13:$M$3257,6,FALSE),"")</f>
        <v/>
      </c>
      <c r="E951" s="298" t="str">
        <f>IF($B951&gt;0,VLOOKUP($B951,'OT-ID'!$B$13:$M$3257,10,FALSE),"")</f>
        <v/>
      </c>
      <c r="F951" s="298" t="str">
        <f>IF($B951&gt;0,VLOOKUP($B951,'OT-ID'!$B$13:$M$3257,12,FALSE),"")</f>
        <v/>
      </c>
      <c r="G951" s="297" t="str">
        <f>IF($B951&gt;0,VLOOKUP($B951,'OT-ID'!$B$13:$M$3257,4,FALSE),"")</f>
        <v/>
      </c>
      <c r="H951" s="298" t="str">
        <f>IF($B951&gt;0,VLOOKUP($B951,'OT-ID'!$B$13:$M$3257,5,FALSE),"")</f>
        <v/>
      </c>
      <c r="I951" s="46"/>
      <c r="J951" s="38"/>
      <c r="K951" s="47"/>
      <c r="L951" s="48"/>
      <c r="M951" s="48"/>
      <c r="N951" s="48"/>
      <c r="O951" s="48"/>
      <c r="P951" s="48"/>
      <c r="Q951" s="48"/>
      <c r="R951" s="40"/>
      <c r="S951" s="40"/>
      <c r="T951" s="40"/>
      <c r="U951" s="40"/>
      <c r="V951" s="49"/>
      <c r="W951" s="49"/>
      <c r="X951" s="44" t="str">
        <f t="shared" si="18"/>
        <v/>
      </c>
    </row>
    <row r="952" spans="1:24" s="45" customFormat="1" ht="12" x14ac:dyDescent="0.2">
      <c r="A952" s="37"/>
      <c r="B952" s="38"/>
      <c r="C952" s="39"/>
      <c r="D952" s="297" t="str">
        <f>IF($B952&gt;0,VLOOKUP($B952,'OT-ID'!$B$13:$M$3257,6,FALSE),"")</f>
        <v/>
      </c>
      <c r="E952" s="298" t="str">
        <f>IF($B952&gt;0,VLOOKUP($B952,'OT-ID'!$B$13:$M$3257,10,FALSE),"")</f>
        <v/>
      </c>
      <c r="F952" s="298" t="str">
        <f>IF($B952&gt;0,VLOOKUP($B952,'OT-ID'!$B$13:$M$3257,12,FALSE),"")</f>
        <v/>
      </c>
      <c r="G952" s="297" t="str">
        <f>IF($B952&gt;0,VLOOKUP($B952,'OT-ID'!$B$13:$M$3257,4,FALSE),"")</f>
        <v/>
      </c>
      <c r="H952" s="298" t="str">
        <f>IF($B952&gt;0,VLOOKUP($B952,'OT-ID'!$B$13:$M$3257,5,FALSE),"")</f>
        <v/>
      </c>
      <c r="I952" s="46"/>
      <c r="J952" s="38"/>
      <c r="K952" s="47"/>
      <c r="L952" s="48"/>
      <c r="M952" s="48"/>
      <c r="N952" s="48"/>
      <c r="O952" s="48"/>
      <c r="P952" s="48"/>
      <c r="Q952" s="48"/>
      <c r="R952" s="40"/>
      <c r="S952" s="40"/>
      <c r="T952" s="40"/>
      <c r="U952" s="40"/>
      <c r="V952" s="49"/>
      <c r="W952" s="49"/>
      <c r="X952" s="44" t="str">
        <f t="shared" si="18"/>
        <v/>
      </c>
    </row>
    <row r="953" spans="1:24" s="45" customFormat="1" ht="12" x14ac:dyDescent="0.2">
      <c r="A953" s="37"/>
      <c r="B953" s="38"/>
      <c r="C953" s="39"/>
      <c r="D953" s="297" t="str">
        <f>IF($B953&gt;0,VLOOKUP($B953,'OT-ID'!$B$13:$M$3257,6,FALSE),"")</f>
        <v/>
      </c>
      <c r="E953" s="298" t="str">
        <f>IF($B953&gt;0,VLOOKUP($B953,'OT-ID'!$B$13:$M$3257,10,FALSE),"")</f>
        <v/>
      </c>
      <c r="F953" s="298" t="str">
        <f>IF($B953&gt;0,VLOOKUP($B953,'OT-ID'!$B$13:$M$3257,12,FALSE),"")</f>
        <v/>
      </c>
      <c r="G953" s="297" t="str">
        <f>IF($B953&gt;0,VLOOKUP($B953,'OT-ID'!$B$13:$M$3257,4,FALSE),"")</f>
        <v/>
      </c>
      <c r="H953" s="298" t="str">
        <f>IF($B953&gt;0,VLOOKUP($B953,'OT-ID'!$B$13:$M$3257,5,FALSE),"")</f>
        <v/>
      </c>
      <c r="I953" s="46"/>
      <c r="J953" s="38"/>
      <c r="K953" s="47"/>
      <c r="L953" s="48"/>
      <c r="M953" s="48"/>
      <c r="N953" s="48"/>
      <c r="O953" s="48"/>
      <c r="P953" s="48"/>
      <c r="Q953" s="48"/>
      <c r="R953" s="40"/>
      <c r="S953" s="40"/>
      <c r="T953" s="40"/>
      <c r="U953" s="40"/>
      <c r="V953" s="49"/>
      <c r="W953" s="49"/>
      <c r="X953" s="44" t="str">
        <f t="shared" si="18"/>
        <v/>
      </c>
    </row>
    <row r="954" spans="1:24" s="45" customFormat="1" ht="12" x14ac:dyDescent="0.2">
      <c r="A954" s="37"/>
      <c r="B954" s="38"/>
      <c r="C954" s="39"/>
      <c r="D954" s="297" t="str">
        <f>IF($B954&gt;0,VLOOKUP($B954,'OT-ID'!$B$13:$M$3257,6,FALSE),"")</f>
        <v/>
      </c>
      <c r="E954" s="298" t="str">
        <f>IF($B954&gt;0,VLOOKUP($B954,'OT-ID'!$B$13:$M$3257,10,FALSE),"")</f>
        <v/>
      </c>
      <c r="F954" s="298" t="str">
        <f>IF($B954&gt;0,VLOOKUP($B954,'OT-ID'!$B$13:$M$3257,12,FALSE),"")</f>
        <v/>
      </c>
      <c r="G954" s="297" t="str">
        <f>IF($B954&gt;0,VLOOKUP($B954,'OT-ID'!$B$13:$M$3257,4,FALSE),"")</f>
        <v/>
      </c>
      <c r="H954" s="298" t="str">
        <f>IF($B954&gt;0,VLOOKUP($B954,'OT-ID'!$B$13:$M$3257,5,FALSE),"")</f>
        <v/>
      </c>
      <c r="I954" s="46"/>
      <c r="J954" s="38"/>
      <c r="K954" s="47"/>
      <c r="L954" s="48"/>
      <c r="M954" s="48"/>
      <c r="N954" s="48"/>
      <c r="O954" s="48"/>
      <c r="P954" s="48"/>
      <c r="Q954" s="48"/>
      <c r="R954" s="40"/>
      <c r="S954" s="40"/>
      <c r="T954" s="40"/>
      <c r="U954" s="40"/>
      <c r="V954" s="49"/>
      <c r="W954" s="49"/>
      <c r="X954" s="44" t="str">
        <f t="shared" si="18"/>
        <v/>
      </c>
    </row>
    <row r="955" spans="1:24" s="45" customFormat="1" ht="12" x14ac:dyDescent="0.2">
      <c r="A955" s="37"/>
      <c r="B955" s="38"/>
      <c r="C955" s="39"/>
      <c r="D955" s="297" t="str">
        <f>IF($B955&gt;0,VLOOKUP($B955,'OT-ID'!$B$13:$M$3257,6,FALSE),"")</f>
        <v/>
      </c>
      <c r="E955" s="298" t="str">
        <f>IF($B955&gt;0,VLOOKUP($B955,'OT-ID'!$B$13:$M$3257,10,FALSE),"")</f>
        <v/>
      </c>
      <c r="F955" s="298" t="str">
        <f>IF($B955&gt;0,VLOOKUP($B955,'OT-ID'!$B$13:$M$3257,12,FALSE),"")</f>
        <v/>
      </c>
      <c r="G955" s="297" t="str">
        <f>IF($B955&gt;0,VLOOKUP($B955,'OT-ID'!$B$13:$M$3257,4,FALSE),"")</f>
        <v/>
      </c>
      <c r="H955" s="298" t="str">
        <f>IF($B955&gt;0,VLOOKUP($B955,'OT-ID'!$B$13:$M$3257,5,FALSE),"")</f>
        <v/>
      </c>
      <c r="I955" s="46"/>
      <c r="J955" s="38"/>
      <c r="K955" s="47"/>
      <c r="L955" s="48"/>
      <c r="M955" s="48"/>
      <c r="N955" s="48"/>
      <c r="O955" s="48"/>
      <c r="P955" s="48"/>
      <c r="Q955" s="48"/>
      <c r="R955" s="40"/>
      <c r="S955" s="40"/>
      <c r="T955" s="40"/>
      <c r="U955" s="40"/>
      <c r="V955" s="49"/>
      <c r="W955" s="49"/>
      <c r="X955" s="44" t="str">
        <f t="shared" si="18"/>
        <v/>
      </c>
    </row>
    <row r="956" spans="1:24" s="45" customFormat="1" ht="12" x14ac:dyDescent="0.2">
      <c r="A956" s="37"/>
      <c r="B956" s="38"/>
      <c r="C956" s="39"/>
      <c r="D956" s="297" t="str">
        <f>IF($B956&gt;0,VLOOKUP($B956,'OT-ID'!$B$13:$M$3257,6,FALSE),"")</f>
        <v/>
      </c>
      <c r="E956" s="298" t="str">
        <f>IF($B956&gt;0,VLOOKUP($B956,'OT-ID'!$B$13:$M$3257,10,FALSE),"")</f>
        <v/>
      </c>
      <c r="F956" s="298" t="str">
        <f>IF($B956&gt;0,VLOOKUP($B956,'OT-ID'!$B$13:$M$3257,12,FALSE),"")</f>
        <v/>
      </c>
      <c r="G956" s="297" t="str">
        <f>IF($B956&gt;0,VLOOKUP($B956,'OT-ID'!$B$13:$M$3257,4,FALSE),"")</f>
        <v/>
      </c>
      <c r="H956" s="298" t="str">
        <f>IF($B956&gt;0,VLOOKUP($B956,'OT-ID'!$B$13:$M$3257,5,FALSE),"")</f>
        <v/>
      </c>
      <c r="I956" s="46"/>
      <c r="J956" s="38"/>
      <c r="K956" s="47"/>
      <c r="L956" s="48"/>
      <c r="M956" s="48"/>
      <c r="N956" s="48"/>
      <c r="O956" s="48"/>
      <c r="P956" s="48"/>
      <c r="Q956" s="48"/>
      <c r="R956" s="40"/>
      <c r="S956" s="40"/>
      <c r="T956" s="40"/>
      <c r="U956" s="40"/>
      <c r="V956" s="49"/>
      <c r="W956" s="49"/>
      <c r="X956" s="44" t="str">
        <f t="shared" si="18"/>
        <v/>
      </c>
    </row>
    <row r="957" spans="1:24" s="45" customFormat="1" ht="12" x14ac:dyDescent="0.2">
      <c r="A957" s="37"/>
      <c r="B957" s="38"/>
      <c r="C957" s="39"/>
      <c r="D957" s="297" t="str">
        <f>IF($B957&gt;0,VLOOKUP($B957,'OT-ID'!$B$13:$M$3257,6,FALSE),"")</f>
        <v/>
      </c>
      <c r="E957" s="298" t="str">
        <f>IF($B957&gt;0,VLOOKUP($B957,'OT-ID'!$B$13:$M$3257,10,FALSE),"")</f>
        <v/>
      </c>
      <c r="F957" s="298" t="str">
        <f>IF($B957&gt;0,VLOOKUP($B957,'OT-ID'!$B$13:$M$3257,12,FALSE),"")</f>
        <v/>
      </c>
      <c r="G957" s="297" t="str">
        <f>IF($B957&gt;0,VLOOKUP($B957,'OT-ID'!$B$13:$M$3257,4,FALSE),"")</f>
        <v/>
      </c>
      <c r="H957" s="298" t="str">
        <f>IF($B957&gt;0,VLOOKUP($B957,'OT-ID'!$B$13:$M$3257,5,FALSE),"")</f>
        <v/>
      </c>
      <c r="I957" s="46"/>
      <c r="J957" s="38"/>
      <c r="K957" s="47"/>
      <c r="L957" s="48"/>
      <c r="M957" s="48"/>
      <c r="N957" s="48"/>
      <c r="O957" s="48"/>
      <c r="P957" s="48"/>
      <c r="Q957" s="48"/>
      <c r="R957" s="40"/>
      <c r="S957" s="40"/>
      <c r="T957" s="40"/>
      <c r="U957" s="40"/>
      <c r="V957" s="49"/>
      <c r="W957" s="49"/>
      <c r="X957" s="44" t="str">
        <f t="shared" si="18"/>
        <v/>
      </c>
    </row>
    <row r="958" spans="1:24" s="45" customFormat="1" ht="12" x14ac:dyDescent="0.2">
      <c r="A958" s="37"/>
      <c r="B958" s="38"/>
      <c r="C958" s="39"/>
      <c r="D958" s="297" t="str">
        <f>IF($B958&gt;0,VLOOKUP($B958,'OT-ID'!$B$13:$M$3257,6,FALSE),"")</f>
        <v/>
      </c>
      <c r="E958" s="298" t="str">
        <f>IF($B958&gt;0,VLOOKUP($B958,'OT-ID'!$B$13:$M$3257,10,FALSE),"")</f>
        <v/>
      </c>
      <c r="F958" s="298" t="str">
        <f>IF($B958&gt;0,VLOOKUP($B958,'OT-ID'!$B$13:$M$3257,12,FALSE),"")</f>
        <v/>
      </c>
      <c r="G958" s="297" t="str">
        <f>IF($B958&gt;0,VLOOKUP($B958,'OT-ID'!$B$13:$M$3257,4,FALSE),"")</f>
        <v/>
      </c>
      <c r="H958" s="298" t="str">
        <f>IF($B958&gt;0,VLOOKUP($B958,'OT-ID'!$B$13:$M$3257,5,FALSE),"")</f>
        <v/>
      </c>
      <c r="I958" s="46"/>
      <c r="J958" s="38"/>
      <c r="K958" s="47"/>
      <c r="L958" s="48"/>
      <c r="M958" s="48"/>
      <c r="N958" s="48"/>
      <c r="O958" s="48"/>
      <c r="P958" s="48"/>
      <c r="Q958" s="48"/>
      <c r="R958" s="40"/>
      <c r="S958" s="40"/>
      <c r="T958" s="40"/>
      <c r="U958" s="40"/>
      <c r="V958" s="49"/>
      <c r="W958" s="49"/>
      <c r="X958" s="44" t="str">
        <f t="shared" si="18"/>
        <v/>
      </c>
    </row>
    <row r="959" spans="1:24" s="45" customFormat="1" ht="12" x14ac:dyDescent="0.2">
      <c r="A959" s="37"/>
      <c r="B959" s="38"/>
      <c r="C959" s="39"/>
      <c r="D959" s="297" t="str">
        <f>IF($B959&gt;0,VLOOKUP($B959,'OT-ID'!$B$13:$M$3257,6,FALSE),"")</f>
        <v/>
      </c>
      <c r="E959" s="298" t="str">
        <f>IF($B959&gt;0,VLOOKUP($B959,'OT-ID'!$B$13:$M$3257,10,FALSE),"")</f>
        <v/>
      </c>
      <c r="F959" s="298" t="str">
        <f>IF($B959&gt;0,VLOOKUP($B959,'OT-ID'!$B$13:$M$3257,12,FALSE),"")</f>
        <v/>
      </c>
      <c r="G959" s="297" t="str">
        <f>IF($B959&gt;0,VLOOKUP($B959,'OT-ID'!$B$13:$M$3257,4,FALSE),"")</f>
        <v/>
      </c>
      <c r="H959" s="298" t="str">
        <f>IF($B959&gt;0,VLOOKUP($B959,'OT-ID'!$B$13:$M$3257,5,FALSE),"")</f>
        <v/>
      </c>
      <c r="I959" s="46"/>
      <c r="J959" s="38"/>
      <c r="K959" s="47"/>
      <c r="L959" s="48"/>
      <c r="M959" s="48"/>
      <c r="N959" s="48"/>
      <c r="O959" s="48"/>
      <c r="P959" s="48"/>
      <c r="Q959" s="48"/>
      <c r="R959" s="40"/>
      <c r="S959" s="40"/>
      <c r="T959" s="40"/>
      <c r="U959" s="40"/>
      <c r="V959" s="49"/>
      <c r="W959" s="49"/>
      <c r="X959" s="44" t="str">
        <f t="shared" si="18"/>
        <v/>
      </c>
    </row>
    <row r="960" spans="1:24" s="45" customFormat="1" ht="12" x14ac:dyDescent="0.2">
      <c r="A960" s="37"/>
      <c r="B960" s="38"/>
      <c r="C960" s="39"/>
      <c r="D960" s="297" t="str">
        <f>IF($B960&gt;0,VLOOKUP($B960,'OT-ID'!$B$13:$M$3257,6,FALSE),"")</f>
        <v/>
      </c>
      <c r="E960" s="298" t="str">
        <f>IF($B960&gt;0,VLOOKUP($B960,'OT-ID'!$B$13:$M$3257,10,FALSE),"")</f>
        <v/>
      </c>
      <c r="F960" s="298" t="str">
        <f>IF($B960&gt;0,VLOOKUP($B960,'OT-ID'!$B$13:$M$3257,12,FALSE),"")</f>
        <v/>
      </c>
      <c r="G960" s="297" t="str">
        <f>IF($B960&gt;0,VLOOKUP($B960,'OT-ID'!$B$13:$M$3257,4,FALSE),"")</f>
        <v/>
      </c>
      <c r="H960" s="298" t="str">
        <f>IF($B960&gt;0,VLOOKUP($B960,'OT-ID'!$B$13:$M$3257,5,FALSE),"")</f>
        <v/>
      </c>
      <c r="I960" s="46"/>
      <c r="J960" s="38"/>
      <c r="K960" s="47"/>
      <c r="L960" s="48"/>
      <c r="M960" s="48"/>
      <c r="N960" s="48"/>
      <c r="O960" s="48"/>
      <c r="P960" s="48"/>
      <c r="Q960" s="48"/>
      <c r="R960" s="40"/>
      <c r="S960" s="40"/>
      <c r="T960" s="40"/>
      <c r="U960" s="40"/>
      <c r="V960" s="49"/>
      <c r="W960" s="49"/>
      <c r="X960" s="44" t="str">
        <f t="shared" si="18"/>
        <v/>
      </c>
    </row>
    <row r="961" spans="1:24" s="45" customFormat="1" ht="12" x14ac:dyDescent="0.2">
      <c r="A961" s="37"/>
      <c r="B961" s="38"/>
      <c r="C961" s="39"/>
      <c r="D961" s="297" t="str">
        <f>IF($B961&gt;0,VLOOKUP($B961,'OT-ID'!$B$13:$M$3257,6,FALSE),"")</f>
        <v/>
      </c>
      <c r="E961" s="298" t="str">
        <f>IF($B961&gt;0,VLOOKUP($B961,'OT-ID'!$B$13:$M$3257,10,FALSE),"")</f>
        <v/>
      </c>
      <c r="F961" s="298" t="str">
        <f>IF($B961&gt;0,VLOOKUP($B961,'OT-ID'!$B$13:$M$3257,12,FALSE),"")</f>
        <v/>
      </c>
      <c r="G961" s="297" t="str">
        <f>IF($B961&gt;0,VLOOKUP($B961,'OT-ID'!$B$13:$M$3257,4,FALSE),"")</f>
        <v/>
      </c>
      <c r="H961" s="298" t="str">
        <f>IF($B961&gt;0,VLOOKUP($B961,'OT-ID'!$B$13:$M$3257,5,FALSE),"")</f>
        <v/>
      </c>
      <c r="I961" s="46"/>
      <c r="J961" s="38"/>
      <c r="K961" s="47"/>
      <c r="L961" s="48"/>
      <c r="M961" s="48"/>
      <c r="N961" s="48"/>
      <c r="O961" s="48"/>
      <c r="P961" s="48"/>
      <c r="Q961" s="48"/>
      <c r="R961" s="40"/>
      <c r="S961" s="40"/>
      <c r="T961" s="40"/>
      <c r="U961" s="40"/>
      <c r="V961" s="49"/>
      <c r="W961" s="49"/>
      <c r="X961" s="44" t="str">
        <f t="shared" si="18"/>
        <v/>
      </c>
    </row>
    <row r="962" spans="1:24" s="45" customFormat="1" ht="12" x14ac:dyDescent="0.2">
      <c r="A962" s="37"/>
      <c r="B962" s="38"/>
      <c r="C962" s="39"/>
      <c r="D962" s="297" t="str">
        <f>IF($B962&gt;0,VLOOKUP($B962,'OT-ID'!$B$13:$M$3257,6,FALSE),"")</f>
        <v/>
      </c>
      <c r="E962" s="298" t="str">
        <f>IF($B962&gt;0,VLOOKUP($B962,'OT-ID'!$B$13:$M$3257,10,FALSE),"")</f>
        <v/>
      </c>
      <c r="F962" s="298" t="str">
        <f>IF($B962&gt;0,VLOOKUP($B962,'OT-ID'!$B$13:$M$3257,12,FALSE),"")</f>
        <v/>
      </c>
      <c r="G962" s="297" t="str">
        <f>IF($B962&gt;0,VLOOKUP($B962,'OT-ID'!$B$13:$M$3257,4,FALSE),"")</f>
        <v/>
      </c>
      <c r="H962" s="298" t="str">
        <f>IF($B962&gt;0,VLOOKUP($B962,'OT-ID'!$B$13:$M$3257,5,FALSE),"")</f>
        <v/>
      </c>
      <c r="I962" s="46"/>
      <c r="J962" s="38"/>
      <c r="K962" s="47"/>
      <c r="L962" s="48"/>
      <c r="M962" s="48"/>
      <c r="N962" s="48"/>
      <c r="O962" s="48"/>
      <c r="P962" s="48"/>
      <c r="Q962" s="48"/>
      <c r="R962" s="40"/>
      <c r="S962" s="40"/>
      <c r="T962" s="40"/>
      <c r="U962" s="40"/>
      <c r="V962" s="49"/>
      <c r="W962" s="49"/>
      <c r="X962" s="44" t="str">
        <f t="shared" si="18"/>
        <v/>
      </c>
    </row>
    <row r="963" spans="1:24" s="45" customFormat="1" ht="12" x14ac:dyDescent="0.2">
      <c r="A963" s="37"/>
      <c r="B963" s="38"/>
      <c r="C963" s="39"/>
      <c r="D963" s="297" t="str">
        <f>IF($B963&gt;0,VLOOKUP($B963,'OT-ID'!$B$13:$M$3257,6,FALSE),"")</f>
        <v/>
      </c>
      <c r="E963" s="298" t="str">
        <f>IF($B963&gt;0,VLOOKUP($B963,'OT-ID'!$B$13:$M$3257,10,FALSE),"")</f>
        <v/>
      </c>
      <c r="F963" s="298" t="str">
        <f>IF($B963&gt;0,VLOOKUP($B963,'OT-ID'!$B$13:$M$3257,12,FALSE),"")</f>
        <v/>
      </c>
      <c r="G963" s="297" t="str">
        <f>IF($B963&gt;0,VLOOKUP($B963,'OT-ID'!$B$13:$M$3257,4,FALSE),"")</f>
        <v/>
      </c>
      <c r="H963" s="298" t="str">
        <f>IF($B963&gt;0,VLOOKUP($B963,'OT-ID'!$B$13:$M$3257,5,FALSE),"")</f>
        <v/>
      </c>
      <c r="I963" s="46"/>
      <c r="J963" s="38"/>
      <c r="K963" s="47"/>
      <c r="L963" s="48"/>
      <c r="M963" s="48"/>
      <c r="N963" s="48"/>
      <c r="O963" s="48"/>
      <c r="P963" s="48"/>
      <c r="Q963" s="48"/>
      <c r="R963" s="40"/>
      <c r="S963" s="40"/>
      <c r="T963" s="40"/>
      <c r="U963" s="40"/>
      <c r="V963" s="49"/>
      <c r="W963" s="49"/>
      <c r="X963" s="44" t="str">
        <f t="shared" si="18"/>
        <v/>
      </c>
    </row>
    <row r="964" spans="1:24" s="45" customFormat="1" ht="12" x14ac:dyDescent="0.2">
      <c r="A964" s="37"/>
      <c r="B964" s="38"/>
      <c r="C964" s="39"/>
      <c r="D964" s="297" t="str">
        <f>IF($B964&gt;0,VLOOKUP($B964,'OT-ID'!$B$13:$M$3257,6,FALSE),"")</f>
        <v/>
      </c>
      <c r="E964" s="298" t="str">
        <f>IF($B964&gt;0,VLOOKUP($B964,'OT-ID'!$B$13:$M$3257,10,FALSE),"")</f>
        <v/>
      </c>
      <c r="F964" s="298" t="str">
        <f>IF($B964&gt;0,VLOOKUP($B964,'OT-ID'!$B$13:$M$3257,12,FALSE),"")</f>
        <v/>
      </c>
      <c r="G964" s="297" t="str">
        <f>IF($B964&gt;0,VLOOKUP($B964,'OT-ID'!$B$13:$M$3257,4,FALSE),"")</f>
        <v/>
      </c>
      <c r="H964" s="298" t="str">
        <f>IF($B964&gt;0,VLOOKUP($B964,'OT-ID'!$B$13:$M$3257,5,FALSE),"")</f>
        <v/>
      </c>
      <c r="I964" s="46"/>
      <c r="J964" s="38"/>
      <c r="K964" s="47"/>
      <c r="L964" s="48"/>
      <c r="M964" s="48"/>
      <c r="N964" s="48"/>
      <c r="O964" s="48"/>
      <c r="P964" s="48"/>
      <c r="Q964" s="48"/>
      <c r="R964" s="40"/>
      <c r="S964" s="40"/>
      <c r="T964" s="40"/>
      <c r="U964" s="40"/>
      <c r="V964" s="49"/>
      <c r="W964" s="49"/>
      <c r="X964" s="44" t="str">
        <f t="shared" si="18"/>
        <v/>
      </c>
    </row>
    <row r="965" spans="1:24" s="45" customFormat="1" ht="12" x14ac:dyDescent="0.2">
      <c r="A965" s="37"/>
      <c r="B965" s="38"/>
      <c r="C965" s="39"/>
      <c r="D965" s="297" t="str">
        <f>IF($B965&gt;0,VLOOKUP($B965,'OT-ID'!$B$13:$M$3257,6,FALSE),"")</f>
        <v/>
      </c>
      <c r="E965" s="298" t="str">
        <f>IF($B965&gt;0,VLOOKUP($B965,'OT-ID'!$B$13:$M$3257,10,FALSE),"")</f>
        <v/>
      </c>
      <c r="F965" s="298" t="str">
        <f>IF($B965&gt;0,VLOOKUP($B965,'OT-ID'!$B$13:$M$3257,12,FALSE),"")</f>
        <v/>
      </c>
      <c r="G965" s="297" t="str">
        <f>IF($B965&gt;0,VLOOKUP($B965,'OT-ID'!$B$13:$M$3257,4,FALSE),"")</f>
        <v/>
      </c>
      <c r="H965" s="298" t="str">
        <f>IF($B965&gt;0,VLOOKUP($B965,'OT-ID'!$B$13:$M$3257,5,FALSE),"")</f>
        <v/>
      </c>
      <c r="I965" s="46"/>
      <c r="J965" s="38"/>
      <c r="K965" s="47"/>
      <c r="L965" s="48"/>
      <c r="M965" s="48"/>
      <c r="N965" s="48"/>
      <c r="O965" s="48"/>
      <c r="P965" s="48"/>
      <c r="Q965" s="48"/>
      <c r="R965" s="40"/>
      <c r="S965" s="40"/>
      <c r="T965" s="40"/>
      <c r="U965" s="40"/>
      <c r="V965" s="49"/>
      <c r="W965" s="49"/>
      <c r="X965" s="44" t="str">
        <f t="shared" si="18"/>
        <v/>
      </c>
    </row>
    <row r="966" spans="1:24" s="45" customFormat="1" ht="12" x14ac:dyDescent="0.2">
      <c r="A966" s="37"/>
      <c r="B966" s="38"/>
      <c r="C966" s="39"/>
      <c r="D966" s="297" t="str">
        <f>IF($B966&gt;0,VLOOKUP($B966,'OT-ID'!$B$13:$M$3257,6,FALSE),"")</f>
        <v/>
      </c>
      <c r="E966" s="298" t="str">
        <f>IF($B966&gt;0,VLOOKUP($B966,'OT-ID'!$B$13:$M$3257,10,FALSE),"")</f>
        <v/>
      </c>
      <c r="F966" s="298" t="str">
        <f>IF($B966&gt;0,VLOOKUP($B966,'OT-ID'!$B$13:$M$3257,12,FALSE),"")</f>
        <v/>
      </c>
      <c r="G966" s="297" t="str">
        <f>IF($B966&gt;0,VLOOKUP($B966,'OT-ID'!$B$13:$M$3257,4,FALSE),"")</f>
        <v/>
      </c>
      <c r="H966" s="298" t="str">
        <f>IF($B966&gt;0,VLOOKUP($B966,'OT-ID'!$B$13:$M$3257,5,FALSE),"")</f>
        <v/>
      </c>
      <c r="I966" s="46"/>
      <c r="J966" s="38"/>
      <c r="K966" s="47"/>
      <c r="L966" s="48"/>
      <c r="M966" s="48"/>
      <c r="N966" s="48"/>
      <c r="O966" s="48"/>
      <c r="P966" s="48"/>
      <c r="Q966" s="48"/>
      <c r="R966" s="40"/>
      <c r="S966" s="40"/>
      <c r="T966" s="40"/>
      <c r="U966" s="40"/>
      <c r="V966" s="49"/>
      <c r="W966" s="49"/>
      <c r="X966" s="44" t="str">
        <f t="shared" si="18"/>
        <v/>
      </c>
    </row>
    <row r="967" spans="1:24" s="45" customFormat="1" ht="12" x14ac:dyDescent="0.2">
      <c r="A967" s="37"/>
      <c r="B967" s="38"/>
      <c r="C967" s="39"/>
      <c r="D967" s="297" t="str">
        <f>IF($B967&gt;0,VLOOKUP($B967,'OT-ID'!$B$13:$M$3257,6,FALSE),"")</f>
        <v/>
      </c>
      <c r="E967" s="298" t="str">
        <f>IF($B967&gt;0,VLOOKUP($B967,'OT-ID'!$B$13:$M$3257,10,FALSE),"")</f>
        <v/>
      </c>
      <c r="F967" s="298" t="str">
        <f>IF($B967&gt;0,VLOOKUP($B967,'OT-ID'!$B$13:$M$3257,12,FALSE),"")</f>
        <v/>
      </c>
      <c r="G967" s="297" t="str">
        <f>IF($B967&gt;0,VLOOKUP($B967,'OT-ID'!$B$13:$M$3257,4,FALSE),"")</f>
        <v/>
      </c>
      <c r="H967" s="298" t="str">
        <f>IF($B967&gt;0,VLOOKUP($B967,'OT-ID'!$B$13:$M$3257,5,FALSE),"")</f>
        <v/>
      </c>
      <c r="I967" s="46"/>
      <c r="J967" s="38"/>
      <c r="K967" s="47"/>
      <c r="L967" s="48"/>
      <c r="M967" s="48"/>
      <c r="N967" s="48"/>
      <c r="O967" s="48"/>
      <c r="P967" s="48"/>
      <c r="Q967" s="48"/>
      <c r="R967" s="40"/>
      <c r="S967" s="40"/>
      <c r="T967" s="40"/>
      <c r="U967" s="40"/>
      <c r="V967" s="49"/>
      <c r="W967" s="49"/>
      <c r="X967" s="44" t="str">
        <f t="shared" si="18"/>
        <v/>
      </c>
    </row>
    <row r="968" spans="1:24" s="45" customFormat="1" ht="12" x14ac:dyDescent="0.2">
      <c r="A968" s="37"/>
      <c r="B968" s="38"/>
      <c r="C968" s="39"/>
      <c r="D968" s="297" t="str">
        <f>IF($B968&gt;0,VLOOKUP($B968,'OT-ID'!$B$13:$M$3257,6,FALSE),"")</f>
        <v/>
      </c>
      <c r="E968" s="298" t="str">
        <f>IF($B968&gt;0,VLOOKUP($B968,'OT-ID'!$B$13:$M$3257,10,FALSE),"")</f>
        <v/>
      </c>
      <c r="F968" s="298" t="str">
        <f>IF($B968&gt;0,VLOOKUP($B968,'OT-ID'!$B$13:$M$3257,12,FALSE),"")</f>
        <v/>
      </c>
      <c r="G968" s="297" t="str">
        <f>IF($B968&gt;0,VLOOKUP($B968,'OT-ID'!$B$13:$M$3257,4,FALSE),"")</f>
        <v/>
      </c>
      <c r="H968" s="298" t="str">
        <f>IF($B968&gt;0,VLOOKUP($B968,'OT-ID'!$B$13:$M$3257,5,FALSE),"")</f>
        <v/>
      </c>
      <c r="I968" s="46"/>
      <c r="J968" s="38"/>
      <c r="K968" s="47"/>
      <c r="L968" s="48"/>
      <c r="M968" s="48"/>
      <c r="N968" s="48"/>
      <c r="O968" s="48"/>
      <c r="P968" s="48"/>
      <c r="Q968" s="48"/>
      <c r="R968" s="40"/>
      <c r="S968" s="40"/>
      <c r="T968" s="40"/>
      <c r="U968" s="40"/>
      <c r="V968" s="49"/>
      <c r="W968" s="49"/>
      <c r="X968" s="44" t="str">
        <f t="shared" si="18"/>
        <v/>
      </c>
    </row>
    <row r="969" spans="1:24" s="45" customFormat="1" ht="12" x14ac:dyDescent="0.2">
      <c r="A969" s="37"/>
      <c r="B969" s="38"/>
      <c r="C969" s="39"/>
      <c r="D969" s="297" t="str">
        <f>IF($B969&gt;0,VLOOKUP($B969,'OT-ID'!$B$13:$M$3257,6,FALSE),"")</f>
        <v/>
      </c>
      <c r="E969" s="298" t="str">
        <f>IF($B969&gt;0,VLOOKUP($B969,'OT-ID'!$B$13:$M$3257,10,FALSE),"")</f>
        <v/>
      </c>
      <c r="F969" s="298" t="str">
        <f>IF($B969&gt;0,VLOOKUP($B969,'OT-ID'!$B$13:$M$3257,12,FALSE),"")</f>
        <v/>
      </c>
      <c r="G969" s="297" t="str">
        <f>IF($B969&gt;0,VLOOKUP($B969,'OT-ID'!$B$13:$M$3257,4,FALSE),"")</f>
        <v/>
      </c>
      <c r="H969" s="298" t="str">
        <f>IF($B969&gt;0,VLOOKUP($B969,'OT-ID'!$B$13:$M$3257,5,FALSE),"")</f>
        <v/>
      </c>
      <c r="I969" s="46"/>
      <c r="J969" s="38"/>
      <c r="K969" s="47"/>
      <c r="L969" s="48"/>
      <c r="M969" s="48"/>
      <c r="N969" s="48"/>
      <c r="O969" s="48"/>
      <c r="P969" s="48"/>
      <c r="Q969" s="48"/>
      <c r="R969" s="40"/>
      <c r="S969" s="40"/>
      <c r="T969" s="40"/>
      <c r="U969" s="40"/>
      <c r="V969" s="49"/>
      <c r="W969" s="49"/>
      <c r="X969" s="44" t="str">
        <f t="shared" si="18"/>
        <v/>
      </c>
    </row>
    <row r="970" spans="1:24" s="45" customFormat="1" ht="12" x14ac:dyDescent="0.2">
      <c r="A970" s="37"/>
      <c r="B970" s="38"/>
      <c r="C970" s="39"/>
      <c r="D970" s="297" t="str">
        <f>IF($B970&gt;0,VLOOKUP($B970,'OT-ID'!$B$13:$M$3257,6,FALSE),"")</f>
        <v/>
      </c>
      <c r="E970" s="298" t="str">
        <f>IF($B970&gt;0,VLOOKUP($B970,'OT-ID'!$B$13:$M$3257,10,FALSE),"")</f>
        <v/>
      </c>
      <c r="F970" s="298" t="str">
        <f>IF($B970&gt;0,VLOOKUP($B970,'OT-ID'!$B$13:$M$3257,12,FALSE),"")</f>
        <v/>
      </c>
      <c r="G970" s="297" t="str">
        <f>IF($B970&gt;0,VLOOKUP($B970,'OT-ID'!$B$13:$M$3257,4,FALSE),"")</f>
        <v/>
      </c>
      <c r="H970" s="298" t="str">
        <f>IF($B970&gt;0,VLOOKUP($B970,'OT-ID'!$B$13:$M$3257,5,FALSE),"")</f>
        <v/>
      </c>
      <c r="I970" s="46"/>
      <c r="J970" s="38"/>
      <c r="K970" s="47"/>
      <c r="L970" s="48"/>
      <c r="M970" s="48"/>
      <c r="N970" s="48"/>
      <c r="O970" s="48"/>
      <c r="P970" s="48"/>
      <c r="Q970" s="48"/>
      <c r="R970" s="40"/>
      <c r="S970" s="40"/>
      <c r="T970" s="40"/>
      <c r="U970" s="40"/>
      <c r="V970" s="49"/>
      <c r="W970" s="49"/>
      <c r="X970" s="44" t="str">
        <f t="shared" si="18"/>
        <v/>
      </c>
    </row>
    <row r="971" spans="1:24" s="45" customFormat="1" ht="12" x14ac:dyDescent="0.2">
      <c r="A971" s="37"/>
      <c r="B971" s="38"/>
      <c r="C971" s="39"/>
      <c r="D971" s="297" t="str">
        <f>IF($B971&gt;0,VLOOKUP($B971,'OT-ID'!$B$13:$M$3257,6,FALSE),"")</f>
        <v/>
      </c>
      <c r="E971" s="298" t="str">
        <f>IF($B971&gt;0,VLOOKUP($B971,'OT-ID'!$B$13:$M$3257,10,FALSE),"")</f>
        <v/>
      </c>
      <c r="F971" s="298" t="str">
        <f>IF($B971&gt;0,VLOOKUP($B971,'OT-ID'!$B$13:$M$3257,12,FALSE),"")</f>
        <v/>
      </c>
      <c r="G971" s="297" t="str">
        <f>IF($B971&gt;0,VLOOKUP($B971,'OT-ID'!$B$13:$M$3257,4,FALSE),"")</f>
        <v/>
      </c>
      <c r="H971" s="298" t="str">
        <f>IF($B971&gt;0,VLOOKUP($B971,'OT-ID'!$B$13:$M$3257,5,FALSE),"")</f>
        <v/>
      </c>
      <c r="I971" s="46"/>
      <c r="J971" s="38"/>
      <c r="K971" s="47"/>
      <c r="L971" s="48"/>
      <c r="M971" s="48"/>
      <c r="N971" s="48"/>
      <c r="O971" s="48"/>
      <c r="P971" s="48"/>
      <c r="Q971" s="48"/>
      <c r="R971" s="40"/>
      <c r="S971" s="40"/>
      <c r="T971" s="40"/>
      <c r="U971" s="40"/>
      <c r="V971" s="49"/>
      <c r="W971" s="49"/>
      <c r="X971" s="44" t="str">
        <f t="shared" si="18"/>
        <v/>
      </c>
    </row>
    <row r="972" spans="1:24" s="45" customFormat="1" ht="12" x14ac:dyDescent="0.2">
      <c r="A972" s="37"/>
      <c r="B972" s="38"/>
      <c r="C972" s="39"/>
      <c r="D972" s="297" t="str">
        <f>IF($B972&gt;0,VLOOKUP($B972,'OT-ID'!$B$13:$M$3257,6,FALSE),"")</f>
        <v/>
      </c>
      <c r="E972" s="298" t="str">
        <f>IF($B972&gt;0,VLOOKUP($B972,'OT-ID'!$B$13:$M$3257,10,FALSE),"")</f>
        <v/>
      </c>
      <c r="F972" s="298" t="str">
        <f>IF($B972&gt;0,VLOOKUP($B972,'OT-ID'!$B$13:$M$3257,12,FALSE),"")</f>
        <v/>
      </c>
      <c r="G972" s="297" t="str">
        <f>IF($B972&gt;0,VLOOKUP($B972,'OT-ID'!$B$13:$M$3257,4,FALSE),"")</f>
        <v/>
      </c>
      <c r="H972" s="298" t="str">
        <f>IF($B972&gt;0,VLOOKUP($B972,'OT-ID'!$B$13:$M$3257,5,FALSE),"")</f>
        <v/>
      </c>
      <c r="I972" s="46"/>
      <c r="J972" s="38"/>
      <c r="K972" s="47"/>
      <c r="L972" s="48"/>
      <c r="M972" s="48"/>
      <c r="N972" s="48"/>
      <c r="O972" s="48"/>
      <c r="P972" s="48"/>
      <c r="Q972" s="48"/>
      <c r="R972" s="40"/>
      <c r="S972" s="40"/>
      <c r="T972" s="40"/>
      <c r="U972" s="40"/>
      <c r="V972" s="49"/>
      <c r="W972" s="49"/>
      <c r="X972" s="44" t="str">
        <f t="shared" si="18"/>
        <v/>
      </c>
    </row>
    <row r="973" spans="1:24" s="45" customFormat="1" ht="12" x14ac:dyDescent="0.2">
      <c r="A973" s="37"/>
      <c r="B973" s="38"/>
      <c r="C973" s="39"/>
      <c r="D973" s="297" t="str">
        <f>IF($B973&gt;0,VLOOKUP($B973,'OT-ID'!$B$13:$M$3257,6,FALSE),"")</f>
        <v/>
      </c>
      <c r="E973" s="298" t="str">
        <f>IF($B973&gt;0,VLOOKUP($B973,'OT-ID'!$B$13:$M$3257,10,FALSE),"")</f>
        <v/>
      </c>
      <c r="F973" s="298" t="str">
        <f>IF($B973&gt;0,VLOOKUP($B973,'OT-ID'!$B$13:$M$3257,12,FALSE),"")</f>
        <v/>
      </c>
      <c r="G973" s="297" t="str">
        <f>IF($B973&gt;0,VLOOKUP($B973,'OT-ID'!$B$13:$M$3257,4,FALSE),"")</f>
        <v/>
      </c>
      <c r="H973" s="298" t="str">
        <f>IF($B973&gt;0,VLOOKUP($B973,'OT-ID'!$B$13:$M$3257,5,FALSE),"")</f>
        <v/>
      </c>
      <c r="I973" s="46"/>
      <c r="J973" s="38"/>
      <c r="K973" s="47"/>
      <c r="L973" s="48"/>
      <c r="M973" s="48"/>
      <c r="N973" s="48"/>
      <c r="O973" s="48"/>
      <c r="P973" s="48"/>
      <c r="Q973" s="48"/>
      <c r="R973" s="40"/>
      <c r="S973" s="40"/>
      <c r="T973" s="40"/>
      <c r="U973" s="40"/>
      <c r="V973" s="49"/>
      <c r="W973" s="49"/>
      <c r="X973" s="44" t="str">
        <f t="shared" si="18"/>
        <v/>
      </c>
    </row>
    <row r="974" spans="1:24" s="45" customFormat="1" ht="12" x14ac:dyDescent="0.2">
      <c r="A974" s="37"/>
      <c r="B974" s="38"/>
      <c r="C974" s="39"/>
      <c r="D974" s="297" t="str">
        <f>IF($B974&gt;0,VLOOKUP($B974,'OT-ID'!$B$13:$M$3257,6,FALSE),"")</f>
        <v/>
      </c>
      <c r="E974" s="298" t="str">
        <f>IF($B974&gt;0,VLOOKUP($B974,'OT-ID'!$B$13:$M$3257,10,FALSE),"")</f>
        <v/>
      </c>
      <c r="F974" s="298" t="str">
        <f>IF($B974&gt;0,VLOOKUP($B974,'OT-ID'!$B$13:$M$3257,12,FALSE),"")</f>
        <v/>
      </c>
      <c r="G974" s="297" t="str">
        <f>IF($B974&gt;0,VLOOKUP($B974,'OT-ID'!$B$13:$M$3257,4,FALSE),"")</f>
        <v/>
      </c>
      <c r="H974" s="298" t="str">
        <f>IF($B974&gt;0,VLOOKUP($B974,'OT-ID'!$B$13:$M$3257,5,FALSE),"")</f>
        <v/>
      </c>
      <c r="I974" s="46"/>
      <c r="J974" s="38"/>
      <c r="K974" s="47"/>
      <c r="L974" s="48"/>
      <c r="M974" s="48"/>
      <c r="N974" s="48"/>
      <c r="O974" s="48"/>
      <c r="P974" s="48"/>
      <c r="Q974" s="48"/>
      <c r="R974" s="40"/>
      <c r="S974" s="40"/>
      <c r="T974" s="40"/>
      <c r="U974" s="40"/>
      <c r="V974" s="49"/>
      <c r="W974" s="49"/>
      <c r="X974" s="44" t="str">
        <f t="shared" si="18"/>
        <v/>
      </c>
    </row>
    <row r="975" spans="1:24" s="45" customFormat="1" ht="12" x14ac:dyDescent="0.2">
      <c r="A975" s="37"/>
      <c r="B975" s="38"/>
      <c r="C975" s="39"/>
      <c r="D975" s="297" t="str">
        <f>IF($B975&gt;0,VLOOKUP($B975,'OT-ID'!$B$13:$M$3257,6,FALSE),"")</f>
        <v/>
      </c>
      <c r="E975" s="298" t="str">
        <f>IF($B975&gt;0,VLOOKUP($B975,'OT-ID'!$B$13:$M$3257,10,FALSE),"")</f>
        <v/>
      </c>
      <c r="F975" s="298" t="str">
        <f>IF($B975&gt;0,VLOOKUP($B975,'OT-ID'!$B$13:$M$3257,12,FALSE),"")</f>
        <v/>
      </c>
      <c r="G975" s="297" t="str">
        <f>IF($B975&gt;0,VLOOKUP($B975,'OT-ID'!$B$13:$M$3257,4,FALSE),"")</f>
        <v/>
      </c>
      <c r="H975" s="298" t="str">
        <f>IF($B975&gt;0,VLOOKUP($B975,'OT-ID'!$B$13:$M$3257,5,FALSE),"")</f>
        <v/>
      </c>
      <c r="I975" s="46"/>
      <c r="J975" s="38"/>
      <c r="K975" s="47"/>
      <c r="L975" s="48"/>
      <c r="M975" s="48"/>
      <c r="N975" s="48"/>
      <c r="O975" s="48"/>
      <c r="P975" s="48"/>
      <c r="Q975" s="48"/>
      <c r="R975" s="40"/>
      <c r="S975" s="40"/>
      <c r="T975" s="40"/>
      <c r="U975" s="40"/>
      <c r="V975" s="49"/>
      <c r="W975" s="49"/>
      <c r="X975" s="44" t="str">
        <f t="shared" si="18"/>
        <v/>
      </c>
    </row>
    <row r="976" spans="1:24" s="45" customFormat="1" ht="12" x14ac:dyDescent="0.2">
      <c r="A976" s="37"/>
      <c r="B976" s="38"/>
      <c r="C976" s="39"/>
      <c r="D976" s="297" t="str">
        <f>IF($B976&gt;0,VLOOKUP($B976,'OT-ID'!$B$13:$M$3257,6,FALSE),"")</f>
        <v/>
      </c>
      <c r="E976" s="298" t="str">
        <f>IF($B976&gt;0,VLOOKUP($B976,'OT-ID'!$B$13:$M$3257,10,FALSE),"")</f>
        <v/>
      </c>
      <c r="F976" s="298" t="str">
        <f>IF($B976&gt;0,VLOOKUP($B976,'OT-ID'!$B$13:$M$3257,12,FALSE),"")</f>
        <v/>
      </c>
      <c r="G976" s="297" t="str">
        <f>IF($B976&gt;0,VLOOKUP($B976,'OT-ID'!$B$13:$M$3257,4,FALSE),"")</f>
        <v/>
      </c>
      <c r="H976" s="298" t="str">
        <f>IF($B976&gt;0,VLOOKUP($B976,'OT-ID'!$B$13:$M$3257,5,FALSE),"")</f>
        <v/>
      </c>
      <c r="I976" s="46"/>
      <c r="J976" s="38"/>
      <c r="K976" s="47"/>
      <c r="L976" s="48"/>
      <c r="M976" s="48"/>
      <c r="N976" s="48"/>
      <c r="O976" s="48"/>
      <c r="P976" s="48"/>
      <c r="Q976" s="48"/>
      <c r="R976" s="40"/>
      <c r="S976" s="40"/>
      <c r="T976" s="40"/>
      <c r="U976" s="40"/>
      <c r="V976" s="49"/>
      <c r="W976" s="49"/>
      <c r="X976" s="44" t="str">
        <f t="shared" si="18"/>
        <v/>
      </c>
    </row>
    <row r="977" spans="1:24" s="45" customFormat="1" ht="12" x14ac:dyDescent="0.2">
      <c r="A977" s="37"/>
      <c r="B977" s="38"/>
      <c r="C977" s="39"/>
      <c r="D977" s="297" t="str">
        <f>IF($B977&gt;0,VLOOKUP($B977,'OT-ID'!$B$13:$M$3257,6,FALSE),"")</f>
        <v/>
      </c>
      <c r="E977" s="298" t="str">
        <f>IF($B977&gt;0,VLOOKUP($B977,'OT-ID'!$B$13:$M$3257,10,FALSE),"")</f>
        <v/>
      </c>
      <c r="F977" s="298" t="str">
        <f>IF($B977&gt;0,VLOOKUP($B977,'OT-ID'!$B$13:$M$3257,12,FALSE),"")</f>
        <v/>
      </c>
      <c r="G977" s="297" t="str">
        <f>IF($B977&gt;0,VLOOKUP($B977,'OT-ID'!$B$13:$M$3257,4,FALSE),"")</f>
        <v/>
      </c>
      <c r="H977" s="298" t="str">
        <f>IF($B977&gt;0,VLOOKUP($B977,'OT-ID'!$B$13:$M$3257,5,FALSE),"")</f>
        <v/>
      </c>
      <c r="I977" s="46"/>
      <c r="J977" s="38"/>
      <c r="K977" s="47"/>
      <c r="L977" s="48"/>
      <c r="M977" s="48"/>
      <c r="N977" s="48"/>
      <c r="O977" s="48"/>
      <c r="P977" s="48"/>
      <c r="Q977" s="48"/>
      <c r="R977" s="40"/>
      <c r="S977" s="40"/>
      <c r="T977" s="40"/>
      <c r="U977" s="40"/>
      <c r="V977" s="49"/>
      <c r="W977" s="49"/>
      <c r="X977" s="44" t="str">
        <f t="shared" si="18"/>
        <v/>
      </c>
    </row>
    <row r="978" spans="1:24" s="45" customFormat="1" ht="12" x14ac:dyDescent="0.2">
      <c r="A978" s="37"/>
      <c r="B978" s="38"/>
      <c r="C978" s="39"/>
      <c r="D978" s="297" t="str">
        <f>IF($B978&gt;0,VLOOKUP($B978,'OT-ID'!$B$13:$M$3257,6,FALSE),"")</f>
        <v/>
      </c>
      <c r="E978" s="298" t="str">
        <f>IF($B978&gt;0,VLOOKUP($B978,'OT-ID'!$B$13:$M$3257,10,FALSE),"")</f>
        <v/>
      </c>
      <c r="F978" s="298" t="str">
        <f>IF($B978&gt;0,VLOOKUP($B978,'OT-ID'!$B$13:$M$3257,12,FALSE),"")</f>
        <v/>
      </c>
      <c r="G978" s="297" t="str">
        <f>IF($B978&gt;0,VLOOKUP($B978,'OT-ID'!$B$13:$M$3257,4,FALSE),"")</f>
        <v/>
      </c>
      <c r="H978" s="298" t="str">
        <f>IF($B978&gt;0,VLOOKUP($B978,'OT-ID'!$B$13:$M$3257,5,FALSE),"")</f>
        <v/>
      </c>
      <c r="I978" s="46"/>
      <c r="J978" s="38"/>
      <c r="K978" s="47"/>
      <c r="L978" s="48"/>
      <c r="M978" s="48"/>
      <c r="N978" s="48"/>
      <c r="O978" s="48"/>
      <c r="P978" s="48"/>
      <c r="Q978" s="48"/>
      <c r="R978" s="40"/>
      <c r="S978" s="40"/>
      <c r="T978" s="40"/>
      <c r="U978" s="40"/>
      <c r="V978" s="49"/>
      <c r="W978" s="49"/>
      <c r="X978" s="44" t="str">
        <f t="shared" si="18"/>
        <v/>
      </c>
    </row>
    <row r="979" spans="1:24" s="45" customFormat="1" ht="12" x14ac:dyDescent="0.2">
      <c r="A979" s="37"/>
      <c r="B979" s="38"/>
      <c r="C979" s="39"/>
      <c r="D979" s="297" t="str">
        <f>IF($B979&gt;0,VLOOKUP($B979,'OT-ID'!$B$13:$M$3257,6,FALSE),"")</f>
        <v/>
      </c>
      <c r="E979" s="298" t="str">
        <f>IF($B979&gt;0,VLOOKUP($B979,'OT-ID'!$B$13:$M$3257,10,FALSE),"")</f>
        <v/>
      </c>
      <c r="F979" s="298" t="str">
        <f>IF($B979&gt;0,VLOOKUP($B979,'OT-ID'!$B$13:$M$3257,12,FALSE),"")</f>
        <v/>
      </c>
      <c r="G979" s="297" t="str">
        <f>IF($B979&gt;0,VLOOKUP($B979,'OT-ID'!$B$13:$M$3257,4,FALSE),"")</f>
        <v/>
      </c>
      <c r="H979" s="298" t="str">
        <f>IF($B979&gt;0,VLOOKUP($B979,'OT-ID'!$B$13:$M$3257,5,FALSE),"")</f>
        <v/>
      </c>
      <c r="I979" s="46"/>
      <c r="J979" s="38"/>
      <c r="K979" s="47"/>
      <c r="L979" s="48"/>
      <c r="M979" s="48"/>
      <c r="N979" s="48"/>
      <c r="O979" s="48"/>
      <c r="P979" s="48"/>
      <c r="Q979" s="48"/>
      <c r="R979" s="40"/>
      <c r="S979" s="40"/>
      <c r="T979" s="40"/>
      <c r="U979" s="40"/>
      <c r="V979" s="49"/>
      <c r="W979" s="49"/>
      <c r="X979" s="44" t="str">
        <f t="shared" ref="X979:X1001" si="19">IF(W979&gt;0,V979*1000/W979,"")</f>
        <v/>
      </c>
    </row>
    <row r="980" spans="1:24" s="45" customFormat="1" ht="12" x14ac:dyDescent="0.2">
      <c r="A980" s="37"/>
      <c r="B980" s="38"/>
      <c r="C980" s="39"/>
      <c r="D980" s="297" t="str">
        <f>IF($B980&gt;0,VLOOKUP($B980,'OT-ID'!$B$13:$M$3257,6,FALSE),"")</f>
        <v/>
      </c>
      <c r="E980" s="298" t="str">
        <f>IF($B980&gt;0,VLOOKUP($B980,'OT-ID'!$B$13:$M$3257,10,FALSE),"")</f>
        <v/>
      </c>
      <c r="F980" s="298" t="str">
        <f>IF($B980&gt;0,VLOOKUP($B980,'OT-ID'!$B$13:$M$3257,12,FALSE),"")</f>
        <v/>
      </c>
      <c r="G980" s="297" t="str">
        <f>IF($B980&gt;0,VLOOKUP($B980,'OT-ID'!$B$13:$M$3257,4,FALSE),"")</f>
        <v/>
      </c>
      <c r="H980" s="298" t="str">
        <f>IF($B980&gt;0,VLOOKUP($B980,'OT-ID'!$B$13:$M$3257,5,FALSE),"")</f>
        <v/>
      </c>
      <c r="I980" s="46"/>
      <c r="J980" s="38"/>
      <c r="K980" s="47"/>
      <c r="L980" s="48"/>
      <c r="M980" s="48"/>
      <c r="N980" s="48"/>
      <c r="O980" s="48"/>
      <c r="P980" s="48"/>
      <c r="Q980" s="48"/>
      <c r="R980" s="40"/>
      <c r="S980" s="40"/>
      <c r="T980" s="40"/>
      <c r="U980" s="40"/>
      <c r="V980" s="49"/>
      <c r="W980" s="49"/>
      <c r="X980" s="44" t="str">
        <f t="shared" si="19"/>
        <v/>
      </c>
    </row>
    <row r="981" spans="1:24" s="45" customFormat="1" ht="12" x14ac:dyDescent="0.2">
      <c r="A981" s="37"/>
      <c r="B981" s="38"/>
      <c r="C981" s="39"/>
      <c r="D981" s="297" t="str">
        <f>IF($B981&gt;0,VLOOKUP($B981,'OT-ID'!$B$13:$M$3257,6,FALSE),"")</f>
        <v/>
      </c>
      <c r="E981" s="298" t="str">
        <f>IF($B981&gt;0,VLOOKUP($B981,'OT-ID'!$B$13:$M$3257,10,FALSE),"")</f>
        <v/>
      </c>
      <c r="F981" s="298" t="str">
        <f>IF($B981&gt;0,VLOOKUP($B981,'OT-ID'!$B$13:$M$3257,12,FALSE),"")</f>
        <v/>
      </c>
      <c r="G981" s="297" t="str">
        <f>IF($B981&gt;0,VLOOKUP($B981,'OT-ID'!$B$13:$M$3257,4,FALSE),"")</f>
        <v/>
      </c>
      <c r="H981" s="298" t="str">
        <f>IF($B981&gt;0,VLOOKUP($B981,'OT-ID'!$B$13:$M$3257,5,FALSE),"")</f>
        <v/>
      </c>
      <c r="I981" s="46"/>
      <c r="J981" s="38"/>
      <c r="K981" s="47"/>
      <c r="L981" s="48"/>
      <c r="M981" s="48"/>
      <c r="N981" s="48"/>
      <c r="O981" s="48"/>
      <c r="P981" s="48"/>
      <c r="Q981" s="48"/>
      <c r="R981" s="40"/>
      <c r="S981" s="40"/>
      <c r="T981" s="40"/>
      <c r="U981" s="40"/>
      <c r="V981" s="49"/>
      <c r="W981" s="49"/>
      <c r="X981" s="44" t="str">
        <f t="shared" si="19"/>
        <v/>
      </c>
    </row>
    <row r="982" spans="1:24" s="45" customFormat="1" ht="12" x14ac:dyDescent="0.2">
      <c r="A982" s="37"/>
      <c r="B982" s="38"/>
      <c r="C982" s="39"/>
      <c r="D982" s="297" t="str">
        <f>IF($B982&gt;0,VLOOKUP($B982,'OT-ID'!$B$13:$M$3257,6,FALSE),"")</f>
        <v/>
      </c>
      <c r="E982" s="298" t="str">
        <f>IF($B982&gt;0,VLOOKUP($B982,'OT-ID'!$B$13:$M$3257,10,FALSE),"")</f>
        <v/>
      </c>
      <c r="F982" s="298" t="str">
        <f>IF($B982&gt;0,VLOOKUP($B982,'OT-ID'!$B$13:$M$3257,12,FALSE),"")</f>
        <v/>
      </c>
      <c r="G982" s="297" t="str">
        <f>IF($B982&gt;0,VLOOKUP($B982,'OT-ID'!$B$13:$M$3257,4,FALSE),"")</f>
        <v/>
      </c>
      <c r="H982" s="298" t="str">
        <f>IF($B982&gt;0,VLOOKUP($B982,'OT-ID'!$B$13:$M$3257,5,FALSE),"")</f>
        <v/>
      </c>
      <c r="I982" s="46"/>
      <c r="J982" s="38"/>
      <c r="K982" s="47"/>
      <c r="L982" s="48"/>
      <c r="M982" s="48"/>
      <c r="N982" s="48"/>
      <c r="O982" s="48"/>
      <c r="P982" s="48"/>
      <c r="Q982" s="48"/>
      <c r="R982" s="40"/>
      <c r="S982" s="40"/>
      <c r="T982" s="40"/>
      <c r="U982" s="40"/>
      <c r="V982" s="49"/>
      <c r="W982" s="49"/>
      <c r="X982" s="44" t="str">
        <f t="shared" si="19"/>
        <v/>
      </c>
    </row>
    <row r="983" spans="1:24" s="45" customFormat="1" ht="12" x14ac:dyDescent="0.2">
      <c r="A983" s="37"/>
      <c r="B983" s="38"/>
      <c r="C983" s="39"/>
      <c r="D983" s="297" t="str">
        <f>IF($B983&gt;0,VLOOKUP($B983,'OT-ID'!$B$13:$M$3257,6,FALSE),"")</f>
        <v/>
      </c>
      <c r="E983" s="298" t="str">
        <f>IF($B983&gt;0,VLOOKUP($B983,'OT-ID'!$B$13:$M$3257,10,FALSE),"")</f>
        <v/>
      </c>
      <c r="F983" s="298" t="str">
        <f>IF($B983&gt;0,VLOOKUP($B983,'OT-ID'!$B$13:$M$3257,12,FALSE),"")</f>
        <v/>
      </c>
      <c r="G983" s="297" t="str">
        <f>IF($B983&gt;0,VLOOKUP($B983,'OT-ID'!$B$13:$M$3257,4,FALSE),"")</f>
        <v/>
      </c>
      <c r="H983" s="298" t="str">
        <f>IF($B983&gt;0,VLOOKUP($B983,'OT-ID'!$B$13:$M$3257,5,FALSE),"")</f>
        <v/>
      </c>
      <c r="I983" s="46"/>
      <c r="J983" s="38"/>
      <c r="K983" s="47"/>
      <c r="L983" s="48"/>
      <c r="M983" s="48"/>
      <c r="N983" s="48"/>
      <c r="O983" s="48"/>
      <c r="P983" s="48"/>
      <c r="Q983" s="48"/>
      <c r="R983" s="40"/>
      <c r="S983" s="40"/>
      <c r="T983" s="40"/>
      <c r="U983" s="40"/>
      <c r="V983" s="49"/>
      <c r="W983" s="49"/>
      <c r="X983" s="44" t="str">
        <f t="shared" si="19"/>
        <v/>
      </c>
    </row>
    <row r="984" spans="1:24" s="45" customFormat="1" ht="12" x14ac:dyDescent="0.2">
      <c r="A984" s="37"/>
      <c r="B984" s="38"/>
      <c r="C984" s="39"/>
      <c r="D984" s="297" t="str">
        <f>IF($B984&gt;0,VLOOKUP($B984,'OT-ID'!$B$13:$M$3257,6,FALSE),"")</f>
        <v/>
      </c>
      <c r="E984" s="298" t="str">
        <f>IF($B984&gt;0,VLOOKUP($B984,'OT-ID'!$B$13:$M$3257,10,FALSE),"")</f>
        <v/>
      </c>
      <c r="F984" s="298" t="str">
        <f>IF($B984&gt;0,VLOOKUP($B984,'OT-ID'!$B$13:$M$3257,12,FALSE),"")</f>
        <v/>
      </c>
      <c r="G984" s="297" t="str">
        <f>IF($B984&gt;0,VLOOKUP($B984,'OT-ID'!$B$13:$M$3257,4,FALSE),"")</f>
        <v/>
      </c>
      <c r="H984" s="298" t="str">
        <f>IF($B984&gt;0,VLOOKUP($B984,'OT-ID'!$B$13:$M$3257,5,FALSE),"")</f>
        <v/>
      </c>
      <c r="I984" s="46"/>
      <c r="J984" s="38"/>
      <c r="K984" s="47"/>
      <c r="L984" s="48"/>
      <c r="M984" s="48"/>
      <c r="N984" s="48"/>
      <c r="O984" s="48"/>
      <c r="P984" s="48"/>
      <c r="Q984" s="48"/>
      <c r="R984" s="40"/>
      <c r="S984" s="40"/>
      <c r="T984" s="40"/>
      <c r="U984" s="40"/>
      <c r="V984" s="49"/>
      <c r="W984" s="49"/>
      <c r="X984" s="44" t="str">
        <f t="shared" si="19"/>
        <v/>
      </c>
    </row>
    <row r="985" spans="1:24" s="45" customFormat="1" ht="12" x14ac:dyDescent="0.2">
      <c r="A985" s="37"/>
      <c r="B985" s="38"/>
      <c r="C985" s="39"/>
      <c r="D985" s="297" t="str">
        <f>IF($B985&gt;0,VLOOKUP($B985,'OT-ID'!$B$13:$M$3257,6,FALSE),"")</f>
        <v/>
      </c>
      <c r="E985" s="298" t="str">
        <f>IF($B985&gt;0,VLOOKUP($B985,'OT-ID'!$B$13:$M$3257,10,FALSE),"")</f>
        <v/>
      </c>
      <c r="F985" s="298" t="str">
        <f>IF($B985&gt;0,VLOOKUP($B985,'OT-ID'!$B$13:$M$3257,12,FALSE),"")</f>
        <v/>
      </c>
      <c r="G985" s="297" t="str">
        <f>IF($B985&gt;0,VLOOKUP($B985,'OT-ID'!$B$13:$M$3257,4,FALSE),"")</f>
        <v/>
      </c>
      <c r="H985" s="298" t="str">
        <f>IF($B985&gt;0,VLOOKUP($B985,'OT-ID'!$B$13:$M$3257,5,FALSE),"")</f>
        <v/>
      </c>
      <c r="I985" s="46"/>
      <c r="J985" s="38"/>
      <c r="K985" s="47"/>
      <c r="L985" s="48"/>
      <c r="M985" s="48"/>
      <c r="N985" s="48"/>
      <c r="O985" s="48"/>
      <c r="P985" s="48"/>
      <c r="Q985" s="48"/>
      <c r="R985" s="40"/>
      <c r="S985" s="40"/>
      <c r="T985" s="40"/>
      <c r="U985" s="40"/>
      <c r="V985" s="49"/>
      <c r="W985" s="49"/>
      <c r="X985" s="44" t="str">
        <f t="shared" si="19"/>
        <v/>
      </c>
    </row>
    <row r="986" spans="1:24" s="45" customFormat="1" ht="12" x14ac:dyDescent="0.2">
      <c r="A986" s="37"/>
      <c r="B986" s="38"/>
      <c r="C986" s="39"/>
      <c r="D986" s="297" t="str">
        <f>IF($B986&gt;0,VLOOKUP($B986,'OT-ID'!$B$13:$M$3257,6,FALSE),"")</f>
        <v/>
      </c>
      <c r="E986" s="298" t="str">
        <f>IF($B986&gt;0,VLOOKUP($B986,'OT-ID'!$B$13:$M$3257,10,FALSE),"")</f>
        <v/>
      </c>
      <c r="F986" s="298" t="str">
        <f>IF($B986&gt;0,VLOOKUP($B986,'OT-ID'!$B$13:$M$3257,12,FALSE),"")</f>
        <v/>
      </c>
      <c r="G986" s="297" t="str">
        <f>IF($B986&gt;0,VLOOKUP($B986,'OT-ID'!$B$13:$M$3257,4,FALSE),"")</f>
        <v/>
      </c>
      <c r="H986" s="298" t="str">
        <f>IF($B986&gt;0,VLOOKUP($B986,'OT-ID'!$B$13:$M$3257,5,FALSE),"")</f>
        <v/>
      </c>
      <c r="I986" s="46"/>
      <c r="J986" s="38"/>
      <c r="K986" s="47"/>
      <c r="L986" s="48"/>
      <c r="M986" s="48"/>
      <c r="N986" s="48"/>
      <c r="O986" s="48"/>
      <c r="P986" s="48"/>
      <c r="Q986" s="48"/>
      <c r="R986" s="40"/>
      <c r="S986" s="40"/>
      <c r="T986" s="40"/>
      <c r="U986" s="40"/>
      <c r="V986" s="49"/>
      <c r="W986" s="49"/>
      <c r="X986" s="44" t="str">
        <f t="shared" si="19"/>
        <v/>
      </c>
    </row>
    <row r="987" spans="1:24" s="45" customFormat="1" ht="12" x14ac:dyDescent="0.2">
      <c r="A987" s="37"/>
      <c r="B987" s="38"/>
      <c r="C987" s="39"/>
      <c r="D987" s="297" t="str">
        <f>IF($B987&gt;0,VLOOKUP($B987,'OT-ID'!$B$13:$M$3257,6,FALSE),"")</f>
        <v/>
      </c>
      <c r="E987" s="298" t="str">
        <f>IF($B987&gt;0,VLOOKUP($B987,'OT-ID'!$B$13:$M$3257,10,FALSE),"")</f>
        <v/>
      </c>
      <c r="F987" s="298" t="str">
        <f>IF($B987&gt;0,VLOOKUP($B987,'OT-ID'!$B$13:$M$3257,12,FALSE),"")</f>
        <v/>
      </c>
      <c r="G987" s="297" t="str">
        <f>IF($B987&gt;0,VLOOKUP($B987,'OT-ID'!$B$13:$M$3257,4,FALSE),"")</f>
        <v/>
      </c>
      <c r="H987" s="298" t="str">
        <f>IF($B987&gt;0,VLOOKUP($B987,'OT-ID'!$B$13:$M$3257,5,FALSE),"")</f>
        <v/>
      </c>
      <c r="I987" s="46"/>
      <c r="J987" s="38"/>
      <c r="K987" s="47"/>
      <c r="L987" s="48"/>
      <c r="M987" s="48"/>
      <c r="N987" s="48"/>
      <c r="O987" s="48"/>
      <c r="P987" s="48"/>
      <c r="Q987" s="48"/>
      <c r="R987" s="40"/>
      <c r="S987" s="40"/>
      <c r="T987" s="40"/>
      <c r="U987" s="40"/>
      <c r="V987" s="49"/>
      <c r="W987" s="49"/>
      <c r="X987" s="44" t="str">
        <f t="shared" si="19"/>
        <v/>
      </c>
    </row>
    <row r="988" spans="1:24" s="45" customFormat="1" ht="12" x14ac:dyDescent="0.2">
      <c r="A988" s="37"/>
      <c r="B988" s="38"/>
      <c r="C988" s="39"/>
      <c r="D988" s="297" t="str">
        <f>IF($B988&gt;0,VLOOKUP($B988,'OT-ID'!$B$13:$M$3257,6,FALSE),"")</f>
        <v/>
      </c>
      <c r="E988" s="298" t="str">
        <f>IF($B988&gt;0,VLOOKUP($B988,'OT-ID'!$B$13:$M$3257,10,FALSE),"")</f>
        <v/>
      </c>
      <c r="F988" s="298" t="str">
        <f>IF($B988&gt;0,VLOOKUP($B988,'OT-ID'!$B$13:$M$3257,12,FALSE),"")</f>
        <v/>
      </c>
      <c r="G988" s="297" t="str">
        <f>IF($B988&gt;0,VLOOKUP($B988,'OT-ID'!$B$13:$M$3257,4,FALSE),"")</f>
        <v/>
      </c>
      <c r="H988" s="298" t="str">
        <f>IF($B988&gt;0,VLOOKUP($B988,'OT-ID'!$B$13:$M$3257,5,FALSE),"")</f>
        <v/>
      </c>
      <c r="I988" s="46"/>
      <c r="J988" s="38"/>
      <c r="K988" s="47"/>
      <c r="L988" s="48"/>
      <c r="M988" s="48"/>
      <c r="N988" s="48"/>
      <c r="O988" s="48"/>
      <c r="P988" s="48"/>
      <c r="Q988" s="48"/>
      <c r="R988" s="40"/>
      <c r="S988" s="40"/>
      <c r="T988" s="40"/>
      <c r="U988" s="40"/>
      <c r="V988" s="49"/>
      <c r="W988" s="49"/>
      <c r="X988" s="44" t="str">
        <f t="shared" si="19"/>
        <v/>
      </c>
    </row>
    <row r="989" spans="1:24" s="45" customFormat="1" ht="12" x14ac:dyDescent="0.2">
      <c r="A989" s="37"/>
      <c r="B989" s="38"/>
      <c r="C989" s="39"/>
      <c r="D989" s="297" t="str">
        <f>IF($B989&gt;0,VLOOKUP($B989,'OT-ID'!$B$13:$M$3257,6,FALSE),"")</f>
        <v/>
      </c>
      <c r="E989" s="298" t="str">
        <f>IF($B989&gt;0,VLOOKUP($B989,'OT-ID'!$B$13:$M$3257,10,FALSE),"")</f>
        <v/>
      </c>
      <c r="F989" s="298" t="str">
        <f>IF($B989&gt;0,VLOOKUP($B989,'OT-ID'!$B$13:$M$3257,12,FALSE),"")</f>
        <v/>
      </c>
      <c r="G989" s="297" t="str">
        <f>IF($B989&gt;0,VLOOKUP($B989,'OT-ID'!$B$13:$M$3257,4,FALSE),"")</f>
        <v/>
      </c>
      <c r="H989" s="298" t="str">
        <f>IF($B989&gt;0,VLOOKUP($B989,'OT-ID'!$B$13:$M$3257,5,FALSE),"")</f>
        <v/>
      </c>
      <c r="I989" s="46"/>
      <c r="J989" s="38"/>
      <c r="K989" s="47"/>
      <c r="L989" s="48"/>
      <c r="M989" s="48"/>
      <c r="N989" s="48"/>
      <c r="O989" s="48"/>
      <c r="P989" s="48"/>
      <c r="Q989" s="48"/>
      <c r="R989" s="40"/>
      <c r="S989" s="40"/>
      <c r="T989" s="40"/>
      <c r="U989" s="40"/>
      <c r="V989" s="49"/>
      <c r="W989" s="49"/>
      <c r="X989" s="44" t="str">
        <f t="shared" si="19"/>
        <v/>
      </c>
    </row>
    <row r="990" spans="1:24" s="45" customFormat="1" ht="12" x14ac:dyDescent="0.2">
      <c r="A990" s="37"/>
      <c r="B990" s="38"/>
      <c r="C990" s="39"/>
      <c r="D990" s="297" t="str">
        <f>IF($B990&gt;0,VLOOKUP($B990,'OT-ID'!$B$13:$M$3257,6,FALSE),"")</f>
        <v/>
      </c>
      <c r="E990" s="298" t="str">
        <f>IF($B990&gt;0,VLOOKUP($B990,'OT-ID'!$B$13:$M$3257,10,FALSE),"")</f>
        <v/>
      </c>
      <c r="F990" s="298" t="str">
        <f>IF($B990&gt;0,VLOOKUP($B990,'OT-ID'!$B$13:$M$3257,12,FALSE),"")</f>
        <v/>
      </c>
      <c r="G990" s="297" t="str">
        <f>IF($B990&gt;0,VLOOKUP($B990,'OT-ID'!$B$13:$M$3257,4,FALSE),"")</f>
        <v/>
      </c>
      <c r="H990" s="298" t="str">
        <f>IF($B990&gt;0,VLOOKUP($B990,'OT-ID'!$B$13:$M$3257,5,FALSE),"")</f>
        <v/>
      </c>
      <c r="I990" s="46"/>
      <c r="J990" s="38"/>
      <c r="K990" s="47"/>
      <c r="L990" s="48"/>
      <c r="M990" s="48"/>
      <c r="N990" s="48"/>
      <c r="O990" s="48"/>
      <c r="P990" s="48"/>
      <c r="Q990" s="48"/>
      <c r="R990" s="40"/>
      <c r="S990" s="40"/>
      <c r="T990" s="40"/>
      <c r="U990" s="40"/>
      <c r="V990" s="49"/>
      <c r="W990" s="49"/>
      <c r="X990" s="44" t="str">
        <f t="shared" si="19"/>
        <v/>
      </c>
    </row>
    <row r="991" spans="1:24" s="45" customFormat="1" ht="12" x14ac:dyDescent="0.2">
      <c r="A991" s="37"/>
      <c r="B991" s="38"/>
      <c r="C991" s="39"/>
      <c r="D991" s="297" t="str">
        <f>IF($B991&gt;0,VLOOKUP($B991,'OT-ID'!$B$13:$M$3257,6,FALSE),"")</f>
        <v/>
      </c>
      <c r="E991" s="298" t="str">
        <f>IF($B991&gt;0,VLOOKUP($B991,'OT-ID'!$B$13:$M$3257,10,FALSE),"")</f>
        <v/>
      </c>
      <c r="F991" s="298" t="str">
        <f>IF($B991&gt;0,VLOOKUP($B991,'OT-ID'!$B$13:$M$3257,12,FALSE),"")</f>
        <v/>
      </c>
      <c r="G991" s="297" t="str">
        <f>IF($B991&gt;0,VLOOKUP($B991,'OT-ID'!$B$13:$M$3257,4,FALSE),"")</f>
        <v/>
      </c>
      <c r="H991" s="298" t="str">
        <f>IF($B991&gt;0,VLOOKUP($B991,'OT-ID'!$B$13:$M$3257,5,FALSE),"")</f>
        <v/>
      </c>
      <c r="I991" s="46"/>
      <c r="J991" s="38"/>
      <c r="K991" s="47"/>
      <c r="L991" s="48"/>
      <c r="M991" s="48"/>
      <c r="N991" s="48"/>
      <c r="O991" s="48"/>
      <c r="P991" s="48"/>
      <c r="Q991" s="48"/>
      <c r="R991" s="40"/>
      <c r="S991" s="40"/>
      <c r="T991" s="40"/>
      <c r="U991" s="40"/>
      <c r="V991" s="49"/>
      <c r="W991" s="49"/>
      <c r="X991" s="44" t="str">
        <f t="shared" si="19"/>
        <v/>
      </c>
    </row>
    <row r="992" spans="1:24" s="45" customFormat="1" ht="12" x14ac:dyDescent="0.2">
      <c r="A992" s="37"/>
      <c r="B992" s="38"/>
      <c r="C992" s="39"/>
      <c r="D992" s="297" t="str">
        <f>IF($B992&gt;0,VLOOKUP($B992,'OT-ID'!$B$13:$M$3257,6,FALSE),"")</f>
        <v/>
      </c>
      <c r="E992" s="298" t="str">
        <f>IF($B992&gt;0,VLOOKUP($B992,'OT-ID'!$B$13:$M$3257,10,FALSE),"")</f>
        <v/>
      </c>
      <c r="F992" s="298" t="str">
        <f>IF($B992&gt;0,VLOOKUP($B992,'OT-ID'!$B$13:$M$3257,12,FALSE),"")</f>
        <v/>
      </c>
      <c r="G992" s="297" t="str">
        <f>IF($B992&gt;0,VLOOKUP($B992,'OT-ID'!$B$13:$M$3257,4,FALSE),"")</f>
        <v/>
      </c>
      <c r="H992" s="298" t="str">
        <f>IF($B992&gt;0,VLOOKUP($B992,'OT-ID'!$B$13:$M$3257,5,FALSE),"")</f>
        <v/>
      </c>
      <c r="I992" s="46"/>
      <c r="J992" s="38"/>
      <c r="K992" s="47"/>
      <c r="L992" s="48"/>
      <c r="M992" s="48"/>
      <c r="N992" s="48"/>
      <c r="O992" s="48"/>
      <c r="P992" s="48"/>
      <c r="Q992" s="48"/>
      <c r="R992" s="40"/>
      <c r="S992" s="40"/>
      <c r="T992" s="40"/>
      <c r="U992" s="40"/>
      <c r="V992" s="49"/>
      <c r="W992" s="49"/>
      <c r="X992" s="44" t="str">
        <f t="shared" si="19"/>
        <v/>
      </c>
    </row>
    <row r="993" spans="1:24" s="45" customFormat="1" ht="12" x14ac:dyDescent="0.2">
      <c r="A993" s="37"/>
      <c r="B993" s="38"/>
      <c r="C993" s="39"/>
      <c r="D993" s="297" t="str">
        <f>IF($B993&gt;0,VLOOKUP($B993,'OT-ID'!$B$13:$M$3257,6,FALSE),"")</f>
        <v/>
      </c>
      <c r="E993" s="298" t="str">
        <f>IF($B993&gt;0,VLOOKUP($B993,'OT-ID'!$B$13:$M$3257,10,FALSE),"")</f>
        <v/>
      </c>
      <c r="F993" s="298" t="str">
        <f>IF($B993&gt;0,VLOOKUP($B993,'OT-ID'!$B$13:$M$3257,12,FALSE),"")</f>
        <v/>
      </c>
      <c r="G993" s="297" t="str">
        <f>IF($B993&gt;0,VLOOKUP($B993,'OT-ID'!$B$13:$M$3257,4,FALSE),"")</f>
        <v/>
      </c>
      <c r="H993" s="298" t="str">
        <f>IF($B993&gt;0,VLOOKUP($B993,'OT-ID'!$B$13:$M$3257,5,FALSE),"")</f>
        <v/>
      </c>
      <c r="I993" s="46"/>
      <c r="J993" s="38"/>
      <c r="K993" s="47"/>
      <c r="L993" s="48"/>
      <c r="M993" s="48"/>
      <c r="N993" s="48"/>
      <c r="O993" s="48"/>
      <c r="P993" s="48"/>
      <c r="Q993" s="48"/>
      <c r="R993" s="40"/>
      <c r="S993" s="40"/>
      <c r="T993" s="40"/>
      <c r="U993" s="40"/>
      <c r="V993" s="49"/>
      <c r="W993" s="49"/>
      <c r="X993" s="44" t="str">
        <f t="shared" si="19"/>
        <v/>
      </c>
    </row>
    <row r="994" spans="1:24" s="45" customFormat="1" ht="12" x14ac:dyDescent="0.2">
      <c r="A994" s="37"/>
      <c r="B994" s="38"/>
      <c r="C994" s="39"/>
      <c r="D994" s="297" t="str">
        <f>IF($B994&gt;0,VLOOKUP($B994,'OT-ID'!$B$13:$M$3257,6,FALSE),"")</f>
        <v/>
      </c>
      <c r="E994" s="298" t="str">
        <f>IF($B994&gt;0,VLOOKUP($B994,'OT-ID'!$B$13:$M$3257,10,FALSE),"")</f>
        <v/>
      </c>
      <c r="F994" s="298" t="str">
        <f>IF($B994&gt;0,VLOOKUP($B994,'OT-ID'!$B$13:$M$3257,12,FALSE),"")</f>
        <v/>
      </c>
      <c r="G994" s="297" t="str">
        <f>IF($B994&gt;0,VLOOKUP($B994,'OT-ID'!$B$13:$M$3257,4,FALSE),"")</f>
        <v/>
      </c>
      <c r="H994" s="298" t="str">
        <f>IF($B994&gt;0,VLOOKUP($B994,'OT-ID'!$B$13:$M$3257,5,FALSE),"")</f>
        <v/>
      </c>
      <c r="I994" s="46"/>
      <c r="J994" s="38"/>
      <c r="K994" s="47"/>
      <c r="L994" s="48"/>
      <c r="M994" s="48"/>
      <c r="N994" s="48"/>
      <c r="O994" s="48"/>
      <c r="P994" s="48"/>
      <c r="Q994" s="48"/>
      <c r="R994" s="40"/>
      <c r="S994" s="40"/>
      <c r="T994" s="40"/>
      <c r="U994" s="40"/>
      <c r="V994" s="49"/>
      <c r="W994" s="49"/>
      <c r="X994" s="44" t="str">
        <f t="shared" si="19"/>
        <v/>
      </c>
    </row>
    <row r="995" spans="1:24" s="45" customFormat="1" ht="12" x14ac:dyDescent="0.2">
      <c r="A995" s="37"/>
      <c r="B995" s="38"/>
      <c r="C995" s="39"/>
      <c r="D995" s="297" t="str">
        <f>IF($B995&gt;0,VLOOKUP($B995,'OT-ID'!$B$13:$M$3257,6,FALSE),"")</f>
        <v/>
      </c>
      <c r="E995" s="298" t="str">
        <f>IF($B995&gt;0,VLOOKUP($B995,'OT-ID'!$B$13:$M$3257,10,FALSE),"")</f>
        <v/>
      </c>
      <c r="F995" s="298" t="str">
        <f>IF($B995&gt;0,VLOOKUP($B995,'OT-ID'!$B$13:$M$3257,12,FALSE),"")</f>
        <v/>
      </c>
      <c r="G995" s="297" t="str">
        <f>IF($B995&gt;0,VLOOKUP($B995,'OT-ID'!$B$13:$M$3257,4,FALSE),"")</f>
        <v/>
      </c>
      <c r="H995" s="298" t="str">
        <f>IF($B995&gt;0,VLOOKUP($B995,'OT-ID'!$B$13:$M$3257,5,FALSE),"")</f>
        <v/>
      </c>
      <c r="I995" s="46"/>
      <c r="J995" s="38"/>
      <c r="K995" s="47"/>
      <c r="L995" s="48"/>
      <c r="M995" s="48"/>
      <c r="N995" s="48"/>
      <c r="O995" s="48"/>
      <c r="P995" s="48"/>
      <c r="Q995" s="48"/>
      <c r="R995" s="40"/>
      <c r="S995" s="40"/>
      <c r="T995" s="40"/>
      <c r="U995" s="40"/>
      <c r="V995" s="49"/>
      <c r="W995" s="49"/>
      <c r="X995" s="44" t="str">
        <f t="shared" si="19"/>
        <v/>
      </c>
    </row>
    <row r="996" spans="1:24" s="45" customFormat="1" ht="12" x14ac:dyDescent="0.2">
      <c r="A996" s="37"/>
      <c r="B996" s="38"/>
      <c r="C996" s="39"/>
      <c r="D996" s="297" t="str">
        <f>IF($B996&gt;0,VLOOKUP($B996,'OT-ID'!$B$13:$M$3257,6,FALSE),"")</f>
        <v/>
      </c>
      <c r="E996" s="298" t="str">
        <f>IF($B996&gt;0,VLOOKUP($B996,'OT-ID'!$B$13:$M$3257,10,FALSE),"")</f>
        <v/>
      </c>
      <c r="F996" s="298" t="str">
        <f>IF($B996&gt;0,VLOOKUP($B996,'OT-ID'!$B$13:$M$3257,12,FALSE),"")</f>
        <v/>
      </c>
      <c r="G996" s="297" t="str">
        <f>IF($B996&gt;0,VLOOKUP($B996,'OT-ID'!$B$13:$M$3257,4,FALSE),"")</f>
        <v/>
      </c>
      <c r="H996" s="298" t="str">
        <f>IF($B996&gt;0,VLOOKUP($B996,'OT-ID'!$B$13:$M$3257,5,FALSE),"")</f>
        <v/>
      </c>
      <c r="I996" s="46"/>
      <c r="J996" s="38"/>
      <c r="K996" s="47"/>
      <c r="L996" s="48"/>
      <c r="M996" s="48"/>
      <c r="N996" s="48"/>
      <c r="O996" s="48"/>
      <c r="P996" s="48"/>
      <c r="Q996" s="48"/>
      <c r="R996" s="40"/>
      <c r="S996" s="40"/>
      <c r="T996" s="40"/>
      <c r="U996" s="40"/>
      <c r="V996" s="49"/>
      <c r="W996" s="49"/>
      <c r="X996" s="44" t="str">
        <f t="shared" si="19"/>
        <v/>
      </c>
    </row>
    <row r="997" spans="1:24" s="45" customFormat="1" ht="12" x14ac:dyDescent="0.2">
      <c r="A997" s="37"/>
      <c r="B997" s="38"/>
      <c r="C997" s="39"/>
      <c r="D997" s="297" t="str">
        <f>IF($B997&gt;0,VLOOKUP($B997,'OT-ID'!$B$13:$M$3257,6,FALSE),"")</f>
        <v/>
      </c>
      <c r="E997" s="298" t="str">
        <f>IF($B997&gt;0,VLOOKUP($B997,'OT-ID'!$B$13:$M$3257,10,FALSE),"")</f>
        <v/>
      </c>
      <c r="F997" s="298" t="str">
        <f>IF($B997&gt;0,VLOOKUP($B997,'OT-ID'!$B$13:$M$3257,12,FALSE),"")</f>
        <v/>
      </c>
      <c r="G997" s="297" t="str">
        <f>IF($B997&gt;0,VLOOKUP($B997,'OT-ID'!$B$13:$M$3257,4,FALSE),"")</f>
        <v/>
      </c>
      <c r="H997" s="298" t="str">
        <f>IF($B997&gt;0,VLOOKUP($B997,'OT-ID'!$B$13:$M$3257,5,FALSE),"")</f>
        <v/>
      </c>
      <c r="I997" s="46"/>
      <c r="J997" s="38"/>
      <c r="K997" s="47"/>
      <c r="L997" s="48"/>
      <c r="M997" s="48"/>
      <c r="N997" s="48"/>
      <c r="O997" s="48"/>
      <c r="P997" s="48"/>
      <c r="Q997" s="48"/>
      <c r="R997" s="40"/>
      <c r="S997" s="40"/>
      <c r="T997" s="40"/>
      <c r="U997" s="40"/>
      <c r="V997" s="49"/>
      <c r="W997" s="49"/>
      <c r="X997" s="44" t="str">
        <f t="shared" si="19"/>
        <v/>
      </c>
    </row>
    <row r="998" spans="1:24" s="45" customFormat="1" ht="12" x14ac:dyDescent="0.2">
      <c r="A998" s="37"/>
      <c r="B998" s="38"/>
      <c r="C998" s="39"/>
      <c r="D998" s="297" t="str">
        <f>IF($B998&gt;0,VLOOKUP($B998,'OT-ID'!$B$13:$M$3257,6,FALSE),"")</f>
        <v/>
      </c>
      <c r="E998" s="298" t="str">
        <f>IF($B998&gt;0,VLOOKUP($B998,'OT-ID'!$B$13:$M$3257,10,FALSE),"")</f>
        <v/>
      </c>
      <c r="F998" s="298" t="str">
        <f>IF($B998&gt;0,VLOOKUP($B998,'OT-ID'!$B$13:$M$3257,12,FALSE),"")</f>
        <v/>
      </c>
      <c r="G998" s="297" t="str">
        <f>IF($B998&gt;0,VLOOKUP($B998,'OT-ID'!$B$13:$M$3257,4,FALSE),"")</f>
        <v/>
      </c>
      <c r="H998" s="298" t="str">
        <f>IF($B998&gt;0,VLOOKUP($B998,'OT-ID'!$B$13:$M$3257,5,FALSE),"")</f>
        <v/>
      </c>
      <c r="I998" s="46"/>
      <c r="J998" s="38"/>
      <c r="K998" s="47"/>
      <c r="L998" s="48"/>
      <c r="M998" s="48"/>
      <c r="N998" s="48"/>
      <c r="O998" s="48"/>
      <c r="P998" s="48"/>
      <c r="Q998" s="48"/>
      <c r="R998" s="40"/>
      <c r="S998" s="40"/>
      <c r="T998" s="40"/>
      <c r="U998" s="40"/>
      <c r="V998" s="49"/>
      <c r="W998" s="49"/>
      <c r="X998" s="44" t="str">
        <f t="shared" si="19"/>
        <v/>
      </c>
    </row>
    <row r="999" spans="1:24" s="45" customFormat="1" ht="12" x14ac:dyDescent="0.2">
      <c r="A999" s="37"/>
      <c r="B999" s="38"/>
      <c r="C999" s="39"/>
      <c r="D999" s="297" t="str">
        <f>IF($B999&gt;0,VLOOKUP($B999,'OT-ID'!$B$13:$M$3257,6,FALSE),"")</f>
        <v/>
      </c>
      <c r="E999" s="298" t="str">
        <f>IF($B999&gt;0,VLOOKUP($B999,'OT-ID'!$B$13:$M$3257,10,FALSE),"")</f>
        <v/>
      </c>
      <c r="F999" s="298" t="str">
        <f>IF($B999&gt;0,VLOOKUP($B999,'OT-ID'!$B$13:$M$3257,12,FALSE),"")</f>
        <v/>
      </c>
      <c r="G999" s="297" t="str">
        <f>IF($B999&gt;0,VLOOKUP($B999,'OT-ID'!$B$13:$M$3257,4,FALSE),"")</f>
        <v/>
      </c>
      <c r="H999" s="298" t="str">
        <f>IF($B999&gt;0,VLOOKUP($B999,'OT-ID'!$B$13:$M$3257,5,FALSE),"")</f>
        <v/>
      </c>
      <c r="I999" s="46"/>
      <c r="J999" s="38"/>
      <c r="K999" s="47"/>
      <c r="L999" s="48"/>
      <c r="M999" s="48"/>
      <c r="N999" s="48"/>
      <c r="O999" s="48"/>
      <c r="P999" s="48"/>
      <c r="Q999" s="48"/>
      <c r="R999" s="40"/>
      <c r="S999" s="40"/>
      <c r="T999" s="40"/>
      <c r="U999" s="40"/>
      <c r="V999" s="49"/>
      <c r="W999" s="49"/>
      <c r="X999" s="44" t="str">
        <f t="shared" si="19"/>
        <v/>
      </c>
    </row>
    <row r="1000" spans="1:24" s="45" customFormat="1" ht="12" x14ac:dyDescent="0.2">
      <c r="A1000" s="37"/>
      <c r="B1000" s="38"/>
      <c r="C1000" s="39"/>
      <c r="D1000" s="297" t="str">
        <f>IF($B1000&gt;0,VLOOKUP($B1000,'OT-ID'!$B$13:$M$3257,6,FALSE),"")</f>
        <v/>
      </c>
      <c r="E1000" s="298" t="str">
        <f>IF($B1000&gt;0,VLOOKUP($B1000,'OT-ID'!$B$13:$M$3257,10,FALSE),"")</f>
        <v/>
      </c>
      <c r="F1000" s="298" t="str">
        <f>IF($B1000&gt;0,VLOOKUP($B1000,'OT-ID'!$B$13:$M$3257,12,FALSE),"")</f>
        <v/>
      </c>
      <c r="G1000" s="297" t="str">
        <f>IF($B1000&gt;0,VLOOKUP($B1000,'OT-ID'!$B$13:$M$3257,4,FALSE),"")</f>
        <v/>
      </c>
      <c r="H1000" s="298" t="str">
        <f>IF($B1000&gt;0,VLOOKUP($B1000,'OT-ID'!$B$13:$M$3257,5,FALSE),"")</f>
        <v/>
      </c>
      <c r="I1000" s="46"/>
      <c r="J1000" s="38"/>
      <c r="K1000" s="47"/>
      <c r="L1000" s="48"/>
      <c r="M1000" s="48"/>
      <c r="N1000" s="48"/>
      <c r="O1000" s="48"/>
      <c r="P1000" s="48"/>
      <c r="Q1000" s="48"/>
      <c r="R1000" s="40"/>
      <c r="S1000" s="40"/>
      <c r="T1000" s="40"/>
      <c r="U1000" s="40"/>
      <c r="V1000" s="49"/>
      <c r="W1000" s="49"/>
      <c r="X1000" s="44" t="str">
        <f t="shared" si="19"/>
        <v/>
      </c>
    </row>
    <row r="1001" spans="1:24" s="45" customFormat="1" ht="12" x14ac:dyDescent="0.2">
      <c r="A1001" s="37"/>
      <c r="B1001" s="51"/>
      <c r="C1001" s="52"/>
      <c r="D1001" s="299" t="str">
        <f>IF($B1001&gt;0,VLOOKUP($B1001,'OT-ID'!$B$13:$M$3257,6,FALSE),"")</f>
        <v/>
      </c>
      <c r="E1001" s="300" t="str">
        <f>IF($B1001&gt;0,VLOOKUP($B1001,'OT-ID'!$B$13:$M$3257,10,FALSE),"")</f>
        <v/>
      </c>
      <c r="F1001" s="301" t="str">
        <f>IF($B1001&gt;0,VLOOKUP($B1001,'OT-ID'!$B$13:$M$3257,12,FALSE),"")</f>
        <v/>
      </c>
      <c r="G1001" s="299" t="str">
        <f>IF($B1001&gt;0,VLOOKUP($B1001,'OT-ID'!$B$13:$M$3257,4,FALSE),"")</f>
        <v/>
      </c>
      <c r="H1001" s="301" t="str">
        <f>IF($B1001&gt;0,VLOOKUP($B1001,'OT-ID'!$B$13:$M$3257,5,FALSE),"")</f>
        <v/>
      </c>
      <c r="I1001" s="53"/>
      <c r="J1001" s="51"/>
      <c r="K1001" s="54"/>
      <c r="L1001" s="55"/>
      <c r="M1001" s="55"/>
      <c r="N1001" s="55"/>
      <c r="O1001" s="55"/>
      <c r="P1001" s="55"/>
      <c r="Q1001" s="55"/>
      <c r="R1001" s="56"/>
      <c r="S1001" s="56"/>
      <c r="T1001" s="56"/>
      <c r="U1001" s="56"/>
      <c r="V1001" s="57"/>
      <c r="W1001" s="57"/>
      <c r="X1001" s="58" t="str">
        <f t="shared" si="19"/>
        <v/>
      </c>
    </row>
    <row r="1002" spans="1:24" s="45" customFormat="1" ht="12" x14ac:dyDescent="0.2"/>
    <row r="1003" spans="1:24" s="45" customFormat="1" ht="12.75" thickBot="1" x14ac:dyDescent="0.25">
      <c r="B1003" s="285"/>
      <c r="C1003" s="285"/>
      <c r="D1003" s="285"/>
      <c r="E1003" s="285"/>
      <c r="F1003" s="285"/>
    </row>
    <row r="1004" spans="1:24" s="45" customFormat="1" ht="12" x14ac:dyDescent="0.2">
      <c r="B1004" s="285"/>
      <c r="C1004" s="302" t="s">
        <v>122</v>
      </c>
      <c r="D1004" s="303"/>
      <c r="E1004" s="304"/>
      <c r="F1004" s="285"/>
    </row>
    <row r="1005" spans="1:24" s="45" customFormat="1" ht="12" x14ac:dyDescent="0.2">
      <c r="B1005" s="285"/>
      <c r="C1005" s="305" t="s">
        <v>111</v>
      </c>
      <c r="D1005" s="285"/>
      <c r="E1005" s="306"/>
      <c r="F1005" s="285"/>
    </row>
    <row r="1006" spans="1:24" s="45" customFormat="1" ht="12" x14ac:dyDescent="0.2">
      <c r="B1006" s="285"/>
      <c r="C1006" s="305" t="s">
        <v>57</v>
      </c>
      <c r="D1006" s="285"/>
      <c r="E1006" s="306"/>
      <c r="F1006" s="285"/>
    </row>
    <row r="1007" spans="1:24" s="45" customFormat="1" ht="12" x14ac:dyDescent="0.2">
      <c r="B1007" s="285"/>
      <c r="C1007" s="305" t="s">
        <v>3232</v>
      </c>
      <c r="D1007" s="285"/>
      <c r="E1007" s="306"/>
      <c r="F1007" s="285"/>
    </row>
    <row r="1008" spans="1:24" s="45" customFormat="1" ht="12" x14ac:dyDescent="0.2">
      <c r="B1008" s="285"/>
      <c r="C1008" s="305" t="s">
        <v>58</v>
      </c>
      <c r="D1008" s="285"/>
      <c r="E1008" s="306"/>
      <c r="F1008" s="285"/>
    </row>
    <row r="1009" spans="2:6" s="45" customFormat="1" ht="12" x14ac:dyDescent="0.2">
      <c r="B1009" s="285"/>
      <c r="C1009" s="305" t="s">
        <v>59</v>
      </c>
      <c r="D1009" s="285"/>
      <c r="E1009" s="306"/>
      <c r="F1009" s="285"/>
    </row>
    <row r="1010" spans="2:6" s="45" customFormat="1" ht="12" x14ac:dyDescent="0.2">
      <c r="B1010" s="285"/>
      <c r="C1010" s="305" t="s">
        <v>121</v>
      </c>
      <c r="D1010" s="285"/>
      <c r="E1010" s="306"/>
      <c r="F1010" s="285"/>
    </row>
    <row r="1011" spans="2:6" s="45" customFormat="1" ht="12" x14ac:dyDescent="0.2">
      <c r="B1011" s="285"/>
      <c r="C1011" s="305" t="s">
        <v>60</v>
      </c>
      <c r="D1011" s="285"/>
      <c r="E1011" s="306"/>
      <c r="F1011" s="285"/>
    </row>
    <row r="1012" spans="2:6" s="45" customFormat="1" ht="12" x14ac:dyDescent="0.2">
      <c r="B1012" s="285"/>
      <c r="C1012" s="305" t="s">
        <v>61</v>
      </c>
      <c r="D1012" s="285"/>
      <c r="E1012" s="306"/>
      <c r="F1012" s="285"/>
    </row>
    <row r="1013" spans="2:6" s="45" customFormat="1" ht="12" x14ac:dyDescent="0.2">
      <c r="B1013" s="285"/>
      <c r="C1013" s="305" t="s">
        <v>62</v>
      </c>
      <c r="D1013" s="285"/>
      <c r="E1013" s="306"/>
      <c r="F1013" s="285"/>
    </row>
    <row r="1014" spans="2:6" s="45" customFormat="1" ht="12" x14ac:dyDescent="0.2">
      <c r="B1014" s="285"/>
      <c r="C1014" s="305" t="s">
        <v>63</v>
      </c>
      <c r="D1014" s="285"/>
      <c r="E1014" s="306"/>
      <c r="F1014" s="285"/>
    </row>
    <row r="1015" spans="2:6" s="45" customFormat="1" ht="12" x14ac:dyDescent="0.2">
      <c r="B1015" s="285"/>
      <c r="C1015" s="305" t="s">
        <v>64</v>
      </c>
      <c r="D1015" s="285"/>
      <c r="E1015" s="306"/>
      <c r="F1015" s="285"/>
    </row>
    <row r="1016" spans="2:6" s="45" customFormat="1" ht="12" x14ac:dyDescent="0.2">
      <c r="B1016" s="285"/>
      <c r="C1016" s="305" t="s">
        <v>65</v>
      </c>
      <c r="D1016" s="285"/>
      <c r="E1016" s="306"/>
      <c r="F1016" s="285"/>
    </row>
    <row r="1017" spans="2:6" s="45" customFormat="1" ht="12" x14ac:dyDescent="0.2">
      <c r="B1017" s="285"/>
      <c r="C1017" s="305"/>
      <c r="D1017" s="285"/>
      <c r="E1017" s="306"/>
      <c r="F1017" s="285"/>
    </row>
    <row r="1018" spans="2:6" s="45" customFormat="1" ht="12" x14ac:dyDescent="0.2">
      <c r="B1018" s="285"/>
      <c r="C1018" s="305" t="s">
        <v>112</v>
      </c>
      <c r="D1018" s="285"/>
      <c r="E1018" s="306"/>
      <c r="F1018" s="285"/>
    </row>
    <row r="1019" spans="2:6" s="45" customFormat="1" ht="12.75" thickBot="1" x14ac:dyDescent="0.25">
      <c r="B1019" s="285"/>
      <c r="C1019" s="307" t="s">
        <v>3229</v>
      </c>
      <c r="D1019" s="308"/>
      <c r="E1019" s="309"/>
      <c r="F1019" s="285"/>
    </row>
    <row r="1020" spans="2:6" s="45" customFormat="1" ht="12" x14ac:dyDescent="0.2">
      <c r="B1020" s="285"/>
      <c r="C1020" s="285"/>
      <c r="D1020" s="285"/>
      <c r="E1020" s="285"/>
      <c r="F1020" s="285"/>
    </row>
    <row r="1021" spans="2:6" s="45" customFormat="1" ht="12" x14ac:dyDescent="0.2"/>
    <row r="1022" spans="2:6" s="45" customFormat="1" ht="12" x14ac:dyDescent="0.2"/>
    <row r="1023" spans="2:6" s="45" customFormat="1" ht="12" x14ac:dyDescent="0.2"/>
    <row r="1024" spans="2:6" s="45" customFormat="1" ht="12" x14ac:dyDescent="0.2"/>
    <row r="1025" s="45" customFormat="1" ht="12" x14ac:dyDescent="0.2"/>
    <row r="1026" s="45" customFormat="1" ht="12" x14ac:dyDescent="0.2"/>
    <row r="1027" s="45" customFormat="1" ht="12" x14ac:dyDescent="0.2"/>
    <row r="1028" s="45" customFormat="1" ht="12" x14ac:dyDescent="0.2"/>
  </sheetData>
  <sheetProtection algorithmName="SHA-512" hashValue="v46E9Xq10T/JCEEZfOOsax1RbrQue+Nosm62RImYSjRyJm5wIDO9XzNy+MugLjD4PBDJbAUjDlI9cBKC8Z8pAw==" saltValue="eWuRuoJr8HpGReUB2aQ+Ag==" spinCount="100000" sheet="1" objects="1" scenarios="1" formatColumns="0" autoFilter="0"/>
  <autoFilter ref="A17:X1019" xr:uid="{DB105189-B886-45A5-8F37-958448B6F077}"/>
  <mergeCells count="9">
    <mergeCell ref="W9:W10"/>
    <mergeCell ref="D10:F10"/>
    <mergeCell ref="G10:H10"/>
    <mergeCell ref="C9:C10"/>
    <mergeCell ref="J9:J11"/>
    <mergeCell ref="K9:Q9"/>
    <mergeCell ref="R9:T10"/>
    <mergeCell ref="U9:U10"/>
    <mergeCell ref="V9:V10"/>
  </mergeCells>
  <conditionalFormatting sqref="I18:W1001">
    <cfRule type="expression" dxfId="3" priority="2">
      <formula>$R18="WRRL-Maßnahmenprog."</formula>
    </cfRule>
    <cfRule type="expression" dxfId="2" priority="3">
      <formula>$S18="WRRL-Maßnahmenprog."</formula>
    </cfRule>
    <cfRule type="expression" dxfId="1" priority="4">
      <formula>$T18="WRRL-Maßnahmenprog."</formula>
    </cfRule>
  </conditionalFormatting>
  <conditionalFormatting sqref="W18:W1001">
    <cfRule type="expression" dxfId="0" priority="1">
      <formula>$U18="Ersatzneubau/Sanierung"</formula>
    </cfRule>
  </conditionalFormatting>
  <dataValidations count="2">
    <dataValidation type="list" allowBlank="1" showInputMessage="1" showErrorMessage="1" errorTitle="Ungültige Eingabe" error="Wählen Sie Neuanschlüsse oder Ersatzneubau aus" prompt="Wählen Sie aus, ob es sich um Neuanschlüsse oder einen Ersatzneubau handelt" sqref="U18:U1001" xr:uid="{7C5CB5ED-BCAA-44AC-847E-58EB48A7F1BF}">
      <formula1>$C$1018:$C$1019</formula1>
    </dataValidation>
    <dataValidation type="list" allowBlank="1" showInputMessage="1" showErrorMessage="1" errorTitle="Ungültige Eingabe!" error="Wählen Sie einen Grund aus der Liste aus." promptTitle="Gründe der Maßnahme" prompt="Wählen Sie einen Grund aus der Liste aus" sqref="R18:T1001" xr:uid="{F61E6745-CB17-406E-9B8A-FB2382D346BF}">
      <formula1>$C$1005:$C$1016</formula1>
    </dataValidation>
  </dataValidations>
  <pageMargins left="0.7" right="0.7" top="0.78740157499999996" bottom="0.78740157499999996"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76F7B-8673-41A0-BE91-44DFD4D957FF}">
  <dimension ref="A1:SP280"/>
  <sheetViews>
    <sheetView showGridLines="0" zoomScale="85" zoomScaleNormal="85" workbookViewId="0">
      <selection activeCell="D24" sqref="D24"/>
    </sheetView>
  </sheetViews>
  <sheetFormatPr baseColWidth="10" defaultRowHeight="24.95" customHeight="1" x14ac:dyDescent="0.25"/>
  <cols>
    <col min="1" max="1" width="2" style="29" customWidth="1"/>
    <col min="2" max="2" width="5.140625" style="29" customWidth="1"/>
    <col min="3" max="3" width="47.42578125" style="29" customWidth="1"/>
    <col min="4" max="4" width="62.7109375" style="29" customWidth="1"/>
    <col min="5" max="5" width="3.85546875" style="29" bestFit="1" customWidth="1"/>
    <col min="6" max="6" width="6.28515625" style="29" customWidth="1"/>
    <col min="7" max="7" width="16.5703125" style="36" customWidth="1"/>
    <col min="8" max="8" width="2.28515625" style="29" customWidth="1"/>
    <col min="9" max="9" width="8.140625" style="29" customWidth="1"/>
    <col min="10" max="10" width="3.28515625" style="29" customWidth="1"/>
    <col min="11" max="11" width="3" style="109" customWidth="1"/>
    <col min="12" max="510" width="11.42578125" style="109"/>
    <col min="511" max="16384" width="11.42578125" style="29"/>
  </cols>
  <sheetData>
    <row r="1" spans="1:10" s="109" customFormat="1" ht="23.25" x14ac:dyDescent="0.25">
      <c r="C1" s="110" t="s">
        <v>123</v>
      </c>
      <c r="D1" s="110"/>
      <c r="E1" s="111"/>
      <c r="F1" s="111"/>
      <c r="G1" s="112"/>
    </row>
    <row r="2" spans="1:10" s="109" customFormat="1" ht="15.75" x14ac:dyDescent="0.25">
      <c r="C2" s="386" t="s">
        <v>124</v>
      </c>
      <c r="D2" s="386"/>
      <c r="E2" s="113"/>
      <c r="G2" s="112"/>
    </row>
    <row r="3" spans="1:10" s="109" customFormat="1" ht="30" customHeight="1" x14ac:dyDescent="0.25">
      <c r="F3" s="114" t="s">
        <v>125</v>
      </c>
      <c r="G3" s="115"/>
      <c r="H3" s="116"/>
      <c r="I3" s="116"/>
    </row>
    <row r="4" spans="1:10" s="109" customFormat="1" ht="30" customHeight="1" x14ac:dyDescent="0.25">
      <c r="F4" s="117" t="s">
        <v>126</v>
      </c>
      <c r="G4" s="117"/>
      <c r="H4" s="118"/>
      <c r="I4" s="118"/>
    </row>
    <row r="5" spans="1:10" s="109" customFormat="1" ht="30" customHeight="1" x14ac:dyDescent="0.25">
      <c r="B5" s="119" t="s">
        <v>127</v>
      </c>
      <c r="G5" s="112"/>
    </row>
    <row r="6" spans="1:10" ht="30" customHeight="1" x14ac:dyDescent="0.25">
      <c r="A6" s="109"/>
      <c r="B6" s="132" t="s">
        <v>128</v>
      </c>
      <c r="C6" s="385" t="s">
        <v>129</v>
      </c>
      <c r="D6" s="385"/>
      <c r="E6" s="135"/>
      <c r="F6" s="135"/>
      <c r="G6" s="30">
        <v>25000000</v>
      </c>
      <c r="H6" s="136"/>
      <c r="I6" s="136" t="s">
        <v>130</v>
      </c>
      <c r="J6" s="133"/>
    </row>
    <row r="7" spans="1:10" s="109" customFormat="1" ht="30" customHeight="1" x14ac:dyDescent="0.25">
      <c r="B7" s="120" t="s">
        <v>131</v>
      </c>
      <c r="C7" s="385" t="s">
        <v>132</v>
      </c>
      <c r="D7" s="385"/>
      <c r="E7" s="122">
        <v>36</v>
      </c>
      <c r="F7" s="121" t="s">
        <v>133</v>
      </c>
      <c r="G7" s="123">
        <f>G6/E7</f>
        <v>694444.4444444445</v>
      </c>
      <c r="H7" s="124"/>
      <c r="I7" s="121" t="s">
        <v>134</v>
      </c>
      <c r="J7" s="125"/>
    </row>
    <row r="8" spans="1:10" ht="30" customHeight="1" x14ac:dyDescent="0.25">
      <c r="A8" s="109"/>
      <c r="B8" s="120" t="s">
        <v>135</v>
      </c>
      <c r="C8" s="385" t="s">
        <v>136</v>
      </c>
      <c r="D8" s="385"/>
      <c r="E8" s="121"/>
      <c r="F8" s="121"/>
      <c r="G8" s="31">
        <v>12000000</v>
      </c>
      <c r="H8" s="126"/>
      <c r="I8" s="126" t="s">
        <v>130</v>
      </c>
      <c r="J8" s="125"/>
    </row>
    <row r="9" spans="1:10" s="109" customFormat="1" ht="30" customHeight="1" x14ac:dyDescent="0.25">
      <c r="B9" s="120" t="s">
        <v>137</v>
      </c>
      <c r="C9" s="385" t="s">
        <v>138</v>
      </c>
      <c r="D9" s="385"/>
      <c r="E9" s="121"/>
      <c r="F9" s="121"/>
      <c r="G9" s="123">
        <f>G8/G6*100</f>
        <v>48</v>
      </c>
      <c r="H9" s="126"/>
      <c r="I9" s="126" t="s">
        <v>139</v>
      </c>
      <c r="J9" s="125"/>
    </row>
    <row r="10" spans="1:10" s="109" customFormat="1" ht="30" customHeight="1" x14ac:dyDescent="0.25">
      <c r="B10" s="120" t="s">
        <v>140</v>
      </c>
      <c r="C10" s="385" t="s">
        <v>141</v>
      </c>
      <c r="D10" s="385"/>
      <c r="E10" s="121"/>
      <c r="F10" s="121"/>
      <c r="G10" s="123">
        <f>'Anlage 1'!I14</f>
        <v>3264</v>
      </c>
      <c r="H10" s="126"/>
      <c r="I10" s="126" t="s">
        <v>45</v>
      </c>
      <c r="J10" s="125"/>
    </row>
    <row r="11" spans="1:10" s="109" customFormat="1" ht="30" customHeight="1" x14ac:dyDescent="0.25">
      <c r="B11" s="127" t="s">
        <v>142</v>
      </c>
      <c r="C11" s="385" t="s">
        <v>143</v>
      </c>
      <c r="D11" s="385"/>
      <c r="E11" s="128"/>
      <c r="F11" s="128"/>
      <c r="G11" s="129">
        <f>G6/G10</f>
        <v>7659.3137254901958</v>
      </c>
      <c r="H11" s="130"/>
      <c r="I11" s="130" t="s">
        <v>144</v>
      </c>
      <c r="J11" s="131"/>
    </row>
    <row r="12" spans="1:10" s="109" customFormat="1" ht="30" customHeight="1" x14ac:dyDescent="0.25">
      <c r="G12" s="112"/>
    </row>
    <row r="13" spans="1:10" s="109" customFormat="1" ht="30" customHeight="1" x14ac:dyDescent="0.25">
      <c r="B13" s="119" t="s">
        <v>145</v>
      </c>
      <c r="G13" s="112"/>
    </row>
    <row r="14" spans="1:10" s="109" customFormat="1" ht="30" customHeight="1" x14ac:dyDescent="0.25">
      <c r="B14" s="132" t="s">
        <v>146</v>
      </c>
      <c r="C14" s="385" t="s">
        <v>3250</v>
      </c>
      <c r="D14" s="385"/>
      <c r="E14" s="121"/>
      <c r="F14" s="121"/>
      <c r="G14" s="123">
        <f>'Anlage 2'!V15*1000</f>
        <v>2780000</v>
      </c>
      <c r="H14" s="126"/>
      <c r="I14" s="126" t="s">
        <v>130</v>
      </c>
      <c r="J14" s="133"/>
    </row>
    <row r="15" spans="1:10" s="109" customFormat="1" ht="30" customHeight="1" x14ac:dyDescent="0.25">
      <c r="B15" s="120" t="s">
        <v>147</v>
      </c>
      <c r="C15" s="385" t="s">
        <v>3251</v>
      </c>
      <c r="D15" s="385"/>
      <c r="E15" s="121"/>
      <c r="F15" s="121"/>
      <c r="G15" s="123">
        <f>'Anlage 2'!V16*1000</f>
        <v>1200000</v>
      </c>
      <c r="H15" s="126"/>
      <c r="I15" s="126" t="s">
        <v>130</v>
      </c>
      <c r="J15" s="125"/>
    </row>
    <row r="16" spans="1:10" ht="30" customHeight="1" x14ac:dyDescent="0.25">
      <c r="A16" s="109"/>
      <c r="B16" s="120" t="s">
        <v>131</v>
      </c>
      <c r="C16" s="385" t="s">
        <v>148</v>
      </c>
      <c r="D16" s="385"/>
      <c r="E16" s="121"/>
      <c r="F16" s="121"/>
      <c r="G16" s="31">
        <v>8000000</v>
      </c>
      <c r="H16" s="126"/>
      <c r="I16" s="126" t="s">
        <v>130</v>
      </c>
      <c r="J16" s="125"/>
    </row>
    <row r="17" spans="1:12" ht="30" customHeight="1" x14ac:dyDescent="0.25">
      <c r="A17" s="109"/>
      <c r="B17" s="120" t="s">
        <v>135</v>
      </c>
      <c r="C17" s="121" t="s">
        <v>149</v>
      </c>
      <c r="D17" s="137" t="str">
        <f>IF(G17&gt;2035,"&gt; 2035: Einhaltung der EU-Richtlinie 2024/3019 Artikel 3 und 6 gefährdet?","")</f>
        <v>&gt; 2035: Einhaltung der EU-Richtlinie 2024/3019 Artikel 3 und 6 gefährdet?</v>
      </c>
      <c r="E17" s="121"/>
      <c r="F17" s="121"/>
      <c r="G17" s="32">
        <v>2042</v>
      </c>
      <c r="H17" s="126"/>
      <c r="I17" s="126"/>
      <c r="J17" s="125"/>
    </row>
    <row r="18" spans="1:12" s="109" customFormat="1" ht="30" customHeight="1" x14ac:dyDescent="0.25">
      <c r="B18" s="120" t="s">
        <v>137</v>
      </c>
      <c r="C18" s="385" t="s">
        <v>150</v>
      </c>
      <c r="D18" s="385"/>
      <c r="E18" s="128"/>
      <c r="F18" s="128"/>
      <c r="G18" s="129">
        <f>'Anlage 2'!V15/'Anlage 2'!W15*1000</f>
        <v>6096.4912280701756</v>
      </c>
      <c r="H18" s="130"/>
      <c r="I18" s="130" t="s">
        <v>144</v>
      </c>
      <c r="J18" s="125"/>
      <c r="L18" s="134"/>
    </row>
    <row r="19" spans="1:12" s="109" customFormat="1" ht="30" customHeight="1" x14ac:dyDescent="0.25">
      <c r="B19" s="120" t="s">
        <v>151</v>
      </c>
      <c r="C19" s="385" t="s">
        <v>152</v>
      </c>
      <c r="D19" s="385"/>
      <c r="E19" s="129">
        <v>7</v>
      </c>
      <c r="F19" s="128" t="s">
        <v>133</v>
      </c>
      <c r="G19" s="129">
        <f>'Anlage 2'!V15*1000/'Anlage 3'!E19</f>
        <v>397142.85714285716</v>
      </c>
      <c r="H19" s="130"/>
      <c r="I19" s="130" t="s">
        <v>134</v>
      </c>
      <c r="J19" s="125"/>
      <c r="L19" s="134"/>
    </row>
    <row r="20" spans="1:12" s="109" customFormat="1" ht="30" customHeight="1" x14ac:dyDescent="0.25">
      <c r="B20" s="120" t="s">
        <v>153</v>
      </c>
      <c r="C20" s="385" t="s">
        <v>154</v>
      </c>
      <c r="D20" s="385"/>
      <c r="E20" s="129">
        <v>7</v>
      </c>
      <c r="F20" s="121" t="s">
        <v>133</v>
      </c>
      <c r="G20" s="123">
        <f>'Anlage 2'!V16*1000/'Anlage 3'!E20</f>
        <v>171428.57142857142</v>
      </c>
      <c r="H20" s="130"/>
      <c r="I20" s="130" t="s">
        <v>134</v>
      </c>
      <c r="J20" s="125"/>
      <c r="L20" s="134"/>
    </row>
    <row r="21" spans="1:12" s="109" customFormat="1" ht="30" customHeight="1" x14ac:dyDescent="0.25">
      <c r="B21" s="127" t="s">
        <v>155</v>
      </c>
      <c r="C21" s="385" t="s">
        <v>156</v>
      </c>
      <c r="D21" s="385"/>
      <c r="E21" s="129">
        <f>G17-2032</f>
        <v>10</v>
      </c>
      <c r="F21" s="121" t="s">
        <v>133</v>
      </c>
      <c r="G21" s="123">
        <f>G16/E21</f>
        <v>800000</v>
      </c>
      <c r="H21" s="126"/>
      <c r="I21" s="126" t="s">
        <v>134</v>
      </c>
      <c r="J21" s="131"/>
      <c r="L21" s="134"/>
    </row>
    <row r="22" spans="1:12" s="109" customFormat="1" ht="30" customHeight="1" x14ac:dyDescent="0.25">
      <c r="G22" s="112"/>
    </row>
    <row r="23" spans="1:12" s="109" customFormat="1" ht="30" customHeight="1" x14ac:dyDescent="0.25">
      <c r="B23" s="119" t="s">
        <v>157</v>
      </c>
      <c r="D23" s="109" t="s">
        <v>3254</v>
      </c>
      <c r="G23" s="112"/>
    </row>
    <row r="24" spans="1:12" ht="30" customHeight="1" x14ac:dyDescent="0.25">
      <c r="A24" s="109"/>
      <c r="B24" s="132" t="s">
        <v>128</v>
      </c>
      <c r="C24" s="121" t="s">
        <v>158</v>
      </c>
      <c r="D24" s="108"/>
      <c r="E24" s="121"/>
      <c r="F24" s="121"/>
      <c r="G24" s="31">
        <v>85</v>
      </c>
      <c r="H24" s="126"/>
      <c r="I24" s="126" t="s">
        <v>134</v>
      </c>
      <c r="J24" s="133"/>
    </row>
    <row r="25" spans="1:12" ht="30" customHeight="1" x14ac:dyDescent="0.25">
      <c r="A25" s="109"/>
      <c r="B25" s="120" t="s">
        <v>131</v>
      </c>
      <c r="C25" s="121" t="s">
        <v>159</v>
      </c>
      <c r="D25" s="108"/>
      <c r="E25" s="121"/>
      <c r="F25" s="121"/>
      <c r="G25" s="33">
        <v>2.54</v>
      </c>
      <c r="H25" s="126"/>
      <c r="I25" s="126" t="s">
        <v>160</v>
      </c>
      <c r="J25" s="125"/>
    </row>
    <row r="26" spans="1:12" ht="30" customHeight="1" x14ac:dyDescent="0.25">
      <c r="A26" s="109"/>
      <c r="B26" s="120" t="s">
        <v>135</v>
      </c>
      <c r="C26" s="121" t="s">
        <v>161</v>
      </c>
      <c r="D26" s="108"/>
      <c r="E26" s="121"/>
      <c r="F26" s="121"/>
      <c r="G26" s="33">
        <v>1.3</v>
      </c>
      <c r="H26" s="126"/>
      <c r="I26" s="126" t="s">
        <v>160</v>
      </c>
      <c r="J26" s="125"/>
    </row>
    <row r="27" spans="1:12" ht="30" customHeight="1" x14ac:dyDescent="0.25">
      <c r="A27" s="109"/>
      <c r="B27" s="120" t="s">
        <v>137</v>
      </c>
      <c r="C27" s="121" t="s">
        <v>162</v>
      </c>
      <c r="D27" s="108"/>
      <c r="E27" s="121"/>
      <c r="F27" s="121"/>
      <c r="G27" s="33">
        <v>1.1000000000000001</v>
      </c>
      <c r="H27" s="126"/>
      <c r="I27" s="126" t="s">
        <v>160</v>
      </c>
      <c r="J27" s="125"/>
    </row>
    <row r="28" spans="1:12" ht="30" customHeight="1" x14ac:dyDescent="0.25">
      <c r="A28" s="109"/>
      <c r="B28" s="120" t="s">
        <v>140</v>
      </c>
      <c r="C28" s="121" t="s">
        <v>163</v>
      </c>
      <c r="D28" s="108"/>
      <c r="E28" s="121"/>
      <c r="F28" s="121"/>
      <c r="G28" s="33">
        <v>0.47</v>
      </c>
      <c r="H28" s="126"/>
      <c r="I28" s="126" t="s">
        <v>173</v>
      </c>
      <c r="J28" s="125"/>
    </row>
    <row r="29" spans="1:12" ht="30" customHeight="1" x14ac:dyDescent="0.25">
      <c r="A29" s="109"/>
      <c r="B29" s="120" t="s">
        <v>142</v>
      </c>
      <c r="C29" s="121" t="s">
        <v>164</v>
      </c>
      <c r="D29" s="108"/>
      <c r="E29" s="121"/>
      <c r="F29" s="121"/>
      <c r="G29" s="33">
        <v>37.799999999999997</v>
      </c>
      <c r="H29" s="126"/>
      <c r="I29" s="126" t="s">
        <v>160</v>
      </c>
      <c r="J29" s="125"/>
    </row>
    <row r="30" spans="1:12" ht="30" customHeight="1" x14ac:dyDescent="0.25">
      <c r="A30" s="109"/>
      <c r="B30" s="120" t="s">
        <v>165</v>
      </c>
      <c r="C30" s="121" t="s">
        <v>166</v>
      </c>
      <c r="D30" s="108"/>
      <c r="E30" s="121"/>
      <c r="F30" s="121"/>
      <c r="G30" s="33">
        <v>30</v>
      </c>
      <c r="H30" s="126"/>
      <c r="I30" s="126" t="s">
        <v>160</v>
      </c>
      <c r="J30" s="125"/>
    </row>
    <row r="31" spans="1:12" ht="30" customHeight="1" x14ac:dyDescent="0.25">
      <c r="A31" s="109"/>
      <c r="B31" s="120" t="s">
        <v>167</v>
      </c>
      <c r="C31" s="108" t="s">
        <v>3252</v>
      </c>
      <c r="D31" s="108"/>
      <c r="E31" s="121"/>
      <c r="F31" s="121"/>
      <c r="G31" s="33"/>
      <c r="H31" s="126"/>
      <c r="I31" s="34"/>
      <c r="J31" s="125"/>
    </row>
    <row r="32" spans="1:12" ht="30" customHeight="1" x14ac:dyDescent="0.25">
      <c r="A32" s="109"/>
      <c r="B32" s="120" t="s">
        <v>168</v>
      </c>
      <c r="C32" s="108" t="s">
        <v>3252</v>
      </c>
      <c r="D32" s="108"/>
      <c r="E32" s="121"/>
      <c r="F32" s="121"/>
      <c r="G32" s="33"/>
      <c r="H32" s="126"/>
      <c r="I32" s="34"/>
      <c r="J32" s="125"/>
    </row>
    <row r="33" spans="1:10" ht="30" customHeight="1" x14ac:dyDescent="0.25">
      <c r="A33" s="109"/>
      <c r="B33" s="120" t="s">
        <v>169</v>
      </c>
      <c r="C33" s="121" t="s">
        <v>3165</v>
      </c>
      <c r="D33" s="108"/>
      <c r="E33" s="121"/>
      <c r="F33" s="121"/>
      <c r="G33" s="35">
        <v>33.520000000000003</v>
      </c>
      <c r="H33" s="126"/>
      <c r="I33" s="126" t="s">
        <v>170</v>
      </c>
      <c r="J33" s="125"/>
    </row>
    <row r="34" spans="1:10" ht="30" customHeight="1" x14ac:dyDescent="0.25">
      <c r="A34" s="109"/>
      <c r="B34" s="120" t="s">
        <v>171</v>
      </c>
      <c r="C34" s="121" t="s">
        <v>172</v>
      </c>
      <c r="D34" s="108"/>
      <c r="E34" s="121"/>
      <c r="F34" s="121"/>
      <c r="G34" s="31">
        <v>2.2999999999999998</v>
      </c>
      <c r="H34" s="126"/>
      <c r="I34" s="126" t="s">
        <v>173</v>
      </c>
      <c r="J34" s="125"/>
    </row>
    <row r="35" spans="1:10" ht="30" customHeight="1" x14ac:dyDescent="0.25">
      <c r="A35" s="109"/>
      <c r="B35" s="120" t="s">
        <v>174</v>
      </c>
      <c r="C35" s="121" t="s">
        <v>175</v>
      </c>
      <c r="D35" s="108"/>
      <c r="E35" s="121"/>
      <c r="F35" s="121"/>
      <c r="G35" s="31">
        <v>960</v>
      </c>
      <c r="H35" s="126"/>
      <c r="I35" s="126" t="s">
        <v>176</v>
      </c>
      <c r="J35" s="125"/>
    </row>
    <row r="36" spans="1:10" ht="30" customHeight="1" x14ac:dyDescent="0.25">
      <c r="A36" s="109"/>
      <c r="B36" s="127" t="s">
        <v>177</v>
      </c>
      <c r="C36" s="108" t="s">
        <v>3253</v>
      </c>
      <c r="D36" s="108"/>
      <c r="E36" s="121"/>
      <c r="F36" s="121"/>
      <c r="G36" s="33"/>
      <c r="H36" s="126"/>
      <c r="I36" s="34"/>
      <c r="J36" s="131"/>
    </row>
    <row r="37" spans="1:10" s="109" customFormat="1" ht="24.95" customHeight="1" x14ac:dyDescent="0.25">
      <c r="G37" s="112"/>
    </row>
    <row r="38" spans="1:10" s="109" customFormat="1" ht="24.95" customHeight="1" x14ac:dyDescent="0.25">
      <c r="G38" s="112"/>
    </row>
    <row r="39" spans="1:10" s="109" customFormat="1" ht="24.95" customHeight="1" x14ac:dyDescent="0.25">
      <c r="G39" s="112"/>
    </row>
    <row r="40" spans="1:10" s="109" customFormat="1" ht="24.95" customHeight="1" x14ac:dyDescent="0.25">
      <c r="G40" s="112"/>
    </row>
    <row r="41" spans="1:10" s="109" customFormat="1" ht="24.95" customHeight="1" x14ac:dyDescent="0.25">
      <c r="G41" s="112"/>
    </row>
    <row r="42" spans="1:10" s="109" customFormat="1" ht="24.95" customHeight="1" x14ac:dyDescent="0.25">
      <c r="G42" s="112"/>
    </row>
    <row r="43" spans="1:10" s="109" customFormat="1" ht="24.95" customHeight="1" x14ac:dyDescent="0.25">
      <c r="G43" s="112"/>
    </row>
    <row r="44" spans="1:10" s="109" customFormat="1" ht="24.95" customHeight="1" x14ac:dyDescent="0.25">
      <c r="G44" s="112"/>
    </row>
    <row r="45" spans="1:10" s="109" customFormat="1" ht="24.95" customHeight="1" x14ac:dyDescent="0.25">
      <c r="G45" s="112"/>
    </row>
    <row r="46" spans="1:10" s="109" customFormat="1" ht="24.95" customHeight="1" x14ac:dyDescent="0.25">
      <c r="G46" s="112"/>
    </row>
    <row r="47" spans="1:10" s="109" customFormat="1" ht="24.95" customHeight="1" x14ac:dyDescent="0.25">
      <c r="G47" s="112"/>
    </row>
    <row r="48" spans="1:10" s="109" customFormat="1" ht="24.95" customHeight="1" x14ac:dyDescent="0.25">
      <c r="G48" s="112"/>
    </row>
    <row r="49" spans="7:7" s="109" customFormat="1" ht="24.95" customHeight="1" x14ac:dyDescent="0.25">
      <c r="G49" s="112"/>
    </row>
    <row r="50" spans="7:7" s="109" customFormat="1" ht="24.95" customHeight="1" x14ac:dyDescent="0.25">
      <c r="G50" s="112"/>
    </row>
    <row r="51" spans="7:7" s="109" customFormat="1" ht="24.95" customHeight="1" x14ac:dyDescent="0.25">
      <c r="G51" s="112"/>
    </row>
    <row r="52" spans="7:7" s="109" customFormat="1" ht="24.95" customHeight="1" x14ac:dyDescent="0.25">
      <c r="G52" s="112"/>
    </row>
    <row r="53" spans="7:7" s="109" customFormat="1" ht="24.95" customHeight="1" x14ac:dyDescent="0.25">
      <c r="G53" s="112"/>
    </row>
    <row r="54" spans="7:7" s="109" customFormat="1" ht="24.95" customHeight="1" x14ac:dyDescent="0.25">
      <c r="G54" s="112"/>
    </row>
    <row r="55" spans="7:7" s="109" customFormat="1" ht="24.95" customHeight="1" x14ac:dyDescent="0.25">
      <c r="G55" s="112"/>
    </row>
    <row r="56" spans="7:7" s="109" customFormat="1" ht="24.95" customHeight="1" x14ac:dyDescent="0.25">
      <c r="G56" s="112"/>
    </row>
    <row r="57" spans="7:7" s="109" customFormat="1" ht="24.95" customHeight="1" x14ac:dyDescent="0.25">
      <c r="G57" s="112"/>
    </row>
    <row r="58" spans="7:7" s="109" customFormat="1" ht="24.95" customHeight="1" x14ac:dyDescent="0.25">
      <c r="G58" s="112"/>
    </row>
    <row r="59" spans="7:7" s="109" customFormat="1" ht="24.95" customHeight="1" x14ac:dyDescent="0.25">
      <c r="G59" s="112"/>
    </row>
    <row r="60" spans="7:7" s="109" customFormat="1" ht="24.95" customHeight="1" x14ac:dyDescent="0.25">
      <c r="G60" s="112"/>
    </row>
    <row r="61" spans="7:7" s="109" customFormat="1" ht="24.95" customHeight="1" x14ac:dyDescent="0.25">
      <c r="G61" s="112"/>
    </row>
    <row r="62" spans="7:7" s="109" customFormat="1" ht="24.95" customHeight="1" x14ac:dyDescent="0.25">
      <c r="G62" s="112"/>
    </row>
    <row r="63" spans="7:7" s="109" customFormat="1" ht="24.95" customHeight="1" x14ac:dyDescent="0.25">
      <c r="G63" s="112"/>
    </row>
    <row r="64" spans="7:7" s="109" customFormat="1" ht="24.95" customHeight="1" x14ac:dyDescent="0.25">
      <c r="G64" s="112"/>
    </row>
    <row r="65" spans="7:7" s="109" customFormat="1" ht="24.95" customHeight="1" x14ac:dyDescent="0.25">
      <c r="G65" s="112"/>
    </row>
    <row r="66" spans="7:7" s="109" customFormat="1" ht="24.95" customHeight="1" x14ac:dyDescent="0.25">
      <c r="G66" s="112"/>
    </row>
    <row r="67" spans="7:7" s="109" customFormat="1" ht="24.95" customHeight="1" x14ac:dyDescent="0.25">
      <c r="G67" s="112"/>
    </row>
    <row r="68" spans="7:7" s="109" customFormat="1" ht="24.95" customHeight="1" x14ac:dyDescent="0.25">
      <c r="G68" s="112"/>
    </row>
    <row r="69" spans="7:7" s="109" customFormat="1" ht="24.95" customHeight="1" x14ac:dyDescent="0.25">
      <c r="G69" s="112"/>
    </row>
    <row r="70" spans="7:7" s="109" customFormat="1" ht="24.95" customHeight="1" x14ac:dyDescent="0.25">
      <c r="G70" s="112"/>
    </row>
    <row r="71" spans="7:7" s="109" customFormat="1" ht="24.95" customHeight="1" x14ac:dyDescent="0.25">
      <c r="G71" s="112"/>
    </row>
    <row r="72" spans="7:7" s="109" customFormat="1" ht="24.95" customHeight="1" x14ac:dyDescent="0.25">
      <c r="G72" s="112"/>
    </row>
    <row r="73" spans="7:7" s="109" customFormat="1" ht="24.95" customHeight="1" x14ac:dyDescent="0.25">
      <c r="G73" s="112"/>
    </row>
    <row r="74" spans="7:7" s="109" customFormat="1" ht="24.95" customHeight="1" x14ac:dyDescent="0.25">
      <c r="G74" s="112"/>
    </row>
    <row r="75" spans="7:7" s="109" customFormat="1" ht="24.95" customHeight="1" x14ac:dyDescent="0.25">
      <c r="G75" s="112"/>
    </row>
    <row r="76" spans="7:7" s="109" customFormat="1" ht="24.95" customHeight="1" x14ac:dyDescent="0.25">
      <c r="G76" s="112"/>
    </row>
    <row r="77" spans="7:7" s="109" customFormat="1" ht="24.95" customHeight="1" x14ac:dyDescent="0.25">
      <c r="G77" s="112"/>
    </row>
    <row r="78" spans="7:7" s="109" customFormat="1" ht="24.95" customHeight="1" x14ac:dyDescent="0.25">
      <c r="G78" s="112"/>
    </row>
    <row r="79" spans="7:7" s="109" customFormat="1" ht="24.95" customHeight="1" x14ac:dyDescent="0.25">
      <c r="G79" s="112"/>
    </row>
    <row r="80" spans="7:7" s="109" customFormat="1" ht="24.95" customHeight="1" x14ac:dyDescent="0.25">
      <c r="G80" s="112"/>
    </row>
    <row r="81" spans="7:7" s="109" customFormat="1" ht="24.95" customHeight="1" x14ac:dyDescent="0.25">
      <c r="G81" s="112"/>
    </row>
    <row r="82" spans="7:7" s="109" customFormat="1" ht="24.95" customHeight="1" x14ac:dyDescent="0.25">
      <c r="G82" s="112"/>
    </row>
    <row r="83" spans="7:7" s="109" customFormat="1" ht="24.95" customHeight="1" x14ac:dyDescent="0.25">
      <c r="G83" s="112"/>
    </row>
    <row r="84" spans="7:7" s="109" customFormat="1" ht="24.95" customHeight="1" x14ac:dyDescent="0.25">
      <c r="G84" s="112"/>
    </row>
    <row r="85" spans="7:7" s="109" customFormat="1" ht="24.95" customHeight="1" x14ac:dyDescent="0.25">
      <c r="G85" s="112"/>
    </row>
    <row r="86" spans="7:7" s="109" customFormat="1" ht="24.95" customHeight="1" x14ac:dyDescent="0.25">
      <c r="G86" s="112"/>
    </row>
    <row r="87" spans="7:7" s="109" customFormat="1" ht="24.95" customHeight="1" x14ac:dyDescent="0.25">
      <c r="G87" s="112"/>
    </row>
    <row r="88" spans="7:7" s="109" customFormat="1" ht="24.95" customHeight="1" x14ac:dyDescent="0.25">
      <c r="G88" s="112"/>
    </row>
    <row r="89" spans="7:7" s="109" customFormat="1" ht="24.95" customHeight="1" x14ac:dyDescent="0.25">
      <c r="G89" s="112"/>
    </row>
    <row r="90" spans="7:7" s="109" customFormat="1" ht="24.95" customHeight="1" x14ac:dyDescent="0.25">
      <c r="G90" s="112"/>
    </row>
    <row r="91" spans="7:7" s="109" customFormat="1" ht="24.95" customHeight="1" x14ac:dyDescent="0.25">
      <c r="G91" s="112"/>
    </row>
    <row r="92" spans="7:7" s="109" customFormat="1" ht="24.95" customHeight="1" x14ac:dyDescent="0.25">
      <c r="G92" s="112"/>
    </row>
    <row r="93" spans="7:7" s="109" customFormat="1" ht="24.95" customHeight="1" x14ac:dyDescent="0.25">
      <c r="G93" s="112"/>
    </row>
    <row r="94" spans="7:7" s="109" customFormat="1" ht="24.95" customHeight="1" x14ac:dyDescent="0.25">
      <c r="G94" s="112"/>
    </row>
    <row r="95" spans="7:7" s="109" customFormat="1" ht="24.95" customHeight="1" x14ac:dyDescent="0.25">
      <c r="G95" s="112"/>
    </row>
    <row r="96" spans="7:7" s="109" customFormat="1" ht="24.95" customHeight="1" x14ac:dyDescent="0.25">
      <c r="G96" s="112"/>
    </row>
    <row r="97" spans="7:7" s="109" customFormat="1" ht="24.95" customHeight="1" x14ac:dyDescent="0.25">
      <c r="G97" s="112"/>
    </row>
    <row r="98" spans="7:7" s="109" customFormat="1" ht="24.95" customHeight="1" x14ac:dyDescent="0.25">
      <c r="G98" s="112"/>
    </row>
    <row r="99" spans="7:7" s="109" customFormat="1" ht="24.95" customHeight="1" x14ac:dyDescent="0.25">
      <c r="G99" s="112"/>
    </row>
    <row r="100" spans="7:7" s="109" customFormat="1" ht="24.95" customHeight="1" x14ac:dyDescent="0.25">
      <c r="G100" s="112"/>
    </row>
    <row r="101" spans="7:7" s="109" customFormat="1" ht="24.95" customHeight="1" x14ac:dyDescent="0.25">
      <c r="G101" s="112"/>
    </row>
    <row r="102" spans="7:7" s="109" customFormat="1" ht="24.95" customHeight="1" x14ac:dyDescent="0.25">
      <c r="G102" s="112"/>
    </row>
    <row r="103" spans="7:7" s="109" customFormat="1" ht="24.95" customHeight="1" x14ac:dyDescent="0.25">
      <c r="G103" s="112"/>
    </row>
    <row r="104" spans="7:7" s="109" customFormat="1" ht="24.95" customHeight="1" x14ac:dyDescent="0.25">
      <c r="G104" s="112"/>
    </row>
    <row r="105" spans="7:7" s="109" customFormat="1" ht="24.95" customHeight="1" x14ac:dyDescent="0.25">
      <c r="G105" s="112"/>
    </row>
    <row r="106" spans="7:7" s="109" customFormat="1" ht="24.95" customHeight="1" x14ac:dyDescent="0.25">
      <c r="G106" s="112"/>
    </row>
    <row r="107" spans="7:7" s="109" customFormat="1" ht="24.95" customHeight="1" x14ac:dyDescent="0.25">
      <c r="G107" s="112"/>
    </row>
    <row r="108" spans="7:7" s="109" customFormat="1" ht="24.95" customHeight="1" x14ac:dyDescent="0.25">
      <c r="G108" s="112"/>
    </row>
    <row r="109" spans="7:7" s="109" customFormat="1" ht="24.95" customHeight="1" x14ac:dyDescent="0.25">
      <c r="G109" s="112"/>
    </row>
    <row r="110" spans="7:7" s="109" customFormat="1" ht="24.95" customHeight="1" x14ac:dyDescent="0.25">
      <c r="G110" s="112"/>
    </row>
    <row r="111" spans="7:7" s="109" customFormat="1" ht="24.95" customHeight="1" x14ac:dyDescent="0.25">
      <c r="G111" s="112"/>
    </row>
    <row r="112" spans="7:7" s="109" customFormat="1" ht="24.95" customHeight="1" x14ac:dyDescent="0.25">
      <c r="G112" s="112"/>
    </row>
    <row r="113" spans="7:7" s="109" customFormat="1" ht="24.95" customHeight="1" x14ac:dyDescent="0.25">
      <c r="G113" s="112"/>
    </row>
    <row r="114" spans="7:7" s="109" customFormat="1" ht="24.95" customHeight="1" x14ac:dyDescent="0.25">
      <c r="G114" s="112"/>
    </row>
    <row r="115" spans="7:7" s="109" customFormat="1" ht="24.95" customHeight="1" x14ac:dyDescent="0.25">
      <c r="G115" s="112"/>
    </row>
    <row r="116" spans="7:7" s="109" customFormat="1" ht="24.95" customHeight="1" x14ac:dyDescent="0.25">
      <c r="G116" s="112"/>
    </row>
    <row r="117" spans="7:7" s="109" customFormat="1" ht="24.95" customHeight="1" x14ac:dyDescent="0.25">
      <c r="G117" s="112"/>
    </row>
    <row r="118" spans="7:7" s="109" customFormat="1" ht="24.95" customHeight="1" x14ac:dyDescent="0.25">
      <c r="G118" s="112"/>
    </row>
    <row r="119" spans="7:7" s="109" customFormat="1" ht="24.95" customHeight="1" x14ac:dyDescent="0.25">
      <c r="G119" s="112"/>
    </row>
    <row r="120" spans="7:7" s="109" customFormat="1" ht="24.95" customHeight="1" x14ac:dyDescent="0.25">
      <c r="G120" s="112"/>
    </row>
    <row r="121" spans="7:7" s="109" customFormat="1" ht="24.95" customHeight="1" x14ac:dyDescent="0.25">
      <c r="G121" s="112"/>
    </row>
    <row r="122" spans="7:7" s="109" customFormat="1" ht="24.95" customHeight="1" x14ac:dyDescent="0.25">
      <c r="G122" s="112"/>
    </row>
    <row r="123" spans="7:7" s="109" customFormat="1" ht="24.95" customHeight="1" x14ac:dyDescent="0.25">
      <c r="G123" s="112"/>
    </row>
    <row r="124" spans="7:7" s="109" customFormat="1" ht="24.95" customHeight="1" x14ac:dyDescent="0.25">
      <c r="G124" s="112"/>
    </row>
    <row r="125" spans="7:7" s="109" customFormat="1" ht="24.95" customHeight="1" x14ac:dyDescent="0.25">
      <c r="G125" s="112"/>
    </row>
    <row r="126" spans="7:7" s="109" customFormat="1" ht="24.95" customHeight="1" x14ac:dyDescent="0.25">
      <c r="G126" s="112"/>
    </row>
    <row r="127" spans="7:7" s="109" customFormat="1" ht="24.95" customHeight="1" x14ac:dyDescent="0.25">
      <c r="G127" s="112"/>
    </row>
    <row r="128" spans="7:7" s="109" customFormat="1" ht="24.95" customHeight="1" x14ac:dyDescent="0.25">
      <c r="G128" s="112"/>
    </row>
    <row r="129" spans="7:7" s="109" customFormat="1" ht="24.95" customHeight="1" x14ac:dyDescent="0.25">
      <c r="G129" s="112"/>
    </row>
    <row r="130" spans="7:7" s="109" customFormat="1" ht="24.95" customHeight="1" x14ac:dyDescent="0.25">
      <c r="G130" s="112"/>
    </row>
    <row r="131" spans="7:7" s="109" customFormat="1" ht="24.95" customHeight="1" x14ac:dyDescent="0.25">
      <c r="G131" s="112"/>
    </row>
    <row r="132" spans="7:7" s="109" customFormat="1" ht="24.95" customHeight="1" x14ac:dyDescent="0.25">
      <c r="G132" s="112"/>
    </row>
    <row r="133" spans="7:7" s="109" customFormat="1" ht="24.95" customHeight="1" x14ac:dyDescent="0.25">
      <c r="G133" s="112"/>
    </row>
    <row r="134" spans="7:7" s="109" customFormat="1" ht="24.95" customHeight="1" x14ac:dyDescent="0.25">
      <c r="G134" s="112"/>
    </row>
    <row r="135" spans="7:7" s="109" customFormat="1" ht="24.95" customHeight="1" x14ac:dyDescent="0.25">
      <c r="G135" s="112"/>
    </row>
    <row r="136" spans="7:7" s="109" customFormat="1" ht="24.95" customHeight="1" x14ac:dyDescent="0.25">
      <c r="G136" s="112"/>
    </row>
    <row r="137" spans="7:7" s="109" customFormat="1" ht="24.95" customHeight="1" x14ac:dyDescent="0.25">
      <c r="G137" s="112"/>
    </row>
    <row r="138" spans="7:7" s="109" customFormat="1" ht="24.95" customHeight="1" x14ac:dyDescent="0.25">
      <c r="G138" s="112"/>
    </row>
    <row r="139" spans="7:7" s="109" customFormat="1" ht="24.95" customHeight="1" x14ac:dyDescent="0.25">
      <c r="G139" s="112"/>
    </row>
    <row r="140" spans="7:7" s="109" customFormat="1" ht="24.95" customHeight="1" x14ac:dyDescent="0.25">
      <c r="G140" s="112"/>
    </row>
    <row r="141" spans="7:7" s="109" customFormat="1" ht="24.95" customHeight="1" x14ac:dyDescent="0.25">
      <c r="G141" s="112"/>
    </row>
    <row r="142" spans="7:7" s="109" customFormat="1" ht="24.95" customHeight="1" x14ac:dyDescent="0.25">
      <c r="G142" s="112"/>
    </row>
    <row r="143" spans="7:7" s="109" customFormat="1" ht="24.95" customHeight="1" x14ac:dyDescent="0.25">
      <c r="G143" s="112"/>
    </row>
    <row r="144" spans="7:7" s="109" customFormat="1" ht="24.95" customHeight="1" x14ac:dyDescent="0.25">
      <c r="G144" s="112"/>
    </row>
    <row r="145" spans="7:7" s="109" customFormat="1" ht="24.95" customHeight="1" x14ac:dyDescent="0.25">
      <c r="G145" s="112"/>
    </row>
    <row r="146" spans="7:7" s="109" customFormat="1" ht="24.95" customHeight="1" x14ac:dyDescent="0.25">
      <c r="G146" s="112"/>
    </row>
    <row r="147" spans="7:7" s="109" customFormat="1" ht="24.95" customHeight="1" x14ac:dyDescent="0.25">
      <c r="G147" s="112"/>
    </row>
    <row r="148" spans="7:7" s="109" customFormat="1" ht="24.95" customHeight="1" x14ac:dyDescent="0.25">
      <c r="G148" s="112"/>
    </row>
    <row r="149" spans="7:7" s="109" customFormat="1" ht="24.95" customHeight="1" x14ac:dyDescent="0.25">
      <c r="G149" s="112"/>
    </row>
    <row r="150" spans="7:7" s="109" customFormat="1" ht="24.95" customHeight="1" x14ac:dyDescent="0.25">
      <c r="G150" s="112"/>
    </row>
    <row r="151" spans="7:7" s="109" customFormat="1" ht="24.95" customHeight="1" x14ac:dyDescent="0.25">
      <c r="G151" s="112"/>
    </row>
    <row r="152" spans="7:7" s="109" customFormat="1" ht="24.95" customHeight="1" x14ac:dyDescent="0.25">
      <c r="G152" s="112"/>
    </row>
    <row r="153" spans="7:7" s="109" customFormat="1" ht="24.95" customHeight="1" x14ac:dyDescent="0.25">
      <c r="G153" s="112"/>
    </row>
    <row r="154" spans="7:7" s="109" customFormat="1" ht="24.95" customHeight="1" x14ac:dyDescent="0.25">
      <c r="G154" s="112"/>
    </row>
    <row r="155" spans="7:7" s="109" customFormat="1" ht="24.95" customHeight="1" x14ac:dyDescent="0.25">
      <c r="G155" s="112"/>
    </row>
    <row r="156" spans="7:7" s="109" customFormat="1" ht="24.95" customHeight="1" x14ac:dyDescent="0.25">
      <c r="G156" s="112"/>
    </row>
    <row r="157" spans="7:7" s="109" customFormat="1" ht="24.95" customHeight="1" x14ac:dyDescent="0.25">
      <c r="G157" s="112"/>
    </row>
    <row r="158" spans="7:7" s="109" customFormat="1" ht="24.95" customHeight="1" x14ac:dyDescent="0.25">
      <c r="G158" s="112"/>
    </row>
    <row r="159" spans="7:7" s="109" customFormat="1" ht="24.95" customHeight="1" x14ac:dyDescent="0.25">
      <c r="G159" s="112"/>
    </row>
    <row r="160" spans="7:7" s="109" customFormat="1" ht="24.95" customHeight="1" x14ac:dyDescent="0.25">
      <c r="G160" s="112"/>
    </row>
    <row r="161" spans="7:7" s="109" customFormat="1" ht="24.95" customHeight="1" x14ac:dyDescent="0.25">
      <c r="G161" s="112"/>
    </row>
    <row r="162" spans="7:7" s="109" customFormat="1" ht="24.95" customHeight="1" x14ac:dyDescent="0.25">
      <c r="G162" s="112"/>
    </row>
    <row r="163" spans="7:7" s="109" customFormat="1" ht="24.95" customHeight="1" x14ac:dyDescent="0.25">
      <c r="G163" s="112"/>
    </row>
    <row r="164" spans="7:7" s="109" customFormat="1" ht="24.95" customHeight="1" x14ac:dyDescent="0.25">
      <c r="G164" s="112"/>
    </row>
    <row r="165" spans="7:7" s="109" customFormat="1" ht="24.95" customHeight="1" x14ac:dyDescent="0.25">
      <c r="G165" s="112"/>
    </row>
    <row r="166" spans="7:7" s="109" customFormat="1" ht="24.95" customHeight="1" x14ac:dyDescent="0.25">
      <c r="G166" s="112"/>
    </row>
    <row r="167" spans="7:7" s="109" customFormat="1" ht="24.95" customHeight="1" x14ac:dyDescent="0.25">
      <c r="G167" s="112"/>
    </row>
    <row r="168" spans="7:7" s="109" customFormat="1" ht="24.95" customHeight="1" x14ac:dyDescent="0.25">
      <c r="G168" s="112"/>
    </row>
    <row r="169" spans="7:7" s="109" customFormat="1" ht="24.95" customHeight="1" x14ac:dyDescent="0.25">
      <c r="G169" s="112"/>
    </row>
    <row r="170" spans="7:7" s="109" customFormat="1" ht="24.95" customHeight="1" x14ac:dyDescent="0.25">
      <c r="G170" s="112"/>
    </row>
    <row r="171" spans="7:7" s="109" customFormat="1" ht="24.95" customHeight="1" x14ac:dyDescent="0.25">
      <c r="G171" s="112"/>
    </row>
    <row r="172" spans="7:7" s="109" customFormat="1" ht="24.95" customHeight="1" x14ac:dyDescent="0.25">
      <c r="G172" s="112"/>
    </row>
    <row r="173" spans="7:7" s="109" customFormat="1" ht="24.95" customHeight="1" x14ac:dyDescent="0.25">
      <c r="G173" s="112"/>
    </row>
    <row r="174" spans="7:7" s="109" customFormat="1" ht="24.95" customHeight="1" x14ac:dyDescent="0.25">
      <c r="G174" s="112"/>
    </row>
    <row r="175" spans="7:7" s="109" customFormat="1" ht="24.95" customHeight="1" x14ac:dyDescent="0.25">
      <c r="G175" s="112"/>
    </row>
    <row r="176" spans="7:7" s="109" customFormat="1" ht="24.95" customHeight="1" x14ac:dyDescent="0.25">
      <c r="G176" s="112"/>
    </row>
    <row r="177" spans="7:7" s="109" customFormat="1" ht="24.95" customHeight="1" x14ac:dyDescent="0.25">
      <c r="G177" s="112"/>
    </row>
    <row r="178" spans="7:7" s="109" customFormat="1" ht="24.95" customHeight="1" x14ac:dyDescent="0.25">
      <c r="G178" s="112"/>
    </row>
    <row r="179" spans="7:7" s="109" customFormat="1" ht="24.95" customHeight="1" x14ac:dyDescent="0.25">
      <c r="G179" s="112"/>
    </row>
    <row r="180" spans="7:7" s="109" customFormat="1" ht="24.95" customHeight="1" x14ac:dyDescent="0.25">
      <c r="G180" s="112"/>
    </row>
    <row r="181" spans="7:7" s="109" customFormat="1" ht="24.95" customHeight="1" x14ac:dyDescent="0.25">
      <c r="G181" s="112"/>
    </row>
    <row r="182" spans="7:7" s="109" customFormat="1" ht="24.95" customHeight="1" x14ac:dyDescent="0.25">
      <c r="G182" s="112"/>
    </row>
    <row r="183" spans="7:7" s="109" customFormat="1" ht="24.95" customHeight="1" x14ac:dyDescent="0.25">
      <c r="G183" s="112"/>
    </row>
    <row r="184" spans="7:7" s="109" customFormat="1" ht="24.95" customHeight="1" x14ac:dyDescent="0.25">
      <c r="G184" s="112"/>
    </row>
    <row r="185" spans="7:7" s="109" customFormat="1" ht="24.95" customHeight="1" x14ac:dyDescent="0.25">
      <c r="G185" s="112"/>
    </row>
    <row r="186" spans="7:7" s="109" customFormat="1" ht="24.95" customHeight="1" x14ac:dyDescent="0.25">
      <c r="G186" s="112"/>
    </row>
    <row r="187" spans="7:7" s="109" customFormat="1" ht="24.95" customHeight="1" x14ac:dyDescent="0.25">
      <c r="G187" s="112"/>
    </row>
    <row r="188" spans="7:7" s="109" customFormat="1" ht="24.95" customHeight="1" x14ac:dyDescent="0.25">
      <c r="G188" s="112"/>
    </row>
    <row r="189" spans="7:7" s="109" customFormat="1" ht="24.95" customHeight="1" x14ac:dyDescent="0.25">
      <c r="G189" s="112"/>
    </row>
    <row r="190" spans="7:7" s="109" customFormat="1" ht="24.95" customHeight="1" x14ac:dyDescent="0.25">
      <c r="G190" s="112"/>
    </row>
    <row r="191" spans="7:7" s="109" customFormat="1" ht="24.95" customHeight="1" x14ac:dyDescent="0.25">
      <c r="G191" s="112"/>
    </row>
    <row r="192" spans="7:7" s="109" customFormat="1" ht="24.95" customHeight="1" x14ac:dyDescent="0.25">
      <c r="G192" s="112"/>
    </row>
    <row r="193" spans="7:7" s="109" customFormat="1" ht="24.95" customHeight="1" x14ac:dyDescent="0.25">
      <c r="G193" s="112"/>
    </row>
    <row r="194" spans="7:7" s="109" customFormat="1" ht="24.95" customHeight="1" x14ac:dyDescent="0.25">
      <c r="G194" s="112"/>
    </row>
    <row r="195" spans="7:7" s="109" customFormat="1" ht="24.95" customHeight="1" x14ac:dyDescent="0.25">
      <c r="G195" s="112"/>
    </row>
    <row r="196" spans="7:7" s="109" customFormat="1" ht="24.95" customHeight="1" x14ac:dyDescent="0.25">
      <c r="G196" s="112"/>
    </row>
    <row r="197" spans="7:7" s="109" customFormat="1" ht="24.95" customHeight="1" x14ac:dyDescent="0.25">
      <c r="G197" s="112"/>
    </row>
    <row r="198" spans="7:7" s="109" customFormat="1" ht="24.95" customHeight="1" x14ac:dyDescent="0.25">
      <c r="G198" s="112"/>
    </row>
    <row r="199" spans="7:7" s="109" customFormat="1" ht="24.95" customHeight="1" x14ac:dyDescent="0.25">
      <c r="G199" s="112"/>
    </row>
    <row r="200" spans="7:7" s="109" customFormat="1" ht="24.95" customHeight="1" x14ac:dyDescent="0.25">
      <c r="G200" s="112"/>
    </row>
    <row r="201" spans="7:7" s="109" customFormat="1" ht="24.95" customHeight="1" x14ac:dyDescent="0.25">
      <c r="G201" s="112"/>
    </row>
    <row r="202" spans="7:7" s="109" customFormat="1" ht="24.95" customHeight="1" x14ac:dyDescent="0.25">
      <c r="G202" s="112"/>
    </row>
    <row r="203" spans="7:7" s="109" customFormat="1" ht="24.95" customHeight="1" x14ac:dyDescent="0.25">
      <c r="G203" s="112"/>
    </row>
    <row r="204" spans="7:7" s="109" customFormat="1" ht="24.95" customHeight="1" x14ac:dyDescent="0.25">
      <c r="G204" s="112"/>
    </row>
    <row r="205" spans="7:7" s="109" customFormat="1" ht="24.95" customHeight="1" x14ac:dyDescent="0.25">
      <c r="G205" s="112"/>
    </row>
    <row r="206" spans="7:7" s="109" customFormat="1" ht="24.95" customHeight="1" x14ac:dyDescent="0.25">
      <c r="G206" s="112"/>
    </row>
    <row r="207" spans="7:7" s="109" customFormat="1" ht="24.95" customHeight="1" x14ac:dyDescent="0.25">
      <c r="G207" s="112"/>
    </row>
    <row r="208" spans="7:7" s="109" customFormat="1" ht="24.95" customHeight="1" x14ac:dyDescent="0.25">
      <c r="G208" s="112"/>
    </row>
    <row r="209" spans="7:7" s="109" customFormat="1" ht="24.95" customHeight="1" x14ac:dyDescent="0.25">
      <c r="G209" s="112"/>
    </row>
    <row r="210" spans="7:7" s="109" customFormat="1" ht="24.95" customHeight="1" x14ac:dyDescent="0.25">
      <c r="G210" s="112"/>
    </row>
    <row r="211" spans="7:7" s="109" customFormat="1" ht="24.95" customHeight="1" x14ac:dyDescent="0.25">
      <c r="G211" s="112"/>
    </row>
    <row r="212" spans="7:7" s="109" customFormat="1" ht="24.95" customHeight="1" x14ac:dyDescent="0.25">
      <c r="G212" s="112"/>
    </row>
    <row r="213" spans="7:7" s="109" customFormat="1" ht="24.95" customHeight="1" x14ac:dyDescent="0.25">
      <c r="G213" s="112"/>
    </row>
    <row r="214" spans="7:7" s="109" customFormat="1" ht="24.95" customHeight="1" x14ac:dyDescent="0.25">
      <c r="G214" s="112"/>
    </row>
    <row r="215" spans="7:7" s="109" customFormat="1" ht="24.95" customHeight="1" x14ac:dyDescent="0.25">
      <c r="G215" s="112"/>
    </row>
    <row r="216" spans="7:7" s="109" customFormat="1" ht="24.95" customHeight="1" x14ac:dyDescent="0.25">
      <c r="G216" s="112"/>
    </row>
    <row r="217" spans="7:7" s="109" customFormat="1" ht="24.95" customHeight="1" x14ac:dyDescent="0.25">
      <c r="G217" s="112"/>
    </row>
    <row r="218" spans="7:7" s="109" customFormat="1" ht="24.95" customHeight="1" x14ac:dyDescent="0.25">
      <c r="G218" s="112"/>
    </row>
    <row r="219" spans="7:7" s="109" customFormat="1" ht="24.95" customHeight="1" x14ac:dyDescent="0.25">
      <c r="G219" s="112"/>
    </row>
    <row r="220" spans="7:7" s="109" customFormat="1" ht="24.95" customHeight="1" x14ac:dyDescent="0.25">
      <c r="G220" s="112"/>
    </row>
    <row r="221" spans="7:7" s="109" customFormat="1" ht="24.95" customHeight="1" x14ac:dyDescent="0.25">
      <c r="G221" s="112"/>
    </row>
    <row r="222" spans="7:7" s="109" customFormat="1" ht="24.95" customHeight="1" x14ac:dyDescent="0.25">
      <c r="G222" s="112"/>
    </row>
    <row r="223" spans="7:7" s="109" customFormat="1" ht="24.95" customHeight="1" x14ac:dyDescent="0.25">
      <c r="G223" s="112"/>
    </row>
    <row r="224" spans="7:7" s="109" customFormat="1" ht="24.95" customHeight="1" x14ac:dyDescent="0.25">
      <c r="G224" s="112"/>
    </row>
    <row r="225" spans="7:7" s="109" customFormat="1" ht="24.95" customHeight="1" x14ac:dyDescent="0.25">
      <c r="G225" s="112"/>
    </row>
    <row r="226" spans="7:7" s="109" customFormat="1" ht="24.95" customHeight="1" x14ac:dyDescent="0.25">
      <c r="G226" s="112"/>
    </row>
    <row r="227" spans="7:7" s="109" customFormat="1" ht="24.95" customHeight="1" x14ac:dyDescent="0.25">
      <c r="G227" s="112"/>
    </row>
    <row r="228" spans="7:7" s="109" customFormat="1" ht="24.95" customHeight="1" x14ac:dyDescent="0.25">
      <c r="G228" s="112"/>
    </row>
    <row r="229" spans="7:7" s="109" customFormat="1" ht="24.95" customHeight="1" x14ac:dyDescent="0.25">
      <c r="G229" s="112"/>
    </row>
    <row r="230" spans="7:7" s="109" customFormat="1" ht="24.95" customHeight="1" x14ac:dyDescent="0.25">
      <c r="G230" s="112"/>
    </row>
    <row r="231" spans="7:7" s="109" customFormat="1" ht="24.95" customHeight="1" x14ac:dyDescent="0.25">
      <c r="G231" s="112"/>
    </row>
    <row r="232" spans="7:7" s="109" customFormat="1" ht="24.95" customHeight="1" x14ac:dyDescent="0.25">
      <c r="G232" s="112"/>
    </row>
    <row r="233" spans="7:7" s="109" customFormat="1" ht="24.95" customHeight="1" x14ac:dyDescent="0.25">
      <c r="G233" s="112"/>
    </row>
    <row r="234" spans="7:7" s="109" customFormat="1" ht="24.95" customHeight="1" x14ac:dyDescent="0.25">
      <c r="G234" s="112"/>
    </row>
    <row r="235" spans="7:7" s="109" customFormat="1" ht="24.95" customHeight="1" x14ac:dyDescent="0.25">
      <c r="G235" s="112"/>
    </row>
    <row r="236" spans="7:7" s="109" customFormat="1" ht="24.95" customHeight="1" x14ac:dyDescent="0.25">
      <c r="G236" s="112"/>
    </row>
    <row r="237" spans="7:7" s="109" customFormat="1" ht="24.95" customHeight="1" x14ac:dyDescent="0.25">
      <c r="G237" s="112"/>
    </row>
    <row r="238" spans="7:7" s="109" customFormat="1" ht="24.95" customHeight="1" x14ac:dyDescent="0.25">
      <c r="G238" s="112"/>
    </row>
    <row r="239" spans="7:7" s="109" customFormat="1" ht="24.95" customHeight="1" x14ac:dyDescent="0.25">
      <c r="G239" s="112"/>
    </row>
    <row r="240" spans="7:7" s="109" customFormat="1" ht="24.95" customHeight="1" x14ac:dyDescent="0.25">
      <c r="G240" s="112"/>
    </row>
    <row r="241" spans="7:7" s="109" customFormat="1" ht="24.95" customHeight="1" x14ac:dyDescent="0.25">
      <c r="G241" s="112"/>
    </row>
    <row r="242" spans="7:7" s="109" customFormat="1" ht="24.95" customHeight="1" x14ac:dyDescent="0.25">
      <c r="G242" s="112"/>
    </row>
    <row r="243" spans="7:7" s="109" customFormat="1" ht="24.95" customHeight="1" x14ac:dyDescent="0.25">
      <c r="G243" s="112"/>
    </row>
    <row r="244" spans="7:7" s="109" customFormat="1" ht="24.95" customHeight="1" x14ac:dyDescent="0.25">
      <c r="G244" s="112"/>
    </row>
    <row r="245" spans="7:7" s="109" customFormat="1" ht="24.95" customHeight="1" x14ac:dyDescent="0.25">
      <c r="G245" s="112"/>
    </row>
    <row r="246" spans="7:7" s="109" customFormat="1" ht="24.95" customHeight="1" x14ac:dyDescent="0.25">
      <c r="G246" s="112"/>
    </row>
    <row r="247" spans="7:7" s="109" customFormat="1" ht="24.95" customHeight="1" x14ac:dyDescent="0.25">
      <c r="G247" s="112"/>
    </row>
    <row r="248" spans="7:7" s="109" customFormat="1" ht="24.95" customHeight="1" x14ac:dyDescent="0.25">
      <c r="G248" s="112"/>
    </row>
    <row r="249" spans="7:7" s="109" customFormat="1" ht="24.95" customHeight="1" x14ac:dyDescent="0.25">
      <c r="G249" s="112"/>
    </row>
    <row r="250" spans="7:7" s="109" customFormat="1" ht="24.95" customHeight="1" x14ac:dyDescent="0.25">
      <c r="G250" s="112"/>
    </row>
    <row r="251" spans="7:7" s="109" customFormat="1" ht="24.95" customHeight="1" x14ac:dyDescent="0.25">
      <c r="G251" s="112"/>
    </row>
    <row r="252" spans="7:7" s="109" customFormat="1" ht="24.95" customHeight="1" x14ac:dyDescent="0.25">
      <c r="G252" s="112"/>
    </row>
    <row r="253" spans="7:7" s="109" customFormat="1" ht="24.95" customHeight="1" x14ac:dyDescent="0.25">
      <c r="G253" s="112"/>
    </row>
    <row r="254" spans="7:7" s="109" customFormat="1" ht="24.95" customHeight="1" x14ac:dyDescent="0.25">
      <c r="G254" s="112"/>
    </row>
    <row r="255" spans="7:7" s="109" customFormat="1" ht="24.95" customHeight="1" x14ac:dyDescent="0.25">
      <c r="G255" s="112"/>
    </row>
    <row r="256" spans="7:7" s="109" customFormat="1" ht="24.95" customHeight="1" x14ac:dyDescent="0.25">
      <c r="G256" s="112"/>
    </row>
    <row r="257" spans="7:7" s="109" customFormat="1" ht="24.95" customHeight="1" x14ac:dyDescent="0.25">
      <c r="G257" s="112"/>
    </row>
    <row r="258" spans="7:7" s="109" customFormat="1" ht="24.95" customHeight="1" x14ac:dyDescent="0.25">
      <c r="G258" s="112"/>
    </row>
    <row r="259" spans="7:7" s="109" customFormat="1" ht="24.95" customHeight="1" x14ac:dyDescent="0.25">
      <c r="G259" s="112"/>
    </row>
    <row r="260" spans="7:7" s="109" customFormat="1" ht="24.95" customHeight="1" x14ac:dyDescent="0.25">
      <c r="G260" s="112"/>
    </row>
    <row r="261" spans="7:7" s="109" customFormat="1" ht="24.95" customHeight="1" x14ac:dyDescent="0.25">
      <c r="G261" s="112"/>
    </row>
    <row r="262" spans="7:7" s="109" customFormat="1" ht="24.95" customHeight="1" x14ac:dyDescent="0.25">
      <c r="G262" s="112"/>
    </row>
    <row r="263" spans="7:7" s="109" customFormat="1" ht="24.95" customHeight="1" x14ac:dyDescent="0.25">
      <c r="G263" s="112"/>
    </row>
    <row r="264" spans="7:7" s="109" customFormat="1" ht="24.95" customHeight="1" x14ac:dyDescent="0.25">
      <c r="G264" s="112"/>
    </row>
    <row r="265" spans="7:7" s="109" customFormat="1" ht="24.95" customHeight="1" x14ac:dyDescent="0.25">
      <c r="G265" s="112"/>
    </row>
    <row r="266" spans="7:7" s="109" customFormat="1" ht="24.95" customHeight="1" x14ac:dyDescent="0.25">
      <c r="G266" s="112"/>
    </row>
    <row r="267" spans="7:7" s="109" customFormat="1" ht="24.95" customHeight="1" x14ac:dyDescent="0.25">
      <c r="G267" s="112"/>
    </row>
    <row r="268" spans="7:7" s="109" customFormat="1" ht="24.95" customHeight="1" x14ac:dyDescent="0.25">
      <c r="G268" s="112"/>
    </row>
    <row r="269" spans="7:7" s="109" customFormat="1" ht="24.95" customHeight="1" x14ac:dyDescent="0.25">
      <c r="G269" s="112"/>
    </row>
    <row r="270" spans="7:7" s="109" customFormat="1" ht="24.95" customHeight="1" x14ac:dyDescent="0.25">
      <c r="G270" s="112"/>
    </row>
    <row r="271" spans="7:7" s="109" customFormat="1" ht="24.95" customHeight="1" x14ac:dyDescent="0.25">
      <c r="G271" s="112"/>
    </row>
    <row r="272" spans="7:7" s="109" customFormat="1" ht="24.95" customHeight="1" x14ac:dyDescent="0.25">
      <c r="G272" s="112"/>
    </row>
    <row r="273" spans="7:7" s="109" customFormat="1" ht="24.95" customHeight="1" x14ac:dyDescent="0.25">
      <c r="G273" s="112"/>
    </row>
    <row r="274" spans="7:7" s="109" customFormat="1" ht="24.95" customHeight="1" x14ac:dyDescent="0.25">
      <c r="G274" s="112"/>
    </row>
    <row r="275" spans="7:7" s="109" customFormat="1" ht="24.95" customHeight="1" x14ac:dyDescent="0.25">
      <c r="G275" s="112"/>
    </row>
    <row r="276" spans="7:7" s="109" customFormat="1" ht="24.95" customHeight="1" x14ac:dyDescent="0.25">
      <c r="G276" s="112"/>
    </row>
    <row r="277" spans="7:7" s="109" customFormat="1" ht="24.95" customHeight="1" x14ac:dyDescent="0.25">
      <c r="G277" s="112"/>
    </row>
    <row r="278" spans="7:7" s="109" customFormat="1" ht="24.95" customHeight="1" x14ac:dyDescent="0.25">
      <c r="G278" s="112"/>
    </row>
    <row r="279" spans="7:7" s="109" customFormat="1" ht="24.95" customHeight="1" x14ac:dyDescent="0.25">
      <c r="G279" s="112"/>
    </row>
    <row r="280" spans="7:7" s="109" customFormat="1" ht="24.95" customHeight="1" x14ac:dyDescent="0.25">
      <c r="G280" s="112"/>
    </row>
  </sheetData>
  <sheetProtection algorithmName="SHA-512" hashValue="wL/HeZotQnbRl6kSqNBmvNwahq6sHVbHdW15g3Y2mInKAw22rZWUZgj4596qzMx/jlOeMcW+7wXVpORNbUT1nw==" saltValue="RvpBKOUWS7Znaq+eaiq6ug==" spinCount="100000" sheet="1" objects="1" scenarios="1"/>
  <mergeCells count="14">
    <mergeCell ref="C19:D19"/>
    <mergeCell ref="C20:D20"/>
    <mergeCell ref="C21:D21"/>
    <mergeCell ref="C10:D10"/>
    <mergeCell ref="C2:D2"/>
    <mergeCell ref="C6:D6"/>
    <mergeCell ref="C7:D7"/>
    <mergeCell ref="C8:D8"/>
    <mergeCell ref="C9:D9"/>
    <mergeCell ref="C11:D11"/>
    <mergeCell ref="C14:D14"/>
    <mergeCell ref="C15:D15"/>
    <mergeCell ref="C16:D16"/>
    <mergeCell ref="C18:D18"/>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32F02-3470-46CA-BCCE-38B79CA31EE5}">
  <dimension ref="B2:M2724"/>
  <sheetViews>
    <sheetView workbookViewId="0">
      <pane xSplit="6" ySplit="9" topLeftCell="G10" activePane="bottomRight" state="frozen"/>
      <selection pane="topRight" activeCell="G1" sqref="G1"/>
      <selection pane="bottomLeft" activeCell="A10" sqref="A10"/>
      <selection pane="bottomRight" activeCell="K34" sqref="K34"/>
    </sheetView>
  </sheetViews>
  <sheetFormatPr baseColWidth="10" defaultRowHeight="12.75" x14ac:dyDescent="0.2"/>
  <cols>
    <col min="1" max="1" width="2.5703125" style="61" customWidth="1"/>
    <col min="2" max="2" width="8.5703125" style="60" hidden="1" customWidth="1"/>
    <col min="3" max="3" width="9.7109375" style="63" customWidth="1"/>
    <col min="4" max="4" width="35.7109375" style="61" bestFit="1" customWidth="1"/>
    <col min="5" max="5" width="8.5703125" style="61" hidden="1" customWidth="1"/>
    <col min="6" max="6" width="33.85546875" style="61" hidden="1" customWidth="1"/>
    <col min="7" max="7" width="8.28515625" style="61" customWidth="1"/>
    <col min="8" max="8" width="12" style="61" customWidth="1"/>
    <col min="9" max="9" width="8.28515625" style="61" customWidth="1"/>
    <col min="10" max="10" width="34.28515625" style="61" bestFit="1" customWidth="1"/>
    <col min="11" max="11" width="26.140625" style="61" bestFit="1" customWidth="1"/>
    <col min="12" max="12" width="8.28515625" style="60" customWidth="1"/>
    <col min="13" max="13" width="30.7109375" style="61" bestFit="1" customWidth="1"/>
    <col min="14" max="15" width="12.5703125" style="61" customWidth="1"/>
    <col min="16" max="19" width="13.28515625" style="61" customWidth="1"/>
    <col min="20" max="20" width="12.42578125" style="61" customWidth="1"/>
    <col min="21" max="21" width="12.140625" style="61" customWidth="1"/>
    <col min="22" max="23" width="11.85546875" style="61" customWidth="1"/>
    <col min="24" max="24" width="13.140625" style="61" customWidth="1"/>
    <col min="25" max="35" width="11.42578125" style="61"/>
    <col min="36" max="37" width="12.42578125" style="61" customWidth="1"/>
    <col min="38" max="38" width="11.85546875" style="61" customWidth="1"/>
    <col min="39" max="39" width="11.42578125" style="61"/>
    <col min="40" max="40" width="13.7109375" style="61" customWidth="1"/>
    <col min="41" max="41" width="14.85546875" style="61" customWidth="1"/>
    <col min="42" max="42" width="12.7109375" style="61" customWidth="1"/>
    <col min="43" max="43" width="13.28515625" style="61" customWidth="1"/>
    <col min="44" max="44" width="13" style="61" customWidth="1"/>
    <col min="45" max="45" width="11.85546875" style="61" customWidth="1"/>
    <col min="46" max="46" width="12.42578125" style="61" customWidth="1"/>
    <col min="47" max="47" width="12.140625" style="61" customWidth="1"/>
    <col min="48" max="48" width="12" style="61" customWidth="1"/>
    <col min="49" max="58" width="11.42578125" style="61"/>
    <col min="59" max="59" width="11.85546875" style="61" bestFit="1" customWidth="1"/>
    <col min="60" max="60" width="11.42578125" style="61"/>
    <col min="61" max="61" width="15.5703125" style="61" bestFit="1" customWidth="1"/>
    <col min="62" max="62" width="17.42578125" style="61" bestFit="1" customWidth="1"/>
    <col min="63" max="63" width="20.28515625" style="61" bestFit="1" customWidth="1"/>
    <col min="64" max="64" width="20" style="61" customWidth="1"/>
    <col min="65" max="68" width="11.42578125" style="61"/>
    <col min="69" max="69" width="27.42578125" style="61" bestFit="1" customWidth="1"/>
    <col min="70" max="70" width="32.140625" style="61" bestFit="1" customWidth="1"/>
    <col min="71" max="136" width="11.42578125" style="61"/>
    <col min="137" max="137" width="6.85546875" style="61" customWidth="1"/>
    <col min="138" max="138" width="2.85546875" style="61" customWidth="1"/>
    <col min="139" max="139" width="7.42578125" style="61" customWidth="1"/>
    <col min="140" max="140" width="20.140625" style="61" customWidth="1"/>
    <col min="141" max="141" width="8.5703125" style="61" customWidth="1"/>
    <col min="142" max="142" width="6.140625" style="61" customWidth="1"/>
    <col min="143" max="143" width="8.42578125" style="61" customWidth="1"/>
    <col min="144" max="144" width="13.85546875" style="61" customWidth="1"/>
    <col min="145" max="146" width="11.5703125" style="61" customWidth="1"/>
    <col min="147" max="147" width="7.28515625" style="61" customWidth="1"/>
    <col min="148" max="148" width="13.140625" style="61" customWidth="1"/>
    <col min="149" max="149" width="25.28515625" style="61" customWidth="1"/>
    <col min="150" max="150" width="5.28515625" style="61" customWidth="1"/>
    <col min="151" max="151" width="12.140625" style="61" customWidth="1"/>
    <col min="152" max="152" width="17" style="61" customWidth="1"/>
    <col min="153" max="153" width="12.140625" style="61" customWidth="1"/>
    <col min="154" max="154" width="10" style="61" customWidth="1"/>
    <col min="155" max="155" width="8.5703125" style="61" customWidth="1"/>
    <col min="156" max="156" width="12.140625" style="61" customWidth="1"/>
    <col min="157" max="157" width="24.5703125" style="61" customWidth="1"/>
    <col min="158" max="162" width="8.7109375" style="61" customWidth="1"/>
    <col min="163" max="163" width="12" style="61" customWidth="1"/>
    <col min="164" max="165" width="12.140625" style="61" customWidth="1"/>
    <col min="166" max="166" width="15.28515625" style="61" customWidth="1"/>
    <col min="167" max="167" width="15" style="61" customWidth="1"/>
    <col min="168" max="170" width="6.28515625" style="61" bestFit="1" customWidth="1"/>
    <col min="171" max="173" width="6.28515625" style="61" customWidth="1"/>
    <col min="174" max="174" width="13.85546875" style="61" customWidth="1"/>
    <col min="175" max="175" width="9.28515625" style="61" customWidth="1"/>
    <col min="176" max="176" width="11" style="61" customWidth="1"/>
    <col min="177" max="177" width="9.7109375" style="61" customWidth="1"/>
    <col min="178" max="178" width="8.42578125" style="61" customWidth="1"/>
    <col min="179" max="179" width="8.7109375" style="61" customWidth="1"/>
    <col min="180" max="180" width="9.42578125" style="61" customWidth="1"/>
    <col min="181" max="182" width="10" style="61" customWidth="1"/>
    <col min="183" max="183" width="10.140625" style="61" customWidth="1"/>
    <col min="184" max="184" width="9.28515625" style="61" customWidth="1"/>
    <col min="185" max="185" width="10.42578125" style="61" customWidth="1"/>
    <col min="186" max="186" width="9.7109375" style="61" customWidth="1"/>
    <col min="187" max="187" width="9.5703125" style="61" customWidth="1"/>
    <col min="188" max="188" width="10.28515625" style="61" customWidth="1"/>
    <col min="189" max="192" width="8.7109375" style="61" customWidth="1"/>
    <col min="193" max="193" width="12.7109375" style="61" customWidth="1"/>
    <col min="194" max="195" width="11.42578125" style="61"/>
    <col min="196" max="199" width="11.5703125" style="61" customWidth="1"/>
    <col min="200" max="200" width="12.7109375" style="61" customWidth="1"/>
    <col min="201" max="201" width="12" style="61" customWidth="1"/>
    <col min="202" max="204" width="11.42578125" style="61"/>
    <col min="205" max="205" width="10.140625" style="61" customWidth="1"/>
    <col min="206" max="206" width="9.28515625" style="61" customWidth="1"/>
    <col min="207" max="207" width="10.140625" style="61" customWidth="1"/>
    <col min="208" max="208" width="12.5703125" style="61" customWidth="1"/>
    <col min="209" max="209" width="12.85546875" style="61" customWidth="1"/>
    <col min="210" max="210" width="25" style="61" customWidth="1"/>
    <col min="211" max="211" width="39.5703125" style="61" customWidth="1"/>
    <col min="212" max="213" width="5.140625" style="61" customWidth="1"/>
    <col min="214" max="215" width="3.85546875" style="61" bestFit="1" customWidth="1"/>
    <col min="216" max="216" width="5.42578125" style="61" bestFit="1" customWidth="1"/>
    <col min="217" max="217" width="4" style="61" bestFit="1" customWidth="1"/>
    <col min="218" max="218" width="5.42578125" style="61" customWidth="1"/>
    <col min="219" max="219" width="5.42578125" style="61" bestFit="1" customWidth="1"/>
    <col min="220" max="220" width="4.42578125" style="61" bestFit="1" customWidth="1"/>
    <col min="221" max="222" width="3.85546875" style="61" bestFit="1" customWidth="1"/>
    <col min="223" max="223" width="5.42578125" style="61" bestFit="1" customWidth="1"/>
    <col min="224" max="224" width="4" style="61" bestFit="1" customWidth="1"/>
    <col min="225" max="227" width="5.140625" style="61" customWidth="1"/>
    <col min="228" max="228" width="50.28515625" style="61" customWidth="1"/>
    <col min="229" max="229" width="7" style="61" customWidth="1"/>
    <col min="230" max="231" width="8" style="61" customWidth="1"/>
    <col min="232" max="232" width="7" style="61" customWidth="1"/>
    <col min="233" max="233" width="8.140625" style="61" customWidth="1"/>
    <col min="234" max="234" width="16" style="61" customWidth="1"/>
    <col min="235" max="235" width="11.42578125" style="61"/>
    <col min="236" max="236" width="19.5703125" style="61" customWidth="1"/>
    <col min="237" max="237" width="23" style="61" customWidth="1"/>
    <col min="238" max="238" width="39.42578125" style="61" customWidth="1"/>
    <col min="239" max="239" width="19.42578125" style="61" customWidth="1"/>
    <col min="240" max="240" width="6.5703125" style="61" customWidth="1"/>
    <col min="241" max="241" width="26.5703125" style="61" customWidth="1"/>
    <col min="242" max="242" width="5.140625" style="61" customWidth="1"/>
    <col min="243" max="243" width="4.42578125" style="61" bestFit="1" customWidth="1"/>
    <col min="244" max="245" width="3.85546875" style="61" bestFit="1" customWidth="1"/>
    <col min="246" max="246" width="5.42578125" style="61" bestFit="1" customWidth="1"/>
    <col min="247" max="247" width="4" style="61" bestFit="1" customWidth="1"/>
    <col min="248" max="248" width="4.85546875" style="61" customWidth="1"/>
    <col min="249" max="249" width="8.5703125" style="61" customWidth="1"/>
    <col min="250" max="250" width="5.28515625" style="61" customWidth="1"/>
    <col min="251" max="251" width="4.5703125" style="61" bestFit="1" customWidth="1"/>
    <col min="252" max="252" width="4.7109375" style="61" bestFit="1" customWidth="1"/>
    <col min="253" max="253" width="6.28515625" style="61" bestFit="1" customWidth="1"/>
    <col min="254" max="254" width="4.85546875" style="61" bestFit="1" customWidth="1"/>
    <col min="255" max="255" width="6" style="61" customWidth="1"/>
    <col min="256" max="257" width="5.140625" style="61" customWidth="1"/>
    <col min="258" max="258" width="10.42578125" style="61" customWidth="1"/>
    <col min="259" max="259" width="53.85546875" style="61" customWidth="1"/>
    <col min="260" max="260" width="21.85546875" style="61" customWidth="1"/>
    <col min="261" max="261" width="23.5703125" style="61" customWidth="1"/>
    <col min="262" max="262" width="17.28515625" style="61" customWidth="1"/>
    <col min="263" max="263" width="24.7109375" style="61" customWidth="1"/>
    <col min="264" max="264" width="11.42578125" style="61"/>
    <col min="265" max="265" width="1.5703125" style="61" customWidth="1"/>
    <col min="266" max="267" width="14.7109375" style="61" customWidth="1"/>
    <col min="268" max="268" width="13.140625" style="61" customWidth="1"/>
    <col min="269" max="271" width="12.5703125" style="61" customWidth="1"/>
    <col min="272" max="275" width="13.28515625" style="61" customWidth="1"/>
    <col min="276" max="276" width="12.42578125" style="61" customWidth="1"/>
    <col min="277" max="277" width="12.140625" style="61" customWidth="1"/>
    <col min="278" max="279" width="11.85546875" style="61" customWidth="1"/>
    <col min="280" max="280" width="13.140625" style="61" customWidth="1"/>
    <col min="281" max="291" width="11.42578125" style="61"/>
    <col min="292" max="293" width="12.42578125" style="61" customWidth="1"/>
    <col min="294" max="294" width="11.85546875" style="61" customWidth="1"/>
    <col min="295" max="295" width="11.42578125" style="61"/>
    <col min="296" max="296" width="13.7109375" style="61" customWidth="1"/>
    <col min="297" max="297" width="14.85546875" style="61" customWidth="1"/>
    <col min="298" max="298" width="12.7109375" style="61" customWidth="1"/>
    <col min="299" max="299" width="13.28515625" style="61" customWidth="1"/>
    <col min="300" max="300" width="13" style="61" customWidth="1"/>
    <col min="301" max="301" width="11.85546875" style="61" customWidth="1"/>
    <col min="302" max="302" width="12.42578125" style="61" customWidth="1"/>
    <col min="303" max="303" width="12.140625" style="61" customWidth="1"/>
    <col min="304" max="304" width="12" style="61" customWidth="1"/>
    <col min="305" max="314" width="11.42578125" style="61"/>
    <col min="315" max="315" width="11.85546875" style="61" bestFit="1" customWidth="1"/>
    <col min="316" max="316" width="11.42578125" style="61"/>
    <col min="317" max="317" width="15.5703125" style="61" bestFit="1" customWidth="1"/>
    <col min="318" max="318" width="17.42578125" style="61" bestFit="1" customWidth="1"/>
    <col min="319" max="319" width="20.28515625" style="61" bestFit="1" customWidth="1"/>
    <col min="320" max="320" width="20" style="61" customWidth="1"/>
    <col min="321" max="324" width="11.42578125" style="61"/>
    <col min="325" max="325" width="27.42578125" style="61" bestFit="1" customWidth="1"/>
    <col min="326" max="326" width="32.140625" style="61" bestFit="1" customWidth="1"/>
    <col min="327" max="392" width="11.42578125" style="61"/>
    <col min="393" max="393" width="6.85546875" style="61" customWidth="1"/>
    <col min="394" max="394" width="2.85546875" style="61" customWidth="1"/>
    <col min="395" max="395" width="7.42578125" style="61" customWidth="1"/>
    <col min="396" max="396" width="20.140625" style="61" customWidth="1"/>
    <col min="397" max="397" width="8.5703125" style="61" customWidth="1"/>
    <col min="398" max="398" width="6.140625" style="61" customWidth="1"/>
    <col min="399" max="399" width="8.42578125" style="61" customWidth="1"/>
    <col min="400" max="400" width="13.85546875" style="61" customWidth="1"/>
    <col min="401" max="402" width="11.5703125" style="61" customWidth="1"/>
    <col min="403" max="403" width="7.28515625" style="61" customWidth="1"/>
    <col min="404" max="404" width="13.140625" style="61" customWidth="1"/>
    <col min="405" max="405" width="25.28515625" style="61" customWidth="1"/>
    <col min="406" max="406" width="5.28515625" style="61" customWidth="1"/>
    <col min="407" max="407" width="12.140625" style="61" customWidth="1"/>
    <col min="408" max="408" width="17" style="61" customWidth="1"/>
    <col min="409" max="409" width="12.140625" style="61" customWidth="1"/>
    <col min="410" max="410" width="10" style="61" customWidth="1"/>
    <col min="411" max="411" width="8.5703125" style="61" customWidth="1"/>
    <col min="412" max="412" width="12.140625" style="61" customWidth="1"/>
    <col min="413" max="413" width="24.5703125" style="61" customWidth="1"/>
    <col min="414" max="418" width="8.7109375" style="61" customWidth="1"/>
    <col min="419" max="419" width="12" style="61" customWidth="1"/>
    <col min="420" max="421" width="12.140625" style="61" customWidth="1"/>
    <col min="422" max="422" width="15.28515625" style="61" customWidth="1"/>
    <col min="423" max="423" width="15" style="61" customWidth="1"/>
    <col min="424" max="426" width="6.28515625" style="61" bestFit="1" customWidth="1"/>
    <col min="427" max="429" width="6.28515625" style="61" customWidth="1"/>
    <col min="430" max="430" width="13.85546875" style="61" customWidth="1"/>
    <col min="431" max="431" width="9.28515625" style="61" customWidth="1"/>
    <col min="432" max="432" width="11" style="61" customWidth="1"/>
    <col min="433" max="433" width="9.7109375" style="61" customWidth="1"/>
    <col min="434" max="434" width="8.42578125" style="61" customWidth="1"/>
    <col min="435" max="435" width="8.7109375" style="61" customWidth="1"/>
    <col min="436" max="436" width="9.42578125" style="61" customWidth="1"/>
    <col min="437" max="438" width="10" style="61" customWidth="1"/>
    <col min="439" max="439" width="10.140625" style="61" customWidth="1"/>
    <col min="440" max="440" width="9.28515625" style="61" customWidth="1"/>
    <col min="441" max="441" width="10.42578125" style="61" customWidth="1"/>
    <col min="442" max="442" width="9.7109375" style="61" customWidth="1"/>
    <col min="443" max="443" width="9.5703125" style="61" customWidth="1"/>
    <col min="444" max="444" width="10.28515625" style="61" customWidth="1"/>
    <col min="445" max="448" width="8.7109375" style="61" customWidth="1"/>
    <col min="449" max="449" width="12.7109375" style="61" customWidth="1"/>
    <col min="450" max="451" width="11.42578125" style="61"/>
    <col min="452" max="455" width="11.5703125" style="61" customWidth="1"/>
    <col min="456" max="456" width="12.7109375" style="61" customWidth="1"/>
    <col min="457" max="457" width="12" style="61" customWidth="1"/>
    <col min="458" max="460" width="11.42578125" style="61"/>
    <col min="461" max="461" width="10.140625" style="61" customWidth="1"/>
    <col min="462" max="462" width="9.28515625" style="61" customWidth="1"/>
    <col min="463" max="463" width="10.140625" style="61" customWidth="1"/>
    <col min="464" max="464" width="12.5703125" style="61" customWidth="1"/>
    <col min="465" max="465" width="12.85546875" style="61" customWidth="1"/>
    <col min="466" max="466" width="25" style="61" customWidth="1"/>
    <col min="467" max="467" width="39.5703125" style="61" customWidth="1"/>
    <col min="468" max="469" width="5.140625" style="61" customWidth="1"/>
    <col min="470" max="471" width="3.85546875" style="61" bestFit="1" customWidth="1"/>
    <col min="472" max="472" width="5.42578125" style="61" bestFit="1" customWidth="1"/>
    <col min="473" max="473" width="4" style="61" bestFit="1" customWidth="1"/>
    <col min="474" max="474" width="5.42578125" style="61" customWidth="1"/>
    <col min="475" max="475" width="5.42578125" style="61" bestFit="1" customWidth="1"/>
    <col min="476" max="476" width="4.42578125" style="61" bestFit="1" customWidth="1"/>
    <col min="477" max="478" width="3.85546875" style="61" bestFit="1" customWidth="1"/>
    <col min="479" max="479" width="5.42578125" style="61" bestFit="1" customWidth="1"/>
    <col min="480" max="480" width="4" style="61" bestFit="1" customWidth="1"/>
    <col min="481" max="483" width="5.140625" style="61" customWidth="1"/>
    <col min="484" max="484" width="50.28515625" style="61" customWidth="1"/>
    <col min="485" max="485" width="7" style="61" customWidth="1"/>
    <col min="486" max="487" width="8" style="61" customWidth="1"/>
    <col min="488" max="488" width="7" style="61" customWidth="1"/>
    <col min="489" max="489" width="8.140625" style="61" customWidth="1"/>
    <col min="490" max="490" width="16" style="61" customWidth="1"/>
    <col min="491" max="491" width="11.42578125" style="61"/>
    <col min="492" max="492" width="19.5703125" style="61" customWidth="1"/>
    <col min="493" max="493" width="23" style="61" customWidth="1"/>
    <col min="494" max="494" width="39.42578125" style="61" customWidth="1"/>
    <col min="495" max="495" width="19.42578125" style="61" customWidth="1"/>
    <col min="496" max="496" width="6.5703125" style="61" customWidth="1"/>
    <col min="497" max="497" width="26.5703125" style="61" customWidth="1"/>
    <col min="498" max="498" width="5.140625" style="61" customWidth="1"/>
    <col min="499" max="499" width="4.42578125" style="61" bestFit="1" customWidth="1"/>
    <col min="500" max="501" width="3.85546875" style="61" bestFit="1" customWidth="1"/>
    <col min="502" max="502" width="5.42578125" style="61" bestFit="1" customWidth="1"/>
    <col min="503" max="503" width="4" style="61" bestFit="1" customWidth="1"/>
    <col min="504" max="504" width="4.85546875" style="61" customWidth="1"/>
    <col min="505" max="505" width="8.5703125" style="61" customWidth="1"/>
    <col min="506" max="506" width="5.28515625" style="61" customWidth="1"/>
    <col min="507" max="507" width="4.5703125" style="61" bestFit="1" customWidth="1"/>
    <col min="508" max="508" width="4.7109375" style="61" bestFit="1" customWidth="1"/>
    <col min="509" max="509" width="6.28515625" style="61" bestFit="1" customWidth="1"/>
    <col min="510" max="510" width="4.85546875" style="61" bestFit="1" customWidth="1"/>
    <col min="511" max="511" width="6" style="61" customWidth="1"/>
    <col min="512" max="513" width="5.140625" style="61" customWidth="1"/>
    <col min="514" max="514" width="10.42578125" style="61" customWidth="1"/>
    <col min="515" max="515" width="53.85546875" style="61" customWidth="1"/>
    <col min="516" max="516" width="21.85546875" style="61" customWidth="1"/>
    <col min="517" max="517" width="23.5703125" style="61" customWidth="1"/>
    <col min="518" max="518" width="17.28515625" style="61" customWidth="1"/>
    <col min="519" max="519" width="24.7109375" style="61" customWidth="1"/>
    <col min="520" max="520" width="11.42578125" style="61"/>
    <col min="521" max="521" width="1.5703125" style="61" customWidth="1"/>
    <col min="522" max="523" width="14.7109375" style="61" customWidth="1"/>
    <col min="524" max="524" width="13.140625" style="61" customWidth="1"/>
    <col min="525" max="527" width="12.5703125" style="61" customWidth="1"/>
    <col min="528" max="531" width="13.28515625" style="61" customWidth="1"/>
    <col min="532" max="532" width="12.42578125" style="61" customWidth="1"/>
    <col min="533" max="533" width="12.140625" style="61" customWidth="1"/>
    <col min="534" max="535" width="11.85546875" style="61" customWidth="1"/>
    <col min="536" max="536" width="13.140625" style="61" customWidth="1"/>
    <col min="537" max="547" width="11.42578125" style="61"/>
    <col min="548" max="549" width="12.42578125" style="61" customWidth="1"/>
    <col min="550" max="550" width="11.85546875" style="61" customWidth="1"/>
    <col min="551" max="551" width="11.42578125" style="61"/>
    <col min="552" max="552" width="13.7109375" style="61" customWidth="1"/>
    <col min="553" max="553" width="14.85546875" style="61" customWidth="1"/>
    <col min="554" max="554" width="12.7109375" style="61" customWidth="1"/>
    <col min="555" max="555" width="13.28515625" style="61" customWidth="1"/>
    <col min="556" max="556" width="13" style="61" customWidth="1"/>
    <col min="557" max="557" width="11.85546875" style="61" customWidth="1"/>
    <col min="558" max="558" width="12.42578125" style="61" customWidth="1"/>
    <col min="559" max="559" width="12.140625" style="61" customWidth="1"/>
    <col min="560" max="560" width="12" style="61" customWidth="1"/>
    <col min="561" max="570" width="11.42578125" style="61"/>
    <col min="571" max="571" width="11.85546875" style="61" bestFit="1" customWidth="1"/>
    <col min="572" max="572" width="11.42578125" style="61"/>
    <col min="573" max="573" width="15.5703125" style="61" bestFit="1" customWidth="1"/>
    <col min="574" max="574" width="17.42578125" style="61" bestFit="1" customWidth="1"/>
    <col min="575" max="575" width="20.28515625" style="61" bestFit="1" customWidth="1"/>
    <col min="576" max="576" width="20" style="61" customWidth="1"/>
    <col min="577" max="580" width="11.42578125" style="61"/>
    <col min="581" max="581" width="27.42578125" style="61" bestFit="1" customWidth="1"/>
    <col min="582" max="582" width="32.140625" style="61" bestFit="1" customWidth="1"/>
    <col min="583" max="648" width="11.42578125" style="61"/>
    <col min="649" max="649" width="6.85546875" style="61" customWidth="1"/>
    <col min="650" max="650" width="2.85546875" style="61" customWidth="1"/>
    <col min="651" max="651" width="7.42578125" style="61" customWidth="1"/>
    <col min="652" max="652" width="20.140625" style="61" customWidth="1"/>
    <col min="653" max="653" width="8.5703125" style="61" customWidth="1"/>
    <col min="654" max="654" width="6.140625" style="61" customWidth="1"/>
    <col min="655" max="655" width="8.42578125" style="61" customWidth="1"/>
    <col min="656" max="656" width="13.85546875" style="61" customWidth="1"/>
    <col min="657" max="658" width="11.5703125" style="61" customWidth="1"/>
    <col min="659" max="659" width="7.28515625" style="61" customWidth="1"/>
    <col min="660" max="660" width="13.140625" style="61" customWidth="1"/>
    <col min="661" max="661" width="25.28515625" style="61" customWidth="1"/>
    <col min="662" max="662" width="5.28515625" style="61" customWidth="1"/>
    <col min="663" max="663" width="12.140625" style="61" customWidth="1"/>
    <col min="664" max="664" width="17" style="61" customWidth="1"/>
    <col min="665" max="665" width="12.140625" style="61" customWidth="1"/>
    <col min="666" max="666" width="10" style="61" customWidth="1"/>
    <col min="667" max="667" width="8.5703125" style="61" customWidth="1"/>
    <col min="668" max="668" width="12.140625" style="61" customWidth="1"/>
    <col min="669" max="669" width="24.5703125" style="61" customWidth="1"/>
    <col min="670" max="674" width="8.7109375" style="61" customWidth="1"/>
    <col min="675" max="675" width="12" style="61" customWidth="1"/>
    <col min="676" max="677" width="12.140625" style="61" customWidth="1"/>
    <col min="678" max="678" width="15.28515625" style="61" customWidth="1"/>
    <col min="679" max="679" width="15" style="61" customWidth="1"/>
    <col min="680" max="682" width="6.28515625" style="61" bestFit="1" customWidth="1"/>
    <col min="683" max="685" width="6.28515625" style="61" customWidth="1"/>
    <col min="686" max="686" width="13.85546875" style="61" customWidth="1"/>
    <col min="687" max="687" width="9.28515625" style="61" customWidth="1"/>
    <col min="688" max="688" width="11" style="61" customWidth="1"/>
    <col min="689" max="689" width="9.7109375" style="61" customWidth="1"/>
    <col min="690" max="690" width="8.42578125" style="61" customWidth="1"/>
    <col min="691" max="691" width="8.7109375" style="61" customWidth="1"/>
    <col min="692" max="692" width="9.42578125" style="61" customWidth="1"/>
    <col min="693" max="694" width="10" style="61" customWidth="1"/>
    <col min="695" max="695" width="10.140625" style="61" customWidth="1"/>
    <col min="696" max="696" width="9.28515625" style="61" customWidth="1"/>
    <col min="697" max="697" width="10.42578125" style="61" customWidth="1"/>
    <col min="698" max="698" width="9.7109375" style="61" customWidth="1"/>
    <col min="699" max="699" width="9.5703125" style="61" customWidth="1"/>
    <col min="700" max="700" width="10.28515625" style="61" customWidth="1"/>
    <col min="701" max="704" width="8.7109375" style="61" customWidth="1"/>
    <col min="705" max="705" width="12.7109375" style="61" customWidth="1"/>
    <col min="706" max="707" width="11.42578125" style="61"/>
    <col min="708" max="711" width="11.5703125" style="61" customWidth="1"/>
    <col min="712" max="712" width="12.7109375" style="61" customWidth="1"/>
    <col min="713" max="713" width="12" style="61" customWidth="1"/>
    <col min="714" max="716" width="11.42578125" style="61"/>
    <col min="717" max="717" width="10.140625" style="61" customWidth="1"/>
    <col min="718" max="718" width="9.28515625" style="61" customWidth="1"/>
    <col min="719" max="719" width="10.140625" style="61" customWidth="1"/>
    <col min="720" max="720" width="12.5703125" style="61" customWidth="1"/>
    <col min="721" max="721" width="12.85546875" style="61" customWidth="1"/>
    <col min="722" max="722" width="25" style="61" customWidth="1"/>
    <col min="723" max="723" width="39.5703125" style="61" customWidth="1"/>
    <col min="724" max="725" width="5.140625" style="61" customWidth="1"/>
    <col min="726" max="727" width="3.85546875" style="61" bestFit="1" customWidth="1"/>
    <col min="728" max="728" width="5.42578125" style="61" bestFit="1" customWidth="1"/>
    <col min="729" max="729" width="4" style="61" bestFit="1" customWidth="1"/>
    <col min="730" max="730" width="5.42578125" style="61" customWidth="1"/>
    <col min="731" max="731" width="5.42578125" style="61" bestFit="1" customWidth="1"/>
    <col min="732" max="732" width="4.42578125" style="61" bestFit="1" customWidth="1"/>
    <col min="733" max="734" width="3.85546875" style="61" bestFit="1" customWidth="1"/>
    <col min="735" max="735" width="5.42578125" style="61" bestFit="1" customWidth="1"/>
    <col min="736" max="736" width="4" style="61" bestFit="1" customWidth="1"/>
    <col min="737" max="739" width="5.140625" style="61" customWidth="1"/>
    <col min="740" max="740" width="50.28515625" style="61" customWidth="1"/>
    <col min="741" max="741" width="7" style="61" customWidth="1"/>
    <col min="742" max="743" width="8" style="61" customWidth="1"/>
    <col min="744" max="744" width="7" style="61" customWidth="1"/>
    <col min="745" max="745" width="8.140625" style="61" customWidth="1"/>
    <col min="746" max="746" width="16" style="61" customWidth="1"/>
    <col min="747" max="747" width="11.42578125" style="61"/>
    <col min="748" max="748" width="19.5703125" style="61" customWidth="1"/>
    <col min="749" max="749" width="23" style="61" customWidth="1"/>
    <col min="750" max="750" width="39.42578125" style="61" customWidth="1"/>
    <col min="751" max="751" width="19.42578125" style="61" customWidth="1"/>
    <col min="752" max="752" width="6.5703125" style="61" customWidth="1"/>
    <col min="753" max="753" width="26.5703125" style="61" customWidth="1"/>
    <col min="754" max="754" width="5.140625" style="61" customWidth="1"/>
    <col min="755" max="755" width="4.42578125" style="61" bestFit="1" customWidth="1"/>
    <col min="756" max="757" width="3.85546875" style="61" bestFit="1" customWidth="1"/>
    <col min="758" max="758" width="5.42578125" style="61" bestFit="1" customWidth="1"/>
    <col min="759" max="759" width="4" style="61" bestFit="1" customWidth="1"/>
    <col min="760" max="760" width="4.85546875" style="61" customWidth="1"/>
    <col min="761" max="761" width="8.5703125" style="61" customWidth="1"/>
    <col min="762" max="762" width="5.28515625" style="61" customWidth="1"/>
    <col min="763" max="763" width="4.5703125" style="61" bestFit="1" customWidth="1"/>
    <col min="764" max="764" width="4.7109375" style="61" bestFit="1" customWidth="1"/>
    <col min="765" max="765" width="6.28515625" style="61" bestFit="1" customWidth="1"/>
    <col min="766" max="766" width="4.85546875" style="61" bestFit="1" customWidth="1"/>
    <col min="767" max="767" width="6" style="61" customWidth="1"/>
    <col min="768" max="769" width="5.140625" style="61" customWidth="1"/>
    <col min="770" max="770" width="10.42578125" style="61" customWidth="1"/>
    <col min="771" max="771" width="53.85546875" style="61" customWidth="1"/>
    <col min="772" max="772" width="21.85546875" style="61" customWidth="1"/>
    <col min="773" max="773" width="23.5703125" style="61" customWidth="1"/>
    <col min="774" max="774" width="17.28515625" style="61" customWidth="1"/>
    <col min="775" max="775" width="24.7109375" style="61" customWidth="1"/>
    <col min="776" max="776" width="11.42578125" style="61"/>
    <col min="777" max="777" width="1.5703125" style="61" customWidth="1"/>
    <col min="778" max="779" width="14.7109375" style="61" customWidth="1"/>
    <col min="780" max="780" width="13.140625" style="61" customWidth="1"/>
    <col min="781" max="783" width="12.5703125" style="61" customWidth="1"/>
    <col min="784" max="787" width="13.28515625" style="61" customWidth="1"/>
    <col min="788" max="788" width="12.42578125" style="61" customWidth="1"/>
    <col min="789" max="789" width="12.140625" style="61" customWidth="1"/>
    <col min="790" max="791" width="11.85546875" style="61" customWidth="1"/>
    <col min="792" max="792" width="13.140625" style="61" customWidth="1"/>
    <col min="793" max="803" width="11.42578125" style="61"/>
    <col min="804" max="805" width="12.42578125" style="61" customWidth="1"/>
    <col min="806" max="806" width="11.85546875" style="61" customWidth="1"/>
    <col min="807" max="807" width="11.42578125" style="61"/>
    <col min="808" max="808" width="13.7109375" style="61" customWidth="1"/>
    <col min="809" max="809" width="14.85546875" style="61" customWidth="1"/>
    <col min="810" max="810" width="12.7109375" style="61" customWidth="1"/>
    <col min="811" max="811" width="13.28515625" style="61" customWidth="1"/>
    <col min="812" max="812" width="13" style="61" customWidth="1"/>
    <col min="813" max="813" width="11.85546875" style="61" customWidth="1"/>
    <col min="814" max="814" width="12.42578125" style="61" customWidth="1"/>
    <col min="815" max="815" width="12.140625" style="61" customWidth="1"/>
    <col min="816" max="816" width="12" style="61" customWidth="1"/>
    <col min="817" max="826" width="11.42578125" style="61"/>
    <col min="827" max="827" width="11.85546875" style="61" bestFit="1" customWidth="1"/>
    <col min="828" max="828" width="11.42578125" style="61"/>
    <col min="829" max="829" width="15.5703125" style="61" bestFit="1" customWidth="1"/>
    <col min="830" max="830" width="17.42578125" style="61" bestFit="1" customWidth="1"/>
    <col min="831" max="831" width="20.28515625" style="61" bestFit="1" customWidth="1"/>
    <col min="832" max="832" width="20" style="61" customWidth="1"/>
    <col min="833" max="836" width="11.42578125" style="61"/>
    <col min="837" max="837" width="27.42578125" style="61" bestFit="1" customWidth="1"/>
    <col min="838" max="838" width="32.140625" style="61" bestFit="1" customWidth="1"/>
    <col min="839" max="904" width="11.42578125" style="61"/>
    <col min="905" max="905" width="6.85546875" style="61" customWidth="1"/>
    <col min="906" max="906" width="2.85546875" style="61" customWidth="1"/>
    <col min="907" max="907" width="7.42578125" style="61" customWidth="1"/>
    <col min="908" max="908" width="20.140625" style="61" customWidth="1"/>
    <col min="909" max="909" width="8.5703125" style="61" customWidth="1"/>
    <col min="910" max="910" width="6.140625" style="61" customWidth="1"/>
    <col min="911" max="911" width="8.42578125" style="61" customWidth="1"/>
    <col min="912" max="912" width="13.85546875" style="61" customWidth="1"/>
    <col min="913" max="914" width="11.5703125" style="61" customWidth="1"/>
    <col min="915" max="915" width="7.28515625" style="61" customWidth="1"/>
    <col min="916" max="916" width="13.140625" style="61" customWidth="1"/>
    <col min="917" max="917" width="25.28515625" style="61" customWidth="1"/>
    <col min="918" max="918" width="5.28515625" style="61" customWidth="1"/>
    <col min="919" max="919" width="12.140625" style="61" customWidth="1"/>
    <col min="920" max="920" width="17" style="61" customWidth="1"/>
    <col min="921" max="921" width="12.140625" style="61" customWidth="1"/>
    <col min="922" max="922" width="10" style="61" customWidth="1"/>
    <col min="923" max="923" width="8.5703125" style="61" customWidth="1"/>
    <col min="924" max="924" width="12.140625" style="61" customWidth="1"/>
    <col min="925" max="925" width="24.5703125" style="61" customWidth="1"/>
    <col min="926" max="930" width="8.7109375" style="61" customWidth="1"/>
    <col min="931" max="931" width="12" style="61" customWidth="1"/>
    <col min="932" max="933" width="12.140625" style="61" customWidth="1"/>
    <col min="934" max="934" width="15.28515625" style="61" customWidth="1"/>
    <col min="935" max="935" width="15" style="61" customWidth="1"/>
    <col min="936" max="938" width="6.28515625" style="61" bestFit="1" customWidth="1"/>
    <col min="939" max="941" width="6.28515625" style="61" customWidth="1"/>
    <col min="942" max="942" width="13.85546875" style="61" customWidth="1"/>
    <col min="943" max="943" width="9.28515625" style="61" customWidth="1"/>
    <col min="944" max="944" width="11" style="61" customWidth="1"/>
    <col min="945" max="945" width="9.7109375" style="61" customWidth="1"/>
    <col min="946" max="946" width="8.42578125" style="61" customWidth="1"/>
    <col min="947" max="947" width="8.7109375" style="61" customWidth="1"/>
    <col min="948" max="948" width="9.42578125" style="61" customWidth="1"/>
    <col min="949" max="950" width="10" style="61" customWidth="1"/>
    <col min="951" max="951" width="10.140625" style="61" customWidth="1"/>
    <col min="952" max="952" width="9.28515625" style="61" customWidth="1"/>
    <col min="953" max="953" width="10.42578125" style="61" customWidth="1"/>
    <col min="954" max="954" width="9.7109375" style="61" customWidth="1"/>
    <col min="955" max="955" width="9.5703125" style="61" customWidth="1"/>
    <col min="956" max="956" width="10.28515625" style="61" customWidth="1"/>
    <col min="957" max="960" width="8.7109375" style="61" customWidth="1"/>
    <col min="961" max="961" width="12.7109375" style="61" customWidth="1"/>
    <col min="962" max="963" width="11.42578125" style="61"/>
    <col min="964" max="967" width="11.5703125" style="61" customWidth="1"/>
    <col min="968" max="968" width="12.7109375" style="61" customWidth="1"/>
    <col min="969" max="969" width="12" style="61" customWidth="1"/>
    <col min="970" max="972" width="11.42578125" style="61"/>
    <col min="973" max="973" width="10.140625" style="61" customWidth="1"/>
    <col min="974" max="974" width="9.28515625" style="61" customWidth="1"/>
    <col min="975" max="975" width="10.140625" style="61" customWidth="1"/>
    <col min="976" max="976" width="12.5703125" style="61" customWidth="1"/>
    <col min="977" max="977" width="12.85546875" style="61" customWidth="1"/>
    <col min="978" max="978" width="25" style="61" customWidth="1"/>
    <col min="979" max="979" width="39.5703125" style="61" customWidth="1"/>
    <col min="980" max="981" width="5.140625" style="61" customWidth="1"/>
    <col min="982" max="983" width="3.85546875" style="61" bestFit="1" customWidth="1"/>
    <col min="984" max="984" width="5.42578125" style="61" bestFit="1" customWidth="1"/>
    <col min="985" max="985" width="4" style="61" bestFit="1" customWidth="1"/>
    <col min="986" max="986" width="5.42578125" style="61" customWidth="1"/>
    <col min="987" max="987" width="5.42578125" style="61" bestFit="1" customWidth="1"/>
    <col min="988" max="988" width="4.42578125" style="61" bestFit="1" customWidth="1"/>
    <col min="989" max="990" width="3.85546875" style="61" bestFit="1" customWidth="1"/>
    <col min="991" max="991" width="5.42578125" style="61" bestFit="1" customWidth="1"/>
    <col min="992" max="992" width="4" style="61" bestFit="1" customWidth="1"/>
    <col min="993" max="995" width="5.140625" style="61" customWidth="1"/>
    <col min="996" max="996" width="50.28515625" style="61" customWidth="1"/>
    <col min="997" max="997" width="7" style="61" customWidth="1"/>
    <col min="998" max="999" width="8" style="61" customWidth="1"/>
    <col min="1000" max="1000" width="7" style="61" customWidth="1"/>
    <col min="1001" max="1001" width="8.140625" style="61" customWidth="1"/>
    <col min="1002" max="1002" width="16" style="61" customWidth="1"/>
    <col min="1003" max="1003" width="11.42578125" style="61"/>
    <col min="1004" max="1004" width="19.5703125" style="61" customWidth="1"/>
    <col min="1005" max="1005" width="23" style="61" customWidth="1"/>
    <col min="1006" max="1006" width="39.42578125" style="61" customWidth="1"/>
    <col min="1007" max="1007" width="19.42578125" style="61" customWidth="1"/>
    <col min="1008" max="1008" width="6.5703125" style="61" customWidth="1"/>
    <col min="1009" max="1009" width="26.5703125" style="61" customWidth="1"/>
    <col min="1010" max="1010" width="5.140625" style="61" customWidth="1"/>
    <col min="1011" max="1011" width="4.42578125" style="61" bestFit="1" customWidth="1"/>
    <col min="1012" max="1013" width="3.85546875" style="61" bestFit="1" customWidth="1"/>
    <col min="1014" max="1014" width="5.42578125" style="61" bestFit="1" customWidth="1"/>
    <col min="1015" max="1015" width="4" style="61" bestFit="1" customWidth="1"/>
    <col min="1016" max="1016" width="4.85546875" style="61" customWidth="1"/>
    <col min="1017" max="1017" width="8.5703125" style="61" customWidth="1"/>
    <col min="1018" max="1018" width="5.28515625" style="61" customWidth="1"/>
    <col min="1019" max="1019" width="4.5703125" style="61" bestFit="1" customWidth="1"/>
    <col min="1020" max="1020" width="4.7109375" style="61" bestFit="1" customWidth="1"/>
    <col min="1021" max="1021" width="6.28515625" style="61" bestFit="1" customWidth="1"/>
    <col min="1022" max="1022" width="4.85546875" style="61" bestFit="1" customWidth="1"/>
    <col min="1023" max="1023" width="6" style="61" customWidth="1"/>
    <col min="1024" max="1025" width="5.140625" style="61" customWidth="1"/>
    <col min="1026" max="1026" width="10.42578125" style="61" customWidth="1"/>
    <col min="1027" max="1027" width="53.85546875" style="61" customWidth="1"/>
    <col min="1028" max="1028" width="21.85546875" style="61" customWidth="1"/>
    <col min="1029" max="1029" width="23.5703125" style="61" customWidth="1"/>
    <col min="1030" max="1030" width="17.28515625" style="61" customWidth="1"/>
    <col min="1031" max="1031" width="24.7109375" style="61" customWidth="1"/>
    <col min="1032" max="1032" width="11.42578125" style="61"/>
    <col min="1033" max="1033" width="1.5703125" style="61" customWidth="1"/>
    <col min="1034" max="1035" width="14.7109375" style="61" customWidth="1"/>
    <col min="1036" max="1036" width="13.140625" style="61" customWidth="1"/>
    <col min="1037" max="1039" width="12.5703125" style="61" customWidth="1"/>
    <col min="1040" max="1043" width="13.28515625" style="61" customWidth="1"/>
    <col min="1044" max="1044" width="12.42578125" style="61" customWidth="1"/>
    <col min="1045" max="1045" width="12.140625" style="61" customWidth="1"/>
    <col min="1046" max="1047" width="11.85546875" style="61" customWidth="1"/>
    <col min="1048" max="1048" width="13.140625" style="61" customWidth="1"/>
    <col min="1049" max="1059" width="11.42578125" style="61"/>
    <col min="1060" max="1061" width="12.42578125" style="61" customWidth="1"/>
    <col min="1062" max="1062" width="11.85546875" style="61" customWidth="1"/>
    <col min="1063" max="1063" width="11.42578125" style="61"/>
    <col min="1064" max="1064" width="13.7109375" style="61" customWidth="1"/>
    <col min="1065" max="1065" width="14.85546875" style="61" customWidth="1"/>
    <col min="1066" max="1066" width="12.7109375" style="61" customWidth="1"/>
    <col min="1067" max="1067" width="13.28515625" style="61" customWidth="1"/>
    <col min="1068" max="1068" width="13" style="61" customWidth="1"/>
    <col min="1069" max="1069" width="11.85546875" style="61" customWidth="1"/>
    <col min="1070" max="1070" width="12.42578125" style="61" customWidth="1"/>
    <col min="1071" max="1071" width="12.140625" style="61" customWidth="1"/>
    <col min="1072" max="1072" width="12" style="61" customWidth="1"/>
    <col min="1073" max="1082" width="11.42578125" style="61"/>
    <col min="1083" max="1083" width="11.85546875" style="61" bestFit="1" customWidth="1"/>
    <col min="1084" max="1084" width="11.42578125" style="61"/>
    <col min="1085" max="1085" width="15.5703125" style="61" bestFit="1" customWidth="1"/>
    <col min="1086" max="1086" width="17.42578125" style="61" bestFit="1" customWidth="1"/>
    <col min="1087" max="1087" width="20.28515625" style="61" bestFit="1" customWidth="1"/>
    <col min="1088" max="1088" width="20" style="61" customWidth="1"/>
    <col min="1089" max="1092" width="11.42578125" style="61"/>
    <col min="1093" max="1093" width="27.42578125" style="61" bestFit="1" customWidth="1"/>
    <col min="1094" max="1094" width="32.140625" style="61" bestFit="1" customWidth="1"/>
    <col min="1095" max="1160" width="11.42578125" style="61"/>
    <col min="1161" max="1161" width="6.85546875" style="61" customWidth="1"/>
    <col min="1162" max="1162" width="2.85546875" style="61" customWidth="1"/>
    <col min="1163" max="1163" width="7.42578125" style="61" customWidth="1"/>
    <col min="1164" max="1164" width="20.140625" style="61" customWidth="1"/>
    <col min="1165" max="1165" width="8.5703125" style="61" customWidth="1"/>
    <col min="1166" max="1166" width="6.140625" style="61" customWidth="1"/>
    <col min="1167" max="1167" width="8.42578125" style="61" customWidth="1"/>
    <col min="1168" max="1168" width="13.85546875" style="61" customWidth="1"/>
    <col min="1169" max="1170" width="11.5703125" style="61" customWidth="1"/>
    <col min="1171" max="1171" width="7.28515625" style="61" customWidth="1"/>
    <col min="1172" max="1172" width="13.140625" style="61" customWidth="1"/>
    <col min="1173" max="1173" width="25.28515625" style="61" customWidth="1"/>
    <col min="1174" max="1174" width="5.28515625" style="61" customWidth="1"/>
    <col min="1175" max="1175" width="12.140625" style="61" customWidth="1"/>
    <col min="1176" max="1176" width="17" style="61" customWidth="1"/>
    <col min="1177" max="1177" width="12.140625" style="61" customWidth="1"/>
    <col min="1178" max="1178" width="10" style="61" customWidth="1"/>
    <col min="1179" max="1179" width="8.5703125" style="61" customWidth="1"/>
    <col min="1180" max="1180" width="12.140625" style="61" customWidth="1"/>
    <col min="1181" max="1181" width="24.5703125" style="61" customWidth="1"/>
    <col min="1182" max="1186" width="8.7109375" style="61" customWidth="1"/>
    <col min="1187" max="1187" width="12" style="61" customWidth="1"/>
    <col min="1188" max="1189" width="12.140625" style="61" customWidth="1"/>
    <col min="1190" max="1190" width="15.28515625" style="61" customWidth="1"/>
    <col min="1191" max="1191" width="15" style="61" customWidth="1"/>
    <col min="1192" max="1194" width="6.28515625" style="61" bestFit="1" customWidth="1"/>
    <col min="1195" max="1197" width="6.28515625" style="61" customWidth="1"/>
    <col min="1198" max="1198" width="13.85546875" style="61" customWidth="1"/>
    <col min="1199" max="1199" width="9.28515625" style="61" customWidth="1"/>
    <col min="1200" max="1200" width="11" style="61" customWidth="1"/>
    <col min="1201" max="1201" width="9.7109375" style="61" customWidth="1"/>
    <col min="1202" max="1202" width="8.42578125" style="61" customWidth="1"/>
    <col min="1203" max="1203" width="8.7109375" style="61" customWidth="1"/>
    <col min="1204" max="1204" width="9.42578125" style="61" customWidth="1"/>
    <col min="1205" max="1206" width="10" style="61" customWidth="1"/>
    <col min="1207" max="1207" width="10.140625" style="61" customWidth="1"/>
    <col min="1208" max="1208" width="9.28515625" style="61" customWidth="1"/>
    <col min="1209" max="1209" width="10.42578125" style="61" customWidth="1"/>
    <col min="1210" max="1210" width="9.7109375" style="61" customWidth="1"/>
    <col min="1211" max="1211" width="9.5703125" style="61" customWidth="1"/>
    <col min="1212" max="1212" width="10.28515625" style="61" customWidth="1"/>
    <col min="1213" max="1216" width="8.7109375" style="61" customWidth="1"/>
    <col min="1217" max="1217" width="12.7109375" style="61" customWidth="1"/>
    <col min="1218" max="1219" width="11.42578125" style="61"/>
    <col min="1220" max="1223" width="11.5703125" style="61" customWidth="1"/>
    <col min="1224" max="1224" width="12.7109375" style="61" customWidth="1"/>
    <col min="1225" max="1225" width="12" style="61" customWidth="1"/>
    <col min="1226" max="1228" width="11.42578125" style="61"/>
    <col min="1229" max="1229" width="10.140625" style="61" customWidth="1"/>
    <col min="1230" max="1230" width="9.28515625" style="61" customWidth="1"/>
    <col min="1231" max="1231" width="10.140625" style="61" customWidth="1"/>
    <col min="1232" max="1232" width="12.5703125" style="61" customWidth="1"/>
    <col min="1233" max="1233" width="12.85546875" style="61" customWidth="1"/>
    <col min="1234" max="1234" width="25" style="61" customWidth="1"/>
    <col min="1235" max="1235" width="39.5703125" style="61" customWidth="1"/>
    <col min="1236" max="1237" width="5.140625" style="61" customWidth="1"/>
    <col min="1238" max="1239" width="3.85546875" style="61" bestFit="1" customWidth="1"/>
    <col min="1240" max="1240" width="5.42578125" style="61" bestFit="1" customWidth="1"/>
    <col min="1241" max="1241" width="4" style="61" bestFit="1" customWidth="1"/>
    <col min="1242" max="1242" width="5.42578125" style="61" customWidth="1"/>
    <col min="1243" max="1243" width="5.42578125" style="61" bestFit="1" customWidth="1"/>
    <col min="1244" max="1244" width="4.42578125" style="61" bestFit="1" customWidth="1"/>
    <col min="1245" max="1246" width="3.85546875" style="61" bestFit="1" customWidth="1"/>
    <col min="1247" max="1247" width="5.42578125" style="61" bestFit="1" customWidth="1"/>
    <col min="1248" max="1248" width="4" style="61" bestFit="1" customWidth="1"/>
    <col min="1249" max="1251" width="5.140625" style="61" customWidth="1"/>
    <col min="1252" max="1252" width="50.28515625" style="61" customWidth="1"/>
    <col min="1253" max="1253" width="7" style="61" customWidth="1"/>
    <col min="1254" max="1255" width="8" style="61" customWidth="1"/>
    <col min="1256" max="1256" width="7" style="61" customWidth="1"/>
    <col min="1257" max="1257" width="8.140625" style="61" customWidth="1"/>
    <col min="1258" max="1258" width="16" style="61" customWidth="1"/>
    <col min="1259" max="1259" width="11.42578125" style="61"/>
    <col min="1260" max="1260" width="19.5703125" style="61" customWidth="1"/>
    <col min="1261" max="1261" width="23" style="61" customWidth="1"/>
    <col min="1262" max="1262" width="39.42578125" style="61" customWidth="1"/>
    <col min="1263" max="1263" width="19.42578125" style="61" customWidth="1"/>
    <col min="1264" max="1264" width="6.5703125" style="61" customWidth="1"/>
    <col min="1265" max="1265" width="26.5703125" style="61" customWidth="1"/>
    <col min="1266" max="1266" width="5.140625" style="61" customWidth="1"/>
    <col min="1267" max="1267" width="4.42578125" style="61" bestFit="1" customWidth="1"/>
    <col min="1268" max="1269" width="3.85546875" style="61" bestFit="1" customWidth="1"/>
    <col min="1270" max="1270" width="5.42578125" style="61" bestFit="1" customWidth="1"/>
    <col min="1271" max="1271" width="4" style="61" bestFit="1" customWidth="1"/>
    <col min="1272" max="1272" width="4.85546875" style="61" customWidth="1"/>
    <col min="1273" max="1273" width="8.5703125" style="61" customWidth="1"/>
    <col min="1274" max="1274" width="5.28515625" style="61" customWidth="1"/>
    <col min="1275" max="1275" width="4.5703125" style="61" bestFit="1" customWidth="1"/>
    <col min="1276" max="1276" width="4.7109375" style="61" bestFit="1" customWidth="1"/>
    <col min="1277" max="1277" width="6.28515625" style="61" bestFit="1" customWidth="1"/>
    <col min="1278" max="1278" width="4.85546875" style="61" bestFit="1" customWidth="1"/>
    <col min="1279" max="1279" width="6" style="61" customWidth="1"/>
    <col min="1280" max="1281" width="5.140625" style="61" customWidth="1"/>
    <col min="1282" max="1282" width="10.42578125" style="61" customWidth="1"/>
    <col min="1283" max="1283" width="53.85546875" style="61" customWidth="1"/>
    <col min="1284" max="1284" width="21.85546875" style="61" customWidth="1"/>
    <col min="1285" max="1285" width="23.5703125" style="61" customWidth="1"/>
    <col min="1286" max="1286" width="17.28515625" style="61" customWidth="1"/>
    <col min="1287" max="1287" width="24.7109375" style="61" customWidth="1"/>
    <col min="1288" max="1288" width="11.42578125" style="61"/>
    <col min="1289" max="1289" width="1.5703125" style="61" customWidth="1"/>
    <col min="1290" max="1291" width="14.7109375" style="61" customWidth="1"/>
    <col min="1292" max="1292" width="13.140625" style="61" customWidth="1"/>
    <col min="1293" max="1295" width="12.5703125" style="61" customWidth="1"/>
    <col min="1296" max="1299" width="13.28515625" style="61" customWidth="1"/>
    <col min="1300" max="1300" width="12.42578125" style="61" customWidth="1"/>
    <col min="1301" max="1301" width="12.140625" style="61" customWidth="1"/>
    <col min="1302" max="1303" width="11.85546875" style="61" customWidth="1"/>
    <col min="1304" max="1304" width="13.140625" style="61" customWidth="1"/>
    <col min="1305" max="1315" width="11.42578125" style="61"/>
    <col min="1316" max="1317" width="12.42578125" style="61" customWidth="1"/>
    <col min="1318" max="1318" width="11.85546875" style="61" customWidth="1"/>
    <col min="1319" max="1319" width="11.42578125" style="61"/>
    <col min="1320" max="1320" width="13.7109375" style="61" customWidth="1"/>
    <col min="1321" max="1321" width="14.85546875" style="61" customWidth="1"/>
    <col min="1322" max="1322" width="12.7109375" style="61" customWidth="1"/>
    <col min="1323" max="1323" width="13.28515625" style="61" customWidth="1"/>
    <col min="1324" max="1324" width="13" style="61" customWidth="1"/>
    <col min="1325" max="1325" width="11.85546875" style="61" customWidth="1"/>
    <col min="1326" max="1326" width="12.42578125" style="61" customWidth="1"/>
    <col min="1327" max="1327" width="12.140625" style="61" customWidth="1"/>
    <col min="1328" max="1328" width="12" style="61" customWidth="1"/>
    <col min="1329" max="1338" width="11.42578125" style="61"/>
    <col min="1339" max="1339" width="11.85546875" style="61" bestFit="1" customWidth="1"/>
    <col min="1340" max="1340" width="11.42578125" style="61"/>
    <col min="1341" max="1341" width="15.5703125" style="61" bestFit="1" customWidth="1"/>
    <col min="1342" max="1342" width="17.42578125" style="61" bestFit="1" customWidth="1"/>
    <col min="1343" max="1343" width="20.28515625" style="61" bestFit="1" customWidth="1"/>
    <col min="1344" max="1344" width="20" style="61" customWidth="1"/>
    <col min="1345" max="1348" width="11.42578125" style="61"/>
    <col min="1349" max="1349" width="27.42578125" style="61" bestFit="1" customWidth="1"/>
    <col min="1350" max="1350" width="32.140625" style="61" bestFit="1" customWidth="1"/>
    <col min="1351" max="1416" width="11.42578125" style="61"/>
    <col min="1417" max="1417" width="6.85546875" style="61" customWidth="1"/>
    <col min="1418" max="1418" width="2.85546875" style="61" customWidth="1"/>
    <col min="1419" max="1419" width="7.42578125" style="61" customWidth="1"/>
    <col min="1420" max="1420" width="20.140625" style="61" customWidth="1"/>
    <col min="1421" max="1421" width="8.5703125" style="61" customWidth="1"/>
    <col min="1422" max="1422" width="6.140625" style="61" customWidth="1"/>
    <col min="1423" max="1423" width="8.42578125" style="61" customWidth="1"/>
    <col min="1424" max="1424" width="13.85546875" style="61" customWidth="1"/>
    <col min="1425" max="1426" width="11.5703125" style="61" customWidth="1"/>
    <col min="1427" max="1427" width="7.28515625" style="61" customWidth="1"/>
    <col min="1428" max="1428" width="13.140625" style="61" customWidth="1"/>
    <col min="1429" max="1429" width="25.28515625" style="61" customWidth="1"/>
    <col min="1430" max="1430" width="5.28515625" style="61" customWidth="1"/>
    <col min="1431" max="1431" width="12.140625" style="61" customWidth="1"/>
    <col min="1432" max="1432" width="17" style="61" customWidth="1"/>
    <col min="1433" max="1433" width="12.140625" style="61" customWidth="1"/>
    <col min="1434" max="1434" width="10" style="61" customWidth="1"/>
    <col min="1435" max="1435" width="8.5703125" style="61" customWidth="1"/>
    <col min="1436" max="1436" width="12.140625" style="61" customWidth="1"/>
    <col min="1437" max="1437" width="24.5703125" style="61" customWidth="1"/>
    <col min="1438" max="1442" width="8.7109375" style="61" customWidth="1"/>
    <col min="1443" max="1443" width="12" style="61" customWidth="1"/>
    <col min="1444" max="1445" width="12.140625" style="61" customWidth="1"/>
    <col min="1446" max="1446" width="15.28515625" style="61" customWidth="1"/>
    <col min="1447" max="1447" width="15" style="61" customWidth="1"/>
    <col min="1448" max="1450" width="6.28515625" style="61" bestFit="1" customWidth="1"/>
    <col min="1451" max="1453" width="6.28515625" style="61" customWidth="1"/>
    <col min="1454" max="1454" width="13.85546875" style="61" customWidth="1"/>
    <col min="1455" max="1455" width="9.28515625" style="61" customWidth="1"/>
    <col min="1456" max="1456" width="11" style="61" customWidth="1"/>
    <col min="1457" max="1457" width="9.7109375" style="61" customWidth="1"/>
    <col min="1458" max="1458" width="8.42578125" style="61" customWidth="1"/>
    <col min="1459" max="1459" width="8.7109375" style="61" customWidth="1"/>
    <col min="1460" max="1460" width="9.42578125" style="61" customWidth="1"/>
    <col min="1461" max="1462" width="10" style="61" customWidth="1"/>
    <col min="1463" max="1463" width="10.140625" style="61" customWidth="1"/>
    <col min="1464" max="1464" width="9.28515625" style="61" customWidth="1"/>
    <col min="1465" max="1465" width="10.42578125" style="61" customWidth="1"/>
    <col min="1466" max="1466" width="9.7109375" style="61" customWidth="1"/>
    <col min="1467" max="1467" width="9.5703125" style="61" customWidth="1"/>
    <col min="1468" max="1468" width="10.28515625" style="61" customWidth="1"/>
    <col min="1469" max="1472" width="8.7109375" style="61" customWidth="1"/>
    <col min="1473" max="1473" width="12.7109375" style="61" customWidth="1"/>
    <col min="1474" max="1475" width="11.42578125" style="61"/>
    <col min="1476" max="1479" width="11.5703125" style="61" customWidth="1"/>
    <col min="1480" max="1480" width="12.7109375" style="61" customWidth="1"/>
    <col min="1481" max="1481" width="12" style="61" customWidth="1"/>
    <col min="1482" max="1484" width="11.42578125" style="61"/>
    <col min="1485" max="1485" width="10.140625" style="61" customWidth="1"/>
    <col min="1486" max="1486" width="9.28515625" style="61" customWidth="1"/>
    <col min="1487" max="1487" width="10.140625" style="61" customWidth="1"/>
    <col min="1488" max="1488" width="12.5703125" style="61" customWidth="1"/>
    <col min="1489" max="1489" width="12.85546875" style="61" customWidth="1"/>
    <col min="1490" max="1490" width="25" style="61" customWidth="1"/>
    <col min="1491" max="1491" width="39.5703125" style="61" customWidth="1"/>
    <col min="1492" max="1493" width="5.140625" style="61" customWidth="1"/>
    <col min="1494" max="1495" width="3.85546875" style="61" bestFit="1" customWidth="1"/>
    <col min="1496" max="1496" width="5.42578125" style="61" bestFit="1" customWidth="1"/>
    <col min="1497" max="1497" width="4" style="61" bestFit="1" customWidth="1"/>
    <col min="1498" max="1498" width="5.42578125" style="61" customWidth="1"/>
    <col min="1499" max="1499" width="5.42578125" style="61" bestFit="1" customWidth="1"/>
    <col min="1500" max="1500" width="4.42578125" style="61" bestFit="1" customWidth="1"/>
    <col min="1501" max="1502" width="3.85546875" style="61" bestFit="1" customWidth="1"/>
    <col min="1503" max="1503" width="5.42578125" style="61" bestFit="1" customWidth="1"/>
    <col min="1504" max="1504" width="4" style="61" bestFit="1" customWidth="1"/>
    <col min="1505" max="1507" width="5.140625" style="61" customWidth="1"/>
    <col min="1508" max="1508" width="50.28515625" style="61" customWidth="1"/>
    <col min="1509" max="1509" width="7" style="61" customWidth="1"/>
    <col min="1510" max="1511" width="8" style="61" customWidth="1"/>
    <col min="1512" max="1512" width="7" style="61" customWidth="1"/>
    <col min="1513" max="1513" width="8.140625" style="61" customWidth="1"/>
    <col min="1514" max="1514" width="16" style="61" customWidth="1"/>
    <col min="1515" max="1515" width="11.42578125" style="61"/>
    <col min="1516" max="1516" width="19.5703125" style="61" customWidth="1"/>
    <col min="1517" max="1517" width="23" style="61" customWidth="1"/>
    <col min="1518" max="1518" width="39.42578125" style="61" customWidth="1"/>
    <col min="1519" max="1519" width="19.42578125" style="61" customWidth="1"/>
    <col min="1520" max="1520" width="6.5703125" style="61" customWidth="1"/>
    <col min="1521" max="1521" width="26.5703125" style="61" customWidth="1"/>
    <col min="1522" max="1522" width="5.140625" style="61" customWidth="1"/>
    <col min="1523" max="1523" width="4.42578125" style="61" bestFit="1" customWidth="1"/>
    <col min="1524" max="1525" width="3.85546875" style="61" bestFit="1" customWidth="1"/>
    <col min="1526" max="1526" width="5.42578125" style="61" bestFit="1" customWidth="1"/>
    <col min="1527" max="1527" width="4" style="61" bestFit="1" customWidth="1"/>
    <col min="1528" max="1528" width="4.85546875" style="61" customWidth="1"/>
    <col min="1529" max="1529" width="8.5703125" style="61" customWidth="1"/>
    <col min="1530" max="1530" width="5.28515625" style="61" customWidth="1"/>
    <col min="1531" max="1531" width="4.5703125" style="61" bestFit="1" customWidth="1"/>
    <col min="1532" max="1532" width="4.7109375" style="61" bestFit="1" customWidth="1"/>
    <col min="1533" max="1533" width="6.28515625" style="61" bestFit="1" customWidth="1"/>
    <col min="1534" max="1534" width="4.85546875" style="61" bestFit="1" customWidth="1"/>
    <col min="1535" max="1535" width="6" style="61" customWidth="1"/>
    <col min="1536" max="1537" width="5.140625" style="61" customWidth="1"/>
    <col min="1538" max="1538" width="10.42578125" style="61" customWidth="1"/>
    <col min="1539" max="1539" width="53.85546875" style="61" customWidth="1"/>
    <col min="1540" max="1540" width="21.85546875" style="61" customWidth="1"/>
    <col min="1541" max="1541" width="23.5703125" style="61" customWidth="1"/>
    <col min="1542" max="1542" width="17.28515625" style="61" customWidth="1"/>
    <col min="1543" max="1543" width="24.7109375" style="61" customWidth="1"/>
    <col min="1544" max="1544" width="11.42578125" style="61"/>
    <col min="1545" max="1545" width="1.5703125" style="61" customWidth="1"/>
    <col min="1546" max="1547" width="14.7109375" style="61" customWidth="1"/>
    <col min="1548" max="1548" width="13.140625" style="61" customWidth="1"/>
    <col min="1549" max="1551" width="12.5703125" style="61" customWidth="1"/>
    <col min="1552" max="1555" width="13.28515625" style="61" customWidth="1"/>
    <col min="1556" max="1556" width="12.42578125" style="61" customWidth="1"/>
    <col min="1557" max="1557" width="12.140625" style="61" customWidth="1"/>
    <col min="1558" max="1559" width="11.85546875" style="61" customWidth="1"/>
    <col min="1560" max="1560" width="13.140625" style="61" customWidth="1"/>
    <col min="1561" max="1571" width="11.42578125" style="61"/>
    <col min="1572" max="1573" width="12.42578125" style="61" customWidth="1"/>
    <col min="1574" max="1574" width="11.85546875" style="61" customWidth="1"/>
    <col min="1575" max="1575" width="11.42578125" style="61"/>
    <col min="1576" max="1576" width="13.7109375" style="61" customWidth="1"/>
    <col min="1577" max="1577" width="14.85546875" style="61" customWidth="1"/>
    <col min="1578" max="1578" width="12.7109375" style="61" customWidth="1"/>
    <col min="1579" max="1579" width="13.28515625" style="61" customWidth="1"/>
    <col min="1580" max="1580" width="13" style="61" customWidth="1"/>
    <col min="1581" max="1581" width="11.85546875" style="61" customWidth="1"/>
    <col min="1582" max="1582" width="12.42578125" style="61" customWidth="1"/>
    <col min="1583" max="1583" width="12.140625" style="61" customWidth="1"/>
    <col min="1584" max="1584" width="12" style="61" customWidth="1"/>
    <col min="1585" max="1594" width="11.42578125" style="61"/>
    <col min="1595" max="1595" width="11.85546875" style="61" bestFit="1" customWidth="1"/>
    <col min="1596" max="1596" width="11.42578125" style="61"/>
    <col min="1597" max="1597" width="15.5703125" style="61" bestFit="1" customWidth="1"/>
    <col min="1598" max="1598" width="17.42578125" style="61" bestFit="1" customWidth="1"/>
    <col min="1599" max="1599" width="20.28515625" style="61" bestFit="1" customWidth="1"/>
    <col min="1600" max="1600" width="20" style="61" customWidth="1"/>
    <col min="1601" max="1604" width="11.42578125" style="61"/>
    <col min="1605" max="1605" width="27.42578125" style="61" bestFit="1" customWidth="1"/>
    <col min="1606" max="1606" width="32.140625" style="61" bestFit="1" customWidth="1"/>
    <col min="1607" max="1672" width="11.42578125" style="61"/>
    <col min="1673" max="1673" width="6.85546875" style="61" customWidth="1"/>
    <col min="1674" max="1674" width="2.85546875" style="61" customWidth="1"/>
    <col min="1675" max="1675" width="7.42578125" style="61" customWidth="1"/>
    <col min="1676" max="1676" width="20.140625" style="61" customWidth="1"/>
    <col min="1677" max="1677" width="8.5703125" style="61" customWidth="1"/>
    <col min="1678" max="1678" width="6.140625" style="61" customWidth="1"/>
    <col min="1679" max="1679" width="8.42578125" style="61" customWidth="1"/>
    <col min="1680" max="1680" width="13.85546875" style="61" customWidth="1"/>
    <col min="1681" max="1682" width="11.5703125" style="61" customWidth="1"/>
    <col min="1683" max="1683" width="7.28515625" style="61" customWidth="1"/>
    <col min="1684" max="1684" width="13.140625" style="61" customWidth="1"/>
    <col min="1685" max="1685" width="25.28515625" style="61" customWidth="1"/>
    <col min="1686" max="1686" width="5.28515625" style="61" customWidth="1"/>
    <col min="1687" max="1687" width="12.140625" style="61" customWidth="1"/>
    <col min="1688" max="1688" width="17" style="61" customWidth="1"/>
    <col min="1689" max="1689" width="12.140625" style="61" customWidth="1"/>
    <col min="1690" max="1690" width="10" style="61" customWidth="1"/>
    <col min="1691" max="1691" width="8.5703125" style="61" customWidth="1"/>
    <col min="1692" max="1692" width="12.140625" style="61" customWidth="1"/>
    <col min="1693" max="1693" width="24.5703125" style="61" customWidth="1"/>
    <col min="1694" max="1698" width="8.7109375" style="61" customWidth="1"/>
    <col min="1699" max="1699" width="12" style="61" customWidth="1"/>
    <col min="1700" max="1701" width="12.140625" style="61" customWidth="1"/>
    <col min="1702" max="1702" width="15.28515625" style="61" customWidth="1"/>
    <col min="1703" max="1703" width="15" style="61" customWidth="1"/>
    <col min="1704" max="1706" width="6.28515625" style="61" bestFit="1" customWidth="1"/>
    <col min="1707" max="1709" width="6.28515625" style="61" customWidth="1"/>
    <col min="1710" max="1710" width="13.85546875" style="61" customWidth="1"/>
    <col min="1711" max="1711" width="9.28515625" style="61" customWidth="1"/>
    <col min="1712" max="1712" width="11" style="61" customWidth="1"/>
    <col min="1713" max="1713" width="9.7109375" style="61" customWidth="1"/>
    <col min="1714" max="1714" width="8.42578125" style="61" customWidth="1"/>
    <col min="1715" max="1715" width="8.7109375" style="61" customWidth="1"/>
    <col min="1716" max="1716" width="9.42578125" style="61" customWidth="1"/>
    <col min="1717" max="1718" width="10" style="61" customWidth="1"/>
    <col min="1719" max="1719" width="10.140625" style="61" customWidth="1"/>
    <col min="1720" max="1720" width="9.28515625" style="61" customWidth="1"/>
    <col min="1721" max="1721" width="10.42578125" style="61" customWidth="1"/>
    <col min="1722" max="1722" width="9.7109375" style="61" customWidth="1"/>
    <col min="1723" max="1723" width="9.5703125" style="61" customWidth="1"/>
    <col min="1724" max="1724" width="10.28515625" style="61" customWidth="1"/>
    <col min="1725" max="1728" width="8.7109375" style="61" customWidth="1"/>
    <col min="1729" max="1729" width="12.7109375" style="61" customWidth="1"/>
    <col min="1730" max="1731" width="11.42578125" style="61"/>
    <col min="1732" max="1735" width="11.5703125" style="61" customWidth="1"/>
    <col min="1736" max="1736" width="12.7109375" style="61" customWidth="1"/>
    <col min="1737" max="1737" width="12" style="61" customWidth="1"/>
    <col min="1738" max="1740" width="11.42578125" style="61"/>
    <col min="1741" max="1741" width="10.140625" style="61" customWidth="1"/>
    <col min="1742" max="1742" width="9.28515625" style="61" customWidth="1"/>
    <col min="1743" max="1743" width="10.140625" style="61" customWidth="1"/>
    <col min="1744" max="1744" width="12.5703125" style="61" customWidth="1"/>
    <col min="1745" max="1745" width="12.85546875" style="61" customWidth="1"/>
    <col min="1746" max="1746" width="25" style="61" customWidth="1"/>
    <col min="1747" max="1747" width="39.5703125" style="61" customWidth="1"/>
    <col min="1748" max="1749" width="5.140625" style="61" customWidth="1"/>
    <col min="1750" max="1751" width="3.85546875" style="61" bestFit="1" customWidth="1"/>
    <col min="1752" max="1752" width="5.42578125" style="61" bestFit="1" customWidth="1"/>
    <col min="1753" max="1753" width="4" style="61" bestFit="1" customWidth="1"/>
    <col min="1754" max="1754" width="5.42578125" style="61" customWidth="1"/>
    <col min="1755" max="1755" width="5.42578125" style="61" bestFit="1" customWidth="1"/>
    <col min="1756" max="1756" width="4.42578125" style="61" bestFit="1" customWidth="1"/>
    <col min="1757" max="1758" width="3.85546875" style="61" bestFit="1" customWidth="1"/>
    <col min="1759" max="1759" width="5.42578125" style="61" bestFit="1" customWidth="1"/>
    <col min="1760" max="1760" width="4" style="61" bestFit="1" customWidth="1"/>
    <col min="1761" max="1763" width="5.140625" style="61" customWidth="1"/>
    <col min="1764" max="1764" width="50.28515625" style="61" customWidth="1"/>
    <col min="1765" max="1765" width="7" style="61" customWidth="1"/>
    <col min="1766" max="1767" width="8" style="61" customWidth="1"/>
    <col min="1768" max="1768" width="7" style="61" customWidth="1"/>
    <col min="1769" max="1769" width="8.140625" style="61" customWidth="1"/>
    <col min="1770" max="1770" width="16" style="61" customWidth="1"/>
    <col min="1771" max="1771" width="11.42578125" style="61"/>
    <col min="1772" max="1772" width="19.5703125" style="61" customWidth="1"/>
    <col min="1773" max="1773" width="23" style="61" customWidth="1"/>
    <col min="1774" max="1774" width="39.42578125" style="61" customWidth="1"/>
    <col min="1775" max="1775" width="19.42578125" style="61" customWidth="1"/>
    <col min="1776" max="1776" width="6.5703125" style="61" customWidth="1"/>
    <col min="1777" max="1777" width="26.5703125" style="61" customWidth="1"/>
    <col min="1778" max="1778" width="5.140625" style="61" customWidth="1"/>
    <col min="1779" max="1779" width="4.42578125" style="61" bestFit="1" customWidth="1"/>
    <col min="1780" max="1781" width="3.85546875" style="61" bestFit="1" customWidth="1"/>
    <col min="1782" max="1782" width="5.42578125" style="61" bestFit="1" customWidth="1"/>
    <col min="1783" max="1783" width="4" style="61" bestFit="1" customWidth="1"/>
    <col min="1784" max="1784" width="4.85546875" style="61" customWidth="1"/>
    <col min="1785" max="1785" width="8.5703125" style="61" customWidth="1"/>
    <col min="1786" max="1786" width="5.28515625" style="61" customWidth="1"/>
    <col min="1787" max="1787" width="4.5703125" style="61" bestFit="1" customWidth="1"/>
    <col min="1788" max="1788" width="4.7109375" style="61" bestFit="1" customWidth="1"/>
    <col min="1789" max="1789" width="6.28515625" style="61" bestFit="1" customWidth="1"/>
    <col min="1790" max="1790" width="4.85546875" style="61" bestFit="1" customWidth="1"/>
    <col min="1791" max="1791" width="6" style="61" customWidth="1"/>
    <col min="1792" max="1793" width="5.140625" style="61" customWidth="1"/>
    <col min="1794" max="1794" width="10.42578125" style="61" customWidth="1"/>
    <col min="1795" max="1795" width="53.85546875" style="61" customWidth="1"/>
    <col min="1796" max="1796" width="21.85546875" style="61" customWidth="1"/>
    <col min="1797" max="1797" width="23.5703125" style="61" customWidth="1"/>
    <col min="1798" max="1798" width="17.28515625" style="61" customWidth="1"/>
    <col min="1799" max="1799" width="24.7109375" style="61" customWidth="1"/>
    <col min="1800" max="1800" width="11.42578125" style="61"/>
    <col min="1801" max="1801" width="1.5703125" style="61" customWidth="1"/>
    <col min="1802" max="1803" width="14.7109375" style="61" customWidth="1"/>
    <col min="1804" max="1804" width="13.140625" style="61" customWidth="1"/>
    <col min="1805" max="1807" width="12.5703125" style="61" customWidth="1"/>
    <col min="1808" max="1811" width="13.28515625" style="61" customWidth="1"/>
    <col min="1812" max="1812" width="12.42578125" style="61" customWidth="1"/>
    <col min="1813" max="1813" width="12.140625" style="61" customWidth="1"/>
    <col min="1814" max="1815" width="11.85546875" style="61" customWidth="1"/>
    <col min="1816" max="1816" width="13.140625" style="61" customWidth="1"/>
    <col min="1817" max="1827" width="11.42578125" style="61"/>
    <col min="1828" max="1829" width="12.42578125" style="61" customWidth="1"/>
    <col min="1830" max="1830" width="11.85546875" style="61" customWidth="1"/>
    <col min="1831" max="1831" width="11.42578125" style="61"/>
    <col min="1832" max="1832" width="13.7109375" style="61" customWidth="1"/>
    <col min="1833" max="1833" width="14.85546875" style="61" customWidth="1"/>
    <col min="1834" max="1834" width="12.7109375" style="61" customWidth="1"/>
    <col min="1835" max="1835" width="13.28515625" style="61" customWidth="1"/>
    <col min="1836" max="1836" width="13" style="61" customWidth="1"/>
    <col min="1837" max="1837" width="11.85546875" style="61" customWidth="1"/>
    <col min="1838" max="1838" width="12.42578125" style="61" customWidth="1"/>
    <col min="1839" max="1839" width="12.140625" style="61" customWidth="1"/>
    <col min="1840" max="1840" width="12" style="61" customWidth="1"/>
    <col min="1841" max="1850" width="11.42578125" style="61"/>
    <col min="1851" max="1851" width="11.85546875" style="61" bestFit="1" customWidth="1"/>
    <col min="1852" max="1852" width="11.42578125" style="61"/>
    <col min="1853" max="1853" width="15.5703125" style="61" bestFit="1" customWidth="1"/>
    <col min="1854" max="1854" width="17.42578125" style="61" bestFit="1" customWidth="1"/>
    <col min="1855" max="1855" width="20.28515625" style="61" bestFit="1" customWidth="1"/>
    <col min="1856" max="1856" width="20" style="61" customWidth="1"/>
    <col min="1857" max="1860" width="11.42578125" style="61"/>
    <col min="1861" max="1861" width="27.42578125" style="61" bestFit="1" customWidth="1"/>
    <col min="1862" max="1862" width="32.140625" style="61" bestFit="1" customWidth="1"/>
    <col min="1863" max="1928" width="11.42578125" style="61"/>
    <col min="1929" max="1929" width="6.85546875" style="61" customWidth="1"/>
    <col min="1930" max="1930" width="2.85546875" style="61" customWidth="1"/>
    <col min="1931" max="1931" width="7.42578125" style="61" customWidth="1"/>
    <col min="1932" max="1932" width="20.140625" style="61" customWidth="1"/>
    <col min="1933" max="1933" width="8.5703125" style="61" customWidth="1"/>
    <col min="1934" max="1934" width="6.140625" style="61" customWidth="1"/>
    <col min="1935" max="1935" width="8.42578125" style="61" customWidth="1"/>
    <col min="1936" max="1936" width="13.85546875" style="61" customWidth="1"/>
    <col min="1937" max="1938" width="11.5703125" style="61" customWidth="1"/>
    <col min="1939" max="1939" width="7.28515625" style="61" customWidth="1"/>
    <col min="1940" max="1940" width="13.140625" style="61" customWidth="1"/>
    <col min="1941" max="1941" width="25.28515625" style="61" customWidth="1"/>
    <col min="1942" max="1942" width="5.28515625" style="61" customWidth="1"/>
    <col min="1943" max="1943" width="12.140625" style="61" customWidth="1"/>
    <col min="1944" max="1944" width="17" style="61" customWidth="1"/>
    <col min="1945" max="1945" width="12.140625" style="61" customWidth="1"/>
    <col min="1946" max="1946" width="10" style="61" customWidth="1"/>
    <col min="1947" max="1947" width="8.5703125" style="61" customWidth="1"/>
    <col min="1948" max="1948" width="12.140625" style="61" customWidth="1"/>
    <col min="1949" max="1949" width="24.5703125" style="61" customWidth="1"/>
    <col min="1950" max="1954" width="8.7109375" style="61" customWidth="1"/>
    <col min="1955" max="1955" width="12" style="61" customWidth="1"/>
    <col min="1956" max="1957" width="12.140625" style="61" customWidth="1"/>
    <col min="1958" max="1958" width="15.28515625" style="61" customWidth="1"/>
    <col min="1959" max="1959" width="15" style="61" customWidth="1"/>
    <col min="1960" max="1962" width="6.28515625" style="61" bestFit="1" customWidth="1"/>
    <col min="1963" max="1965" width="6.28515625" style="61" customWidth="1"/>
    <col min="1966" max="1966" width="13.85546875" style="61" customWidth="1"/>
    <col min="1967" max="1967" width="9.28515625" style="61" customWidth="1"/>
    <col min="1968" max="1968" width="11" style="61" customWidth="1"/>
    <col min="1969" max="1969" width="9.7109375" style="61" customWidth="1"/>
    <col min="1970" max="1970" width="8.42578125" style="61" customWidth="1"/>
    <col min="1971" max="1971" width="8.7109375" style="61" customWidth="1"/>
    <col min="1972" max="1972" width="9.42578125" style="61" customWidth="1"/>
    <col min="1973" max="1974" width="10" style="61" customWidth="1"/>
    <col min="1975" max="1975" width="10.140625" style="61" customWidth="1"/>
    <col min="1976" max="1976" width="9.28515625" style="61" customWidth="1"/>
    <col min="1977" max="1977" width="10.42578125" style="61" customWidth="1"/>
    <col min="1978" max="1978" width="9.7109375" style="61" customWidth="1"/>
    <col min="1979" max="1979" width="9.5703125" style="61" customWidth="1"/>
    <col min="1980" max="1980" width="10.28515625" style="61" customWidth="1"/>
    <col min="1981" max="1984" width="8.7109375" style="61" customWidth="1"/>
    <col min="1985" max="1985" width="12.7109375" style="61" customWidth="1"/>
    <col min="1986" max="1987" width="11.42578125" style="61"/>
    <col min="1988" max="1991" width="11.5703125" style="61" customWidth="1"/>
    <col min="1992" max="1992" width="12.7109375" style="61" customWidth="1"/>
    <col min="1993" max="1993" width="12" style="61" customWidth="1"/>
    <col min="1994" max="1996" width="11.42578125" style="61"/>
    <col min="1997" max="1997" width="10.140625" style="61" customWidth="1"/>
    <col min="1998" max="1998" width="9.28515625" style="61" customWidth="1"/>
    <col min="1999" max="1999" width="10.140625" style="61" customWidth="1"/>
    <col min="2000" max="2000" width="12.5703125" style="61" customWidth="1"/>
    <col min="2001" max="2001" width="12.85546875" style="61" customWidth="1"/>
    <col min="2002" max="2002" width="25" style="61" customWidth="1"/>
    <col min="2003" max="2003" width="39.5703125" style="61" customWidth="1"/>
    <col min="2004" max="2005" width="5.140625" style="61" customWidth="1"/>
    <col min="2006" max="2007" width="3.85546875" style="61" bestFit="1" customWidth="1"/>
    <col min="2008" max="2008" width="5.42578125" style="61" bestFit="1" customWidth="1"/>
    <col min="2009" max="2009" width="4" style="61" bestFit="1" customWidth="1"/>
    <col min="2010" max="2010" width="5.42578125" style="61" customWidth="1"/>
    <col min="2011" max="2011" width="5.42578125" style="61" bestFit="1" customWidth="1"/>
    <col min="2012" max="2012" width="4.42578125" style="61" bestFit="1" customWidth="1"/>
    <col min="2013" max="2014" width="3.85546875" style="61" bestFit="1" customWidth="1"/>
    <col min="2015" max="2015" width="5.42578125" style="61" bestFit="1" customWidth="1"/>
    <col min="2016" max="2016" width="4" style="61" bestFit="1" customWidth="1"/>
    <col min="2017" max="2019" width="5.140625" style="61" customWidth="1"/>
    <col min="2020" max="2020" width="50.28515625" style="61" customWidth="1"/>
    <col min="2021" max="2021" width="7" style="61" customWidth="1"/>
    <col min="2022" max="2023" width="8" style="61" customWidth="1"/>
    <col min="2024" max="2024" width="7" style="61" customWidth="1"/>
    <col min="2025" max="2025" width="8.140625" style="61" customWidth="1"/>
    <col min="2026" max="2026" width="16" style="61" customWidth="1"/>
    <col min="2027" max="2027" width="11.42578125" style="61"/>
    <col min="2028" max="2028" width="19.5703125" style="61" customWidth="1"/>
    <col min="2029" max="2029" width="23" style="61" customWidth="1"/>
    <col min="2030" max="2030" width="39.42578125" style="61" customWidth="1"/>
    <col min="2031" max="2031" width="19.42578125" style="61" customWidth="1"/>
    <col min="2032" max="2032" width="6.5703125" style="61" customWidth="1"/>
    <col min="2033" max="2033" width="26.5703125" style="61" customWidth="1"/>
    <col min="2034" max="2034" width="5.140625" style="61" customWidth="1"/>
    <col min="2035" max="2035" width="4.42578125" style="61" bestFit="1" customWidth="1"/>
    <col min="2036" max="2037" width="3.85546875" style="61" bestFit="1" customWidth="1"/>
    <col min="2038" max="2038" width="5.42578125" style="61" bestFit="1" customWidth="1"/>
    <col min="2039" max="2039" width="4" style="61" bestFit="1" customWidth="1"/>
    <col min="2040" max="2040" width="4.85546875" style="61" customWidth="1"/>
    <col min="2041" max="2041" width="8.5703125" style="61" customWidth="1"/>
    <col min="2042" max="2042" width="5.28515625" style="61" customWidth="1"/>
    <col min="2043" max="2043" width="4.5703125" style="61" bestFit="1" customWidth="1"/>
    <col min="2044" max="2044" width="4.7109375" style="61" bestFit="1" customWidth="1"/>
    <col min="2045" max="2045" width="6.28515625" style="61" bestFit="1" customWidth="1"/>
    <col min="2046" max="2046" width="4.85546875" style="61" bestFit="1" customWidth="1"/>
    <col min="2047" max="2047" width="6" style="61" customWidth="1"/>
    <col min="2048" max="2049" width="5.140625" style="61" customWidth="1"/>
    <col min="2050" max="2050" width="10.42578125" style="61" customWidth="1"/>
    <col min="2051" max="2051" width="53.85546875" style="61" customWidth="1"/>
    <col min="2052" max="2052" width="21.85546875" style="61" customWidth="1"/>
    <col min="2053" max="2053" width="23.5703125" style="61" customWidth="1"/>
    <col min="2054" max="2054" width="17.28515625" style="61" customWidth="1"/>
    <col min="2055" max="2055" width="24.7109375" style="61" customWidth="1"/>
    <col min="2056" max="2056" width="11.42578125" style="61"/>
    <col min="2057" max="2057" width="1.5703125" style="61" customWidth="1"/>
    <col min="2058" max="2059" width="14.7109375" style="61" customWidth="1"/>
    <col min="2060" max="2060" width="13.140625" style="61" customWidth="1"/>
    <col min="2061" max="2063" width="12.5703125" style="61" customWidth="1"/>
    <col min="2064" max="2067" width="13.28515625" style="61" customWidth="1"/>
    <col min="2068" max="2068" width="12.42578125" style="61" customWidth="1"/>
    <col min="2069" max="2069" width="12.140625" style="61" customWidth="1"/>
    <col min="2070" max="2071" width="11.85546875" style="61" customWidth="1"/>
    <col min="2072" max="2072" width="13.140625" style="61" customWidth="1"/>
    <col min="2073" max="2083" width="11.42578125" style="61"/>
    <col min="2084" max="2085" width="12.42578125" style="61" customWidth="1"/>
    <col min="2086" max="2086" width="11.85546875" style="61" customWidth="1"/>
    <col min="2087" max="2087" width="11.42578125" style="61"/>
    <col min="2088" max="2088" width="13.7109375" style="61" customWidth="1"/>
    <col min="2089" max="2089" width="14.85546875" style="61" customWidth="1"/>
    <col min="2090" max="2090" width="12.7109375" style="61" customWidth="1"/>
    <col min="2091" max="2091" width="13.28515625" style="61" customWidth="1"/>
    <col min="2092" max="2092" width="13" style="61" customWidth="1"/>
    <col min="2093" max="2093" width="11.85546875" style="61" customWidth="1"/>
    <col min="2094" max="2094" width="12.42578125" style="61" customWidth="1"/>
    <col min="2095" max="2095" width="12.140625" style="61" customWidth="1"/>
    <col min="2096" max="2096" width="12" style="61" customWidth="1"/>
    <col min="2097" max="2106" width="11.42578125" style="61"/>
    <col min="2107" max="2107" width="11.85546875" style="61" bestFit="1" customWidth="1"/>
    <col min="2108" max="2108" width="11.42578125" style="61"/>
    <col min="2109" max="2109" width="15.5703125" style="61" bestFit="1" customWidth="1"/>
    <col min="2110" max="2110" width="17.42578125" style="61" bestFit="1" customWidth="1"/>
    <col min="2111" max="2111" width="20.28515625" style="61" bestFit="1" customWidth="1"/>
    <col min="2112" max="2112" width="20" style="61" customWidth="1"/>
    <col min="2113" max="2116" width="11.42578125" style="61"/>
    <col min="2117" max="2117" width="27.42578125" style="61" bestFit="1" customWidth="1"/>
    <col min="2118" max="2118" width="32.140625" style="61" bestFit="1" customWidth="1"/>
    <col min="2119" max="2184" width="11.42578125" style="61"/>
    <col min="2185" max="2185" width="6.85546875" style="61" customWidth="1"/>
    <col min="2186" max="2186" width="2.85546875" style="61" customWidth="1"/>
    <col min="2187" max="2187" width="7.42578125" style="61" customWidth="1"/>
    <col min="2188" max="2188" width="20.140625" style="61" customWidth="1"/>
    <col min="2189" max="2189" width="8.5703125" style="61" customWidth="1"/>
    <col min="2190" max="2190" width="6.140625" style="61" customWidth="1"/>
    <col min="2191" max="2191" width="8.42578125" style="61" customWidth="1"/>
    <col min="2192" max="2192" width="13.85546875" style="61" customWidth="1"/>
    <col min="2193" max="2194" width="11.5703125" style="61" customWidth="1"/>
    <col min="2195" max="2195" width="7.28515625" style="61" customWidth="1"/>
    <col min="2196" max="2196" width="13.140625" style="61" customWidth="1"/>
    <col min="2197" max="2197" width="25.28515625" style="61" customWidth="1"/>
    <col min="2198" max="2198" width="5.28515625" style="61" customWidth="1"/>
    <col min="2199" max="2199" width="12.140625" style="61" customWidth="1"/>
    <col min="2200" max="2200" width="17" style="61" customWidth="1"/>
    <col min="2201" max="2201" width="12.140625" style="61" customWidth="1"/>
    <col min="2202" max="2202" width="10" style="61" customWidth="1"/>
    <col min="2203" max="2203" width="8.5703125" style="61" customWidth="1"/>
    <col min="2204" max="2204" width="12.140625" style="61" customWidth="1"/>
    <col min="2205" max="2205" width="24.5703125" style="61" customWidth="1"/>
    <col min="2206" max="2210" width="8.7109375" style="61" customWidth="1"/>
    <col min="2211" max="2211" width="12" style="61" customWidth="1"/>
    <col min="2212" max="2213" width="12.140625" style="61" customWidth="1"/>
    <col min="2214" max="2214" width="15.28515625" style="61" customWidth="1"/>
    <col min="2215" max="2215" width="15" style="61" customWidth="1"/>
    <col min="2216" max="2218" width="6.28515625" style="61" bestFit="1" customWidth="1"/>
    <col min="2219" max="2221" width="6.28515625" style="61" customWidth="1"/>
    <col min="2222" max="2222" width="13.85546875" style="61" customWidth="1"/>
    <col min="2223" max="2223" width="9.28515625" style="61" customWidth="1"/>
    <col min="2224" max="2224" width="11" style="61" customWidth="1"/>
    <col min="2225" max="2225" width="9.7109375" style="61" customWidth="1"/>
    <col min="2226" max="2226" width="8.42578125" style="61" customWidth="1"/>
    <col min="2227" max="2227" width="8.7109375" style="61" customWidth="1"/>
    <col min="2228" max="2228" width="9.42578125" style="61" customWidth="1"/>
    <col min="2229" max="2230" width="10" style="61" customWidth="1"/>
    <col min="2231" max="2231" width="10.140625" style="61" customWidth="1"/>
    <col min="2232" max="2232" width="9.28515625" style="61" customWidth="1"/>
    <col min="2233" max="2233" width="10.42578125" style="61" customWidth="1"/>
    <col min="2234" max="2234" width="9.7109375" style="61" customWidth="1"/>
    <col min="2235" max="2235" width="9.5703125" style="61" customWidth="1"/>
    <col min="2236" max="2236" width="10.28515625" style="61" customWidth="1"/>
    <col min="2237" max="2240" width="8.7109375" style="61" customWidth="1"/>
    <col min="2241" max="2241" width="12.7109375" style="61" customWidth="1"/>
    <col min="2242" max="2243" width="11.42578125" style="61"/>
    <col min="2244" max="2247" width="11.5703125" style="61" customWidth="1"/>
    <col min="2248" max="2248" width="12.7109375" style="61" customWidth="1"/>
    <col min="2249" max="2249" width="12" style="61" customWidth="1"/>
    <col min="2250" max="2252" width="11.42578125" style="61"/>
    <col min="2253" max="2253" width="10.140625" style="61" customWidth="1"/>
    <col min="2254" max="2254" width="9.28515625" style="61" customWidth="1"/>
    <col min="2255" max="2255" width="10.140625" style="61" customWidth="1"/>
    <col min="2256" max="2256" width="12.5703125" style="61" customWidth="1"/>
    <col min="2257" max="2257" width="12.85546875" style="61" customWidth="1"/>
    <col min="2258" max="2258" width="25" style="61" customWidth="1"/>
    <col min="2259" max="2259" width="39.5703125" style="61" customWidth="1"/>
    <col min="2260" max="2261" width="5.140625" style="61" customWidth="1"/>
    <col min="2262" max="2263" width="3.85546875" style="61" bestFit="1" customWidth="1"/>
    <col min="2264" max="2264" width="5.42578125" style="61" bestFit="1" customWidth="1"/>
    <col min="2265" max="2265" width="4" style="61" bestFit="1" customWidth="1"/>
    <col min="2266" max="2266" width="5.42578125" style="61" customWidth="1"/>
    <col min="2267" max="2267" width="5.42578125" style="61" bestFit="1" customWidth="1"/>
    <col min="2268" max="2268" width="4.42578125" style="61" bestFit="1" customWidth="1"/>
    <col min="2269" max="2270" width="3.85546875" style="61" bestFit="1" customWidth="1"/>
    <col min="2271" max="2271" width="5.42578125" style="61" bestFit="1" customWidth="1"/>
    <col min="2272" max="2272" width="4" style="61" bestFit="1" customWidth="1"/>
    <col min="2273" max="2275" width="5.140625" style="61" customWidth="1"/>
    <col min="2276" max="2276" width="50.28515625" style="61" customWidth="1"/>
    <col min="2277" max="2277" width="7" style="61" customWidth="1"/>
    <col min="2278" max="2279" width="8" style="61" customWidth="1"/>
    <col min="2280" max="2280" width="7" style="61" customWidth="1"/>
    <col min="2281" max="2281" width="8.140625" style="61" customWidth="1"/>
    <col min="2282" max="2282" width="16" style="61" customWidth="1"/>
    <col min="2283" max="2283" width="11.42578125" style="61"/>
    <col min="2284" max="2284" width="19.5703125" style="61" customWidth="1"/>
    <col min="2285" max="2285" width="23" style="61" customWidth="1"/>
    <col min="2286" max="2286" width="39.42578125" style="61" customWidth="1"/>
    <col min="2287" max="2287" width="19.42578125" style="61" customWidth="1"/>
    <col min="2288" max="2288" width="6.5703125" style="61" customWidth="1"/>
    <col min="2289" max="2289" width="26.5703125" style="61" customWidth="1"/>
    <col min="2290" max="2290" width="5.140625" style="61" customWidth="1"/>
    <col min="2291" max="2291" width="4.42578125" style="61" bestFit="1" customWidth="1"/>
    <col min="2292" max="2293" width="3.85546875" style="61" bestFit="1" customWidth="1"/>
    <col min="2294" max="2294" width="5.42578125" style="61" bestFit="1" customWidth="1"/>
    <col min="2295" max="2295" width="4" style="61" bestFit="1" customWidth="1"/>
    <col min="2296" max="2296" width="4.85546875" style="61" customWidth="1"/>
    <col min="2297" max="2297" width="8.5703125" style="61" customWidth="1"/>
    <col min="2298" max="2298" width="5.28515625" style="61" customWidth="1"/>
    <col min="2299" max="2299" width="4.5703125" style="61" bestFit="1" customWidth="1"/>
    <col min="2300" max="2300" width="4.7109375" style="61" bestFit="1" customWidth="1"/>
    <col min="2301" max="2301" width="6.28515625" style="61" bestFit="1" customWidth="1"/>
    <col min="2302" max="2302" width="4.85546875" style="61" bestFit="1" customWidth="1"/>
    <col min="2303" max="2303" width="6" style="61" customWidth="1"/>
    <col min="2304" max="2305" width="5.140625" style="61" customWidth="1"/>
    <col min="2306" max="2306" width="10.42578125" style="61" customWidth="1"/>
    <col min="2307" max="2307" width="53.85546875" style="61" customWidth="1"/>
    <col min="2308" max="2308" width="21.85546875" style="61" customWidth="1"/>
    <col min="2309" max="2309" width="23.5703125" style="61" customWidth="1"/>
    <col min="2310" max="2310" width="17.28515625" style="61" customWidth="1"/>
    <col min="2311" max="2311" width="24.7109375" style="61" customWidth="1"/>
    <col min="2312" max="2312" width="11.42578125" style="61"/>
    <col min="2313" max="2313" width="1.5703125" style="61" customWidth="1"/>
    <col min="2314" max="2315" width="14.7109375" style="61" customWidth="1"/>
    <col min="2316" max="2316" width="13.140625" style="61" customWidth="1"/>
    <col min="2317" max="2319" width="12.5703125" style="61" customWidth="1"/>
    <col min="2320" max="2323" width="13.28515625" style="61" customWidth="1"/>
    <col min="2324" max="2324" width="12.42578125" style="61" customWidth="1"/>
    <col min="2325" max="2325" width="12.140625" style="61" customWidth="1"/>
    <col min="2326" max="2327" width="11.85546875" style="61" customWidth="1"/>
    <col min="2328" max="2328" width="13.140625" style="61" customWidth="1"/>
    <col min="2329" max="2339" width="11.42578125" style="61"/>
    <col min="2340" max="2341" width="12.42578125" style="61" customWidth="1"/>
    <col min="2342" max="2342" width="11.85546875" style="61" customWidth="1"/>
    <col min="2343" max="2343" width="11.42578125" style="61"/>
    <col min="2344" max="2344" width="13.7109375" style="61" customWidth="1"/>
    <col min="2345" max="2345" width="14.85546875" style="61" customWidth="1"/>
    <col min="2346" max="2346" width="12.7109375" style="61" customWidth="1"/>
    <col min="2347" max="2347" width="13.28515625" style="61" customWidth="1"/>
    <col min="2348" max="2348" width="13" style="61" customWidth="1"/>
    <col min="2349" max="2349" width="11.85546875" style="61" customWidth="1"/>
    <col min="2350" max="2350" width="12.42578125" style="61" customWidth="1"/>
    <col min="2351" max="2351" width="12.140625" style="61" customWidth="1"/>
    <col min="2352" max="2352" width="12" style="61" customWidth="1"/>
    <col min="2353" max="2362" width="11.42578125" style="61"/>
    <col min="2363" max="2363" width="11.85546875" style="61" bestFit="1" customWidth="1"/>
    <col min="2364" max="2364" width="11.42578125" style="61"/>
    <col min="2365" max="2365" width="15.5703125" style="61" bestFit="1" customWidth="1"/>
    <col min="2366" max="2366" width="17.42578125" style="61" bestFit="1" customWidth="1"/>
    <col min="2367" max="2367" width="20.28515625" style="61" bestFit="1" customWidth="1"/>
    <col min="2368" max="2368" width="20" style="61" customWidth="1"/>
    <col min="2369" max="2372" width="11.42578125" style="61"/>
    <col min="2373" max="2373" width="27.42578125" style="61" bestFit="1" customWidth="1"/>
    <col min="2374" max="2374" width="32.140625" style="61" bestFit="1" customWidth="1"/>
    <col min="2375" max="2440" width="11.42578125" style="61"/>
    <col min="2441" max="2441" width="6.85546875" style="61" customWidth="1"/>
    <col min="2442" max="2442" width="2.85546875" style="61" customWidth="1"/>
    <col min="2443" max="2443" width="7.42578125" style="61" customWidth="1"/>
    <col min="2444" max="2444" width="20.140625" style="61" customWidth="1"/>
    <col min="2445" max="2445" width="8.5703125" style="61" customWidth="1"/>
    <col min="2446" max="2446" width="6.140625" style="61" customWidth="1"/>
    <col min="2447" max="2447" width="8.42578125" style="61" customWidth="1"/>
    <col min="2448" max="2448" width="13.85546875" style="61" customWidth="1"/>
    <col min="2449" max="2450" width="11.5703125" style="61" customWidth="1"/>
    <col min="2451" max="2451" width="7.28515625" style="61" customWidth="1"/>
    <col min="2452" max="2452" width="13.140625" style="61" customWidth="1"/>
    <col min="2453" max="2453" width="25.28515625" style="61" customWidth="1"/>
    <col min="2454" max="2454" width="5.28515625" style="61" customWidth="1"/>
    <col min="2455" max="2455" width="12.140625" style="61" customWidth="1"/>
    <col min="2456" max="2456" width="17" style="61" customWidth="1"/>
    <col min="2457" max="2457" width="12.140625" style="61" customWidth="1"/>
    <col min="2458" max="2458" width="10" style="61" customWidth="1"/>
    <col min="2459" max="2459" width="8.5703125" style="61" customWidth="1"/>
    <col min="2460" max="2460" width="12.140625" style="61" customWidth="1"/>
    <col min="2461" max="2461" width="24.5703125" style="61" customWidth="1"/>
    <col min="2462" max="2466" width="8.7109375" style="61" customWidth="1"/>
    <col min="2467" max="2467" width="12" style="61" customWidth="1"/>
    <col min="2468" max="2469" width="12.140625" style="61" customWidth="1"/>
    <col min="2470" max="2470" width="15.28515625" style="61" customWidth="1"/>
    <col min="2471" max="2471" width="15" style="61" customWidth="1"/>
    <col min="2472" max="2474" width="6.28515625" style="61" bestFit="1" customWidth="1"/>
    <col min="2475" max="2477" width="6.28515625" style="61" customWidth="1"/>
    <col min="2478" max="2478" width="13.85546875" style="61" customWidth="1"/>
    <col min="2479" max="2479" width="9.28515625" style="61" customWidth="1"/>
    <col min="2480" max="2480" width="11" style="61" customWidth="1"/>
    <col min="2481" max="2481" width="9.7109375" style="61" customWidth="1"/>
    <col min="2482" max="2482" width="8.42578125" style="61" customWidth="1"/>
    <col min="2483" max="2483" width="8.7109375" style="61" customWidth="1"/>
    <col min="2484" max="2484" width="9.42578125" style="61" customWidth="1"/>
    <col min="2485" max="2486" width="10" style="61" customWidth="1"/>
    <col min="2487" max="2487" width="10.140625" style="61" customWidth="1"/>
    <col min="2488" max="2488" width="9.28515625" style="61" customWidth="1"/>
    <col min="2489" max="2489" width="10.42578125" style="61" customWidth="1"/>
    <col min="2490" max="2490" width="9.7109375" style="61" customWidth="1"/>
    <col min="2491" max="2491" width="9.5703125" style="61" customWidth="1"/>
    <col min="2492" max="2492" width="10.28515625" style="61" customWidth="1"/>
    <col min="2493" max="2496" width="8.7109375" style="61" customWidth="1"/>
    <col min="2497" max="2497" width="12.7109375" style="61" customWidth="1"/>
    <col min="2498" max="2499" width="11.42578125" style="61"/>
    <col min="2500" max="2503" width="11.5703125" style="61" customWidth="1"/>
    <col min="2504" max="2504" width="12.7109375" style="61" customWidth="1"/>
    <col min="2505" max="2505" width="12" style="61" customWidth="1"/>
    <col min="2506" max="2508" width="11.42578125" style="61"/>
    <col min="2509" max="2509" width="10.140625" style="61" customWidth="1"/>
    <col min="2510" max="2510" width="9.28515625" style="61" customWidth="1"/>
    <col min="2511" max="2511" width="10.140625" style="61" customWidth="1"/>
    <col min="2512" max="2512" width="12.5703125" style="61" customWidth="1"/>
    <col min="2513" max="2513" width="12.85546875" style="61" customWidth="1"/>
    <col min="2514" max="2514" width="25" style="61" customWidth="1"/>
    <col min="2515" max="2515" width="39.5703125" style="61" customWidth="1"/>
    <col min="2516" max="2517" width="5.140625" style="61" customWidth="1"/>
    <col min="2518" max="2519" width="3.85546875" style="61" bestFit="1" customWidth="1"/>
    <col min="2520" max="2520" width="5.42578125" style="61" bestFit="1" customWidth="1"/>
    <col min="2521" max="2521" width="4" style="61" bestFit="1" customWidth="1"/>
    <col min="2522" max="2522" width="5.42578125" style="61" customWidth="1"/>
    <col min="2523" max="2523" width="5.42578125" style="61" bestFit="1" customWidth="1"/>
    <col min="2524" max="2524" width="4.42578125" style="61" bestFit="1" customWidth="1"/>
    <col min="2525" max="2526" width="3.85546875" style="61" bestFit="1" customWidth="1"/>
    <col min="2527" max="2527" width="5.42578125" style="61" bestFit="1" customWidth="1"/>
    <col min="2528" max="2528" width="4" style="61" bestFit="1" customWidth="1"/>
    <col min="2529" max="2531" width="5.140625" style="61" customWidth="1"/>
    <col min="2532" max="2532" width="50.28515625" style="61" customWidth="1"/>
    <col min="2533" max="2533" width="7" style="61" customWidth="1"/>
    <col min="2534" max="2535" width="8" style="61" customWidth="1"/>
    <col min="2536" max="2536" width="7" style="61" customWidth="1"/>
    <col min="2537" max="2537" width="8.140625" style="61" customWidth="1"/>
    <col min="2538" max="2538" width="16" style="61" customWidth="1"/>
    <col min="2539" max="2539" width="11.42578125" style="61"/>
    <col min="2540" max="2540" width="19.5703125" style="61" customWidth="1"/>
    <col min="2541" max="2541" width="23" style="61" customWidth="1"/>
    <col min="2542" max="2542" width="39.42578125" style="61" customWidth="1"/>
    <col min="2543" max="2543" width="19.42578125" style="61" customWidth="1"/>
    <col min="2544" max="2544" width="6.5703125" style="61" customWidth="1"/>
    <col min="2545" max="2545" width="26.5703125" style="61" customWidth="1"/>
    <col min="2546" max="2546" width="5.140625" style="61" customWidth="1"/>
    <col min="2547" max="2547" width="4.42578125" style="61" bestFit="1" customWidth="1"/>
    <col min="2548" max="2549" width="3.85546875" style="61" bestFit="1" customWidth="1"/>
    <col min="2550" max="2550" width="5.42578125" style="61" bestFit="1" customWidth="1"/>
    <col min="2551" max="2551" width="4" style="61" bestFit="1" customWidth="1"/>
    <col min="2552" max="2552" width="4.85546875" style="61" customWidth="1"/>
    <col min="2553" max="2553" width="8.5703125" style="61" customWidth="1"/>
    <col min="2554" max="2554" width="5.28515625" style="61" customWidth="1"/>
    <col min="2555" max="2555" width="4.5703125" style="61" bestFit="1" customWidth="1"/>
    <col min="2556" max="2556" width="4.7109375" style="61" bestFit="1" customWidth="1"/>
    <col min="2557" max="2557" width="6.28515625" style="61" bestFit="1" customWidth="1"/>
    <col min="2558" max="2558" width="4.85546875" style="61" bestFit="1" customWidth="1"/>
    <col min="2559" max="2559" width="6" style="61" customWidth="1"/>
    <col min="2560" max="2561" width="5.140625" style="61" customWidth="1"/>
    <col min="2562" max="2562" width="10.42578125" style="61" customWidth="1"/>
    <col min="2563" max="2563" width="53.85546875" style="61" customWidth="1"/>
    <col min="2564" max="2564" width="21.85546875" style="61" customWidth="1"/>
    <col min="2565" max="2565" width="23.5703125" style="61" customWidth="1"/>
    <col min="2566" max="2566" width="17.28515625" style="61" customWidth="1"/>
    <col min="2567" max="2567" width="24.7109375" style="61" customWidth="1"/>
    <col min="2568" max="2568" width="11.42578125" style="61"/>
    <col min="2569" max="2569" width="1.5703125" style="61" customWidth="1"/>
    <col min="2570" max="2571" width="14.7109375" style="61" customWidth="1"/>
    <col min="2572" max="2572" width="13.140625" style="61" customWidth="1"/>
    <col min="2573" max="2575" width="12.5703125" style="61" customWidth="1"/>
    <col min="2576" max="2579" width="13.28515625" style="61" customWidth="1"/>
    <col min="2580" max="2580" width="12.42578125" style="61" customWidth="1"/>
    <col min="2581" max="2581" width="12.140625" style="61" customWidth="1"/>
    <col min="2582" max="2583" width="11.85546875" style="61" customWidth="1"/>
    <col min="2584" max="2584" width="13.140625" style="61" customWidth="1"/>
    <col min="2585" max="2595" width="11.42578125" style="61"/>
    <col min="2596" max="2597" width="12.42578125" style="61" customWidth="1"/>
    <col min="2598" max="2598" width="11.85546875" style="61" customWidth="1"/>
    <col min="2599" max="2599" width="11.42578125" style="61"/>
    <col min="2600" max="2600" width="13.7109375" style="61" customWidth="1"/>
    <col min="2601" max="2601" width="14.85546875" style="61" customWidth="1"/>
    <col min="2602" max="2602" width="12.7109375" style="61" customWidth="1"/>
    <col min="2603" max="2603" width="13.28515625" style="61" customWidth="1"/>
    <col min="2604" max="2604" width="13" style="61" customWidth="1"/>
    <col min="2605" max="2605" width="11.85546875" style="61" customWidth="1"/>
    <col min="2606" max="2606" width="12.42578125" style="61" customWidth="1"/>
    <col min="2607" max="2607" width="12.140625" style="61" customWidth="1"/>
    <col min="2608" max="2608" width="12" style="61" customWidth="1"/>
    <col min="2609" max="2618" width="11.42578125" style="61"/>
    <col min="2619" max="2619" width="11.85546875" style="61" bestFit="1" customWidth="1"/>
    <col min="2620" max="2620" width="11.42578125" style="61"/>
    <col min="2621" max="2621" width="15.5703125" style="61" bestFit="1" customWidth="1"/>
    <col min="2622" max="2622" width="17.42578125" style="61" bestFit="1" customWidth="1"/>
    <col min="2623" max="2623" width="20.28515625" style="61" bestFit="1" customWidth="1"/>
    <col min="2624" max="2624" width="20" style="61" customWidth="1"/>
    <col min="2625" max="2628" width="11.42578125" style="61"/>
    <col min="2629" max="2629" width="27.42578125" style="61" bestFit="1" customWidth="1"/>
    <col min="2630" max="2630" width="32.140625" style="61" bestFit="1" customWidth="1"/>
    <col min="2631" max="2696" width="11.42578125" style="61"/>
    <col min="2697" max="2697" width="6.85546875" style="61" customWidth="1"/>
    <col min="2698" max="2698" width="2.85546875" style="61" customWidth="1"/>
    <col min="2699" max="2699" width="7.42578125" style="61" customWidth="1"/>
    <col min="2700" max="2700" width="20.140625" style="61" customWidth="1"/>
    <col min="2701" max="2701" width="8.5703125" style="61" customWidth="1"/>
    <col min="2702" max="2702" width="6.140625" style="61" customWidth="1"/>
    <col min="2703" max="2703" width="8.42578125" style="61" customWidth="1"/>
    <col min="2704" max="2704" width="13.85546875" style="61" customWidth="1"/>
    <col min="2705" max="2706" width="11.5703125" style="61" customWidth="1"/>
    <col min="2707" max="2707" width="7.28515625" style="61" customWidth="1"/>
    <col min="2708" max="2708" width="13.140625" style="61" customWidth="1"/>
    <col min="2709" max="2709" width="25.28515625" style="61" customWidth="1"/>
    <col min="2710" max="2710" width="5.28515625" style="61" customWidth="1"/>
    <col min="2711" max="2711" width="12.140625" style="61" customWidth="1"/>
    <col min="2712" max="2712" width="17" style="61" customWidth="1"/>
    <col min="2713" max="2713" width="12.140625" style="61" customWidth="1"/>
    <col min="2714" max="2714" width="10" style="61" customWidth="1"/>
    <col min="2715" max="2715" width="8.5703125" style="61" customWidth="1"/>
    <col min="2716" max="2716" width="12.140625" style="61" customWidth="1"/>
    <col min="2717" max="2717" width="24.5703125" style="61" customWidth="1"/>
    <col min="2718" max="2722" width="8.7109375" style="61" customWidth="1"/>
    <col min="2723" max="2723" width="12" style="61" customWidth="1"/>
    <col min="2724" max="2725" width="12.140625" style="61" customWidth="1"/>
    <col min="2726" max="2726" width="15.28515625" style="61" customWidth="1"/>
    <col min="2727" max="2727" width="15" style="61" customWidth="1"/>
    <col min="2728" max="2730" width="6.28515625" style="61" bestFit="1" customWidth="1"/>
    <col min="2731" max="2733" width="6.28515625" style="61" customWidth="1"/>
    <col min="2734" max="2734" width="13.85546875" style="61" customWidth="1"/>
    <col min="2735" max="2735" width="9.28515625" style="61" customWidth="1"/>
    <col min="2736" max="2736" width="11" style="61" customWidth="1"/>
    <col min="2737" max="2737" width="9.7109375" style="61" customWidth="1"/>
    <col min="2738" max="2738" width="8.42578125" style="61" customWidth="1"/>
    <col min="2739" max="2739" width="8.7109375" style="61" customWidth="1"/>
    <col min="2740" max="2740" width="9.42578125" style="61" customWidth="1"/>
    <col min="2741" max="2742" width="10" style="61" customWidth="1"/>
    <col min="2743" max="2743" width="10.140625" style="61" customWidth="1"/>
    <col min="2744" max="2744" width="9.28515625" style="61" customWidth="1"/>
    <col min="2745" max="2745" width="10.42578125" style="61" customWidth="1"/>
    <col min="2746" max="2746" width="9.7109375" style="61" customWidth="1"/>
    <col min="2747" max="2747" width="9.5703125" style="61" customWidth="1"/>
    <col min="2748" max="2748" width="10.28515625" style="61" customWidth="1"/>
    <col min="2749" max="2752" width="8.7109375" style="61" customWidth="1"/>
    <col min="2753" max="2753" width="12.7109375" style="61" customWidth="1"/>
    <col min="2754" max="2755" width="11.42578125" style="61"/>
    <col min="2756" max="2759" width="11.5703125" style="61" customWidth="1"/>
    <col min="2760" max="2760" width="12.7109375" style="61" customWidth="1"/>
    <col min="2761" max="2761" width="12" style="61" customWidth="1"/>
    <col min="2762" max="2764" width="11.42578125" style="61"/>
    <col min="2765" max="2765" width="10.140625" style="61" customWidth="1"/>
    <col min="2766" max="2766" width="9.28515625" style="61" customWidth="1"/>
    <col min="2767" max="2767" width="10.140625" style="61" customWidth="1"/>
    <col min="2768" max="2768" width="12.5703125" style="61" customWidth="1"/>
    <col min="2769" max="2769" width="12.85546875" style="61" customWidth="1"/>
    <col min="2770" max="2770" width="25" style="61" customWidth="1"/>
    <col min="2771" max="2771" width="39.5703125" style="61" customWidth="1"/>
    <col min="2772" max="2773" width="5.140625" style="61" customWidth="1"/>
    <col min="2774" max="2775" width="3.85546875" style="61" bestFit="1" customWidth="1"/>
    <col min="2776" max="2776" width="5.42578125" style="61" bestFit="1" customWidth="1"/>
    <col min="2777" max="2777" width="4" style="61" bestFit="1" customWidth="1"/>
    <col min="2778" max="2778" width="5.42578125" style="61" customWidth="1"/>
    <col min="2779" max="2779" width="5.42578125" style="61" bestFit="1" customWidth="1"/>
    <col min="2780" max="2780" width="4.42578125" style="61" bestFit="1" customWidth="1"/>
    <col min="2781" max="2782" width="3.85546875" style="61" bestFit="1" customWidth="1"/>
    <col min="2783" max="2783" width="5.42578125" style="61" bestFit="1" customWidth="1"/>
    <col min="2784" max="2784" width="4" style="61" bestFit="1" customWidth="1"/>
    <col min="2785" max="2787" width="5.140625" style="61" customWidth="1"/>
    <col min="2788" max="2788" width="50.28515625" style="61" customWidth="1"/>
    <col min="2789" max="2789" width="7" style="61" customWidth="1"/>
    <col min="2790" max="2791" width="8" style="61" customWidth="1"/>
    <col min="2792" max="2792" width="7" style="61" customWidth="1"/>
    <col min="2793" max="2793" width="8.140625" style="61" customWidth="1"/>
    <col min="2794" max="2794" width="16" style="61" customWidth="1"/>
    <col min="2795" max="2795" width="11.42578125" style="61"/>
    <col min="2796" max="2796" width="19.5703125" style="61" customWidth="1"/>
    <col min="2797" max="2797" width="23" style="61" customWidth="1"/>
    <col min="2798" max="2798" width="39.42578125" style="61" customWidth="1"/>
    <col min="2799" max="2799" width="19.42578125" style="61" customWidth="1"/>
    <col min="2800" max="2800" width="6.5703125" style="61" customWidth="1"/>
    <col min="2801" max="2801" width="26.5703125" style="61" customWidth="1"/>
    <col min="2802" max="2802" width="5.140625" style="61" customWidth="1"/>
    <col min="2803" max="2803" width="4.42578125" style="61" bestFit="1" customWidth="1"/>
    <col min="2804" max="2805" width="3.85546875" style="61" bestFit="1" customWidth="1"/>
    <col min="2806" max="2806" width="5.42578125" style="61" bestFit="1" customWidth="1"/>
    <col min="2807" max="2807" width="4" style="61" bestFit="1" customWidth="1"/>
    <col min="2808" max="2808" width="4.85546875" style="61" customWidth="1"/>
    <col min="2809" max="2809" width="8.5703125" style="61" customWidth="1"/>
    <col min="2810" max="2810" width="5.28515625" style="61" customWidth="1"/>
    <col min="2811" max="2811" width="4.5703125" style="61" bestFit="1" customWidth="1"/>
    <col min="2812" max="2812" width="4.7109375" style="61" bestFit="1" customWidth="1"/>
    <col min="2813" max="2813" width="6.28515625" style="61" bestFit="1" customWidth="1"/>
    <col min="2814" max="2814" width="4.85546875" style="61" bestFit="1" customWidth="1"/>
    <col min="2815" max="2815" width="6" style="61" customWidth="1"/>
    <col min="2816" max="2817" width="5.140625" style="61" customWidth="1"/>
    <col min="2818" max="2818" width="10.42578125" style="61" customWidth="1"/>
    <col min="2819" max="2819" width="53.85546875" style="61" customWidth="1"/>
    <col min="2820" max="2820" width="21.85546875" style="61" customWidth="1"/>
    <col min="2821" max="2821" width="23.5703125" style="61" customWidth="1"/>
    <col min="2822" max="2822" width="17.28515625" style="61" customWidth="1"/>
    <col min="2823" max="2823" width="24.7109375" style="61" customWidth="1"/>
    <col min="2824" max="2824" width="11.42578125" style="61"/>
    <col min="2825" max="2825" width="1.5703125" style="61" customWidth="1"/>
    <col min="2826" max="2827" width="14.7109375" style="61" customWidth="1"/>
    <col min="2828" max="2828" width="13.140625" style="61" customWidth="1"/>
    <col min="2829" max="2831" width="12.5703125" style="61" customWidth="1"/>
    <col min="2832" max="2835" width="13.28515625" style="61" customWidth="1"/>
    <col min="2836" max="2836" width="12.42578125" style="61" customWidth="1"/>
    <col min="2837" max="2837" width="12.140625" style="61" customWidth="1"/>
    <col min="2838" max="2839" width="11.85546875" style="61" customWidth="1"/>
    <col min="2840" max="2840" width="13.140625" style="61" customWidth="1"/>
    <col min="2841" max="2851" width="11.42578125" style="61"/>
    <col min="2852" max="2853" width="12.42578125" style="61" customWidth="1"/>
    <col min="2854" max="2854" width="11.85546875" style="61" customWidth="1"/>
    <col min="2855" max="2855" width="11.42578125" style="61"/>
    <col min="2856" max="2856" width="13.7109375" style="61" customWidth="1"/>
    <col min="2857" max="2857" width="14.85546875" style="61" customWidth="1"/>
    <col min="2858" max="2858" width="12.7109375" style="61" customWidth="1"/>
    <col min="2859" max="2859" width="13.28515625" style="61" customWidth="1"/>
    <col min="2860" max="2860" width="13" style="61" customWidth="1"/>
    <col min="2861" max="2861" width="11.85546875" style="61" customWidth="1"/>
    <col min="2862" max="2862" width="12.42578125" style="61" customWidth="1"/>
    <col min="2863" max="2863" width="12.140625" style="61" customWidth="1"/>
    <col min="2864" max="2864" width="12" style="61" customWidth="1"/>
    <col min="2865" max="2874" width="11.42578125" style="61"/>
    <col min="2875" max="2875" width="11.85546875" style="61" bestFit="1" customWidth="1"/>
    <col min="2876" max="2876" width="11.42578125" style="61"/>
    <col min="2877" max="2877" width="15.5703125" style="61" bestFit="1" customWidth="1"/>
    <col min="2878" max="2878" width="17.42578125" style="61" bestFit="1" customWidth="1"/>
    <col min="2879" max="2879" width="20.28515625" style="61" bestFit="1" customWidth="1"/>
    <col min="2880" max="2880" width="20" style="61" customWidth="1"/>
    <col min="2881" max="2884" width="11.42578125" style="61"/>
    <col min="2885" max="2885" width="27.42578125" style="61" bestFit="1" customWidth="1"/>
    <col min="2886" max="2886" width="32.140625" style="61" bestFit="1" customWidth="1"/>
    <col min="2887" max="2952" width="11.42578125" style="61"/>
    <col min="2953" max="2953" width="6.85546875" style="61" customWidth="1"/>
    <col min="2954" max="2954" width="2.85546875" style="61" customWidth="1"/>
    <col min="2955" max="2955" width="7.42578125" style="61" customWidth="1"/>
    <col min="2956" max="2956" width="20.140625" style="61" customWidth="1"/>
    <col min="2957" max="2957" width="8.5703125" style="61" customWidth="1"/>
    <col min="2958" max="2958" width="6.140625" style="61" customWidth="1"/>
    <col min="2959" max="2959" width="8.42578125" style="61" customWidth="1"/>
    <col min="2960" max="2960" width="13.85546875" style="61" customWidth="1"/>
    <col min="2961" max="2962" width="11.5703125" style="61" customWidth="1"/>
    <col min="2963" max="2963" width="7.28515625" style="61" customWidth="1"/>
    <col min="2964" max="2964" width="13.140625" style="61" customWidth="1"/>
    <col min="2965" max="2965" width="25.28515625" style="61" customWidth="1"/>
    <col min="2966" max="2966" width="5.28515625" style="61" customWidth="1"/>
    <col min="2967" max="2967" width="12.140625" style="61" customWidth="1"/>
    <col min="2968" max="2968" width="17" style="61" customWidth="1"/>
    <col min="2969" max="2969" width="12.140625" style="61" customWidth="1"/>
    <col min="2970" max="2970" width="10" style="61" customWidth="1"/>
    <col min="2971" max="2971" width="8.5703125" style="61" customWidth="1"/>
    <col min="2972" max="2972" width="12.140625" style="61" customWidth="1"/>
    <col min="2973" max="2973" width="24.5703125" style="61" customWidth="1"/>
    <col min="2974" max="2978" width="8.7109375" style="61" customWidth="1"/>
    <col min="2979" max="2979" width="12" style="61" customWidth="1"/>
    <col min="2980" max="2981" width="12.140625" style="61" customWidth="1"/>
    <col min="2982" max="2982" width="15.28515625" style="61" customWidth="1"/>
    <col min="2983" max="2983" width="15" style="61" customWidth="1"/>
    <col min="2984" max="2986" width="6.28515625" style="61" bestFit="1" customWidth="1"/>
    <col min="2987" max="2989" width="6.28515625" style="61" customWidth="1"/>
    <col min="2990" max="2990" width="13.85546875" style="61" customWidth="1"/>
    <col min="2991" max="2991" width="9.28515625" style="61" customWidth="1"/>
    <col min="2992" max="2992" width="11" style="61" customWidth="1"/>
    <col min="2993" max="2993" width="9.7109375" style="61" customWidth="1"/>
    <col min="2994" max="2994" width="8.42578125" style="61" customWidth="1"/>
    <col min="2995" max="2995" width="8.7109375" style="61" customWidth="1"/>
    <col min="2996" max="2996" width="9.42578125" style="61" customWidth="1"/>
    <col min="2997" max="2998" width="10" style="61" customWidth="1"/>
    <col min="2999" max="2999" width="10.140625" style="61" customWidth="1"/>
    <col min="3000" max="3000" width="9.28515625" style="61" customWidth="1"/>
    <col min="3001" max="3001" width="10.42578125" style="61" customWidth="1"/>
    <col min="3002" max="3002" width="9.7109375" style="61" customWidth="1"/>
    <col min="3003" max="3003" width="9.5703125" style="61" customWidth="1"/>
    <col min="3004" max="3004" width="10.28515625" style="61" customWidth="1"/>
    <col min="3005" max="3008" width="8.7109375" style="61" customWidth="1"/>
    <col min="3009" max="3009" width="12.7109375" style="61" customWidth="1"/>
    <col min="3010" max="3011" width="11.42578125" style="61"/>
    <col min="3012" max="3015" width="11.5703125" style="61" customWidth="1"/>
    <col min="3016" max="3016" width="12.7109375" style="61" customWidth="1"/>
    <col min="3017" max="3017" width="12" style="61" customWidth="1"/>
    <col min="3018" max="3020" width="11.42578125" style="61"/>
    <col min="3021" max="3021" width="10.140625" style="61" customWidth="1"/>
    <col min="3022" max="3022" width="9.28515625" style="61" customWidth="1"/>
    <col min="3023" max="3023" width="10.140625" style="61" customWidth="1"/>
    <col min="3024" max="3024" width="12.5703125" style="61" customWidth="1"/>
    <col min="3025" max="3025" width="12.85546875" style="61" customWidth="1"/>
    <col min="3026" max="3026" width="25" style="61" customWidth="1"/>
    <col min="3027" max="3027" width="39.5703125" style="61" customWidth="1"/>
    <col min="3028" max="3029" width="5.140625" style="61" customWidth="1"/>
    <col min="3030" max="3031" width="3.85546875" style="61" bestFit="1" customWidth="1"/>
    <col min="3032" max="3032" width="5.42578125" style="61" bestFit="1" customWidth="1"/>
    <col min="3033" max="3033" width="4" style="61" bestFit="1" customWidth="1"/>
    <col min="3034" max="3034" width="5.42578125" style="61" customWidth="1"/>
    <col min="3035" max="3035" width="5.42578125" style="61" bestFit="1" customWidth="1"/>
    <col min="3036" max="3036" width="4.42578125" style="61" bestFit="1" customWidth="1"/>
    <col min="3037" max="3038" width="3.85546875" style="61" bestFit="1" customWidth="1"/>
    <col min="3039" max="3039" width="5.42578125" style="61" bestFit="1" customWidth="1"/>
    <col min="3040" max="3040" width="4" style="61" bestFit="1" customWidth="1"/>
    <col min="3041" max="3043" width="5.140625" style="61" customWidth="1"/>
    <col min="3044" max="3044" width="50.28515625" style="61" customWidth="1"/>
    <col min="3045" max="3045" width="7" style="61" customWidth="1"/>
    <col min="3046" max="3047" width="8" style="61" customWidth="1"/>
    <col min="3048" max="3048" width="7" style="61" customWidth="1"/>
    <col min="3049" max="3049" width="8.140625" style="61" customWidth="1"/>
    <col min="3050" max="3050" width="16" style="61" customWidth="1"/>
    <col min="3051" max="3051" width="11.42578125" style="61"/>
    <col min="3052" max="3052" width="19.5703125" style="61" customWidth="1"/>
    <col min="3053" max="3053" width="23" style="61" customWidth="1"/>
    <col min="3054" max="3054" width="39.42578125" style="61" customWidth="1"/>
    <col min="3055" max="3055" width="19.42578125" style="61" customWidth="1"/>
    <col min="3056" max="3056" width="6.5703125" style="61" customWidth="1"/>
    <col min="3057" max="3057" width="26.5703125" style="61" customWidth="1"/>
    <col min="3058" max="3058" width="5.140625" style="61" customWidth="1"/>
    <col min="3059" max="3059" width="4.42578125" style="61" bestFit="1" customWidth="1"/>
    <col min="3060" max="3061" width="3.85546875" style="61" bestFit="1" customWidth="1"/>
    <col min="3062" max="3062" width="5.42578125" style="61" bestFit="1" customWidth="1"/>
    <col min="3063" max="3063" width="4" style="61" bestFit="1" customWidth="1"/>
    <col min="3064" max="3064" width="4.85546875" style="61" customWidth="1"/>
    <col min="3065" max="3065" width="8.5703125" style="61" customWidth="1"/>
    <col min="3066" max="3066" width="5.28515625" style="61" customWidth="1"/>
    <col min="3067" max="3067" width="4.5703125" style="61" bestFit="1" customWidth="1"/>
    <col min="3068" max="3068" width="4.7109375" style="61" bestFit="1" customWidth="1"/>
    <col min="3069" max="3069" width="6.28515625" style="61" bestFit="1" customWidth="1"/>
    <col min="3070" max="3070" width="4.85546875" style="61" bestFit="1" customWidth="1"/>
    <col min="3071" max="3071" width="6" style="61" customWidth="1"/>
    <col min="3072" max="3073" width="5.140625" style="61" customWidth="1"/>
    <col min="3074" max="3074" width="10.42578125" style="61" customWidth="1"/>
    <col min="3075" max="3075" width="53.85546875" style="61" customWidth="1"/>
    <col min="3076" max="3076" width="21.85546875" style="61" customWidth="1"/>
    <col min="3077" max="3077" width="23.5703125" style="61" customWidth="1"/>
    <col min="3078" max="3078" width="17.28515625" style="61" customWidth="1"/>
    <col min="3079" max="3079" width="24.7109375" style="61" customWidth="1"/>
    <col min="3080" max="3080" width="11.42578125" style="61"/>
    <col min="3081" max="3081" width="1.5703125" style="61" customWidth="1"/>
    <col min="3082" max="3083" width="14.7109375" style="61" customWidth="1"/>
    <col min="3084" max="3084" width="13.140625" style="61" customWidth="1"/>
    <col min="3085" max="3087" width="12.5703125" style="61" customWidth="1"/>
    <col min="3088" max="3091" width="13.28515625" style="61" customWidth="1"/>
    <col min="3092" max="3092" width="12.42578125" style="61" customWidth="1"/>
    <col min="3093" max="3093" width="12.140625" style="61" customWidth="1"/>
    <col min="3094" max="3095" width="11.85546875" style="61" customWidth="1"/>
    <col min="3096" max="3096" width="13.140625" style="61" customWidth="1"/>
    <col min="3097" max="3107" width="11.42578125" style="61"/>
    <col min="3108" max="3109" width="12.42578125" style="61" customWidth="1"/>
    <col min="3110" max="3110" width="11.85546875" style="61" customWidth="1"/>
    <col min="3111" max="3111" width="11.42578125" style="61"/>
    <col min="3112" max="3112" width="13.7109375" style="61" customWidth="1"/>
    <col min="3113" max="3113" width="14.85546875" style="61" customWidth="1"/>
    <col min="3114" max="3114" width="12.7109375" style="61" customWidth="1"/>
    <col min="3115" max="3115" width="13.28515625" style="61" customWidth="1"/>
    <col min="3116" max="3116" width="13" style="61" customWidth="1"/>
    <col min="3117" max="3117" width="11.85546875" style="61" customWidth="1"/>
    <col min="3118" max="3118" width="12.42578125" style="61" customWidth="1"/>
    <col min="3119" max="3119" width="12.140625" style="61" customWidth="1"/>
    <col min="3120" max="3120" width="12" style="61" customWidth="1"/>
    <col min="3121" max="3130" width="11.42578125" style="61"/>
    <col min="3131" max="3131" width="11.85546875" style="61" bestFit="1" customWidth="1"/>
    <col min="3132" max="3132" width="11.42578125" style="61"/>
    <col min="3133" max="3133" width="15.5703125" style="61" bestFit="1" customWidth="1"/>
    <col min="3134" max="3134" width="17.42578125" style="61" bestFit="1" customWidth="1"/>
    <col min="3135" max="3135" width="20.28515625" style="61" bestFit="1" customWidth="1"/>
    <col min="3136" max="3136" width="20" style="61" customWidth="1"/>
    <col min="3137" max="3140" width="11.42578125" style="61"/>
    <col min="3141" max="3141" width="27.42578125" style="61" bestFit="1" customWidth="1"/>
    <col min="3142" max="3142" width="32.140625" style="61" bestFit="1" customWidth="1"/>
    <col min="3143" max="3208" width="11.42578125" style="61"/>
    <col min="3209" max="3209" width="6.85546875" style="61" customWidth="1"/>
    <col min="3210" max="3210" width="2.85546875" style="61" customWidth="1"/>
    <col min="3211" max="3211" width="7.42578125" style="61" customWidth="1"/>
    <col min="3212" max="3212" width="20.140625" style="61" customWidth="1"/>
    <col min="3213" max="3213" width="8.5703125" style="61" customWidth="1"/>
    <col min="3214" max="3214" width="6.140625" style="61" customWidth="1"/>
    <col min="3215" max="3215" width="8.42578125" style="61" customWidth="1"/>
    <col min="3216" max="3216" width="13.85546875" style="61" customWidth="1"/>
    <col min="3217" max="3218" width="11.5703125" style="61" customWidth="1"/>
    <col min="3219" max="3219" width="7.28515625" style="61" customWidth="1"/>
    <col min="3220" max="3220" width="13.140625" style="61" customWidth="1"/>
    <col min="3221" max="3221" width="25.28515625" style="61" customWidth="1"/>
    <col min="3222" max="3222" width="5.28515625" style="61" customWidth="1"/>
    <col min="3223" max="3223" width="12.140625" style="61" customWidth="1"/>
    <col min="3224" max="3224" width="17" style="61" customWidth="1"/>
    <col min="3225" max="3225" width="12.140625" style="61" customWidth="1"/>
    <col min="3226" max="3226" width="10" style="61" customWidth="1"/>
    <col min="3227" max="3227" width="8.5703125" style="61" customWidth="1"/>
    <col min="3228" max="3228" width="12.140625" style="61" customWidth="1"/>
    <col min="3229" max="3229" width="24.5703125" style="61" customWidth="1"/>
    <col min="3230" max="3234" width="8.7109375" style="61" customWidth="1"/>
    <col min="3235" max="3235" width="12" style="61" customWidth="1"/>
    <col min="3236" max="3237" width="12.140625" style="61" customWidth="1"/>
    <col min="3238" max="3238" width="15.28515625" style="61" customWidth="1"/>
    <col min="3239" max="3239" width="15" style="61" customWidth="1"/>
    <col min="3240" max="3242" width="6.28515625" style="61" bestFit="1" customWidth="1"/>
    <col min="3243" max="3245" width="6.28515625" style="61" customWidth="1"/>
    <col min="3246" max="3246" width="13.85546875" style="61" customWidth="1"/>
    <col min="3247" max="3247" width="9.28515625" style="61" customWidth="1"/>
    <col min="3248" max="3248" width="11" style="61" customWidth="1"/>
    <col min="3249" max="3249" width="9.7109375" style="61" customWidth="1"/>
    <col min="3250" max="3250" width="8.42578125" style="61" customWidth="1"/>
    <col min="3251" max="3251" width="8.7109375" style="61" customWidth="1"/>
    <col min="3252" max="3252" width="9.42578125" style="61" customWidth="1"/>
    <col min="3253" max="3254" width="10" style="61" customWidth="1"/>
    <col min="3255" max="3255" width="10.140625" style="61" customWidth="1"/>
    <col min="3256" max="3256" width="9.28515625" style="61" customWidth="1"/>
    <col min="3257" max="3257" width="10.42578125" style="61" customWidth="1"/>
    <col min="3258" max="3258" width="9.7109375" style="61" customWidth="1"/>
    <col min="3259" max="3259" width="9.5703125" style="61" customWidth="1"/>
    <col min="3260" max="3260" width="10.28515625" style="61" customWidth="1"/>
    <col min="3261" max="3264" width="8.7109375" style="61" customWidth="1"/>
    <col min="3265" max="3265" width="12.7109375" style="61" customWidth="1"/>
    <col min="3266" max="3267" width="11.42578125" style="61"/>
    <col min="3268" max="3271" width="11.5703125" style="61" customWidth="1"/>
    <col min="3272" max="3272" width="12.7109375" style="61" customWidth="1"/>
    <col min="3273" max="3273" width="12" style="61" customWidth="1"/>
    <col min="3274" max="3276" width="11.42578125" style="61"/>
    <col min="3277" max="3277" width="10.140625" style="61" customWidth="1"/>
    <col min="3278" max="3278" width="9.28515625" style="61" customWidth="1"/>
    <col min="3279" max="3279" width="10.140625" style="61" customWidth="1"/>
    <col min="3280" max="3280" width="12.5703125" style="61" customWidth="1"/>
    <col min="3281" max="3281" width="12.85546875" style="61" customWidth="1"/>
    <col min="3282" max="3282" width="25" style="61" customWidth="1"/>
    <col min="3283" max="3283" width="39.5703125" style="61" customWidth="1"/>
    <col min="3284" max="3285" width="5.140625" style="61" customWidth="1"/>
    <col min="3286" max="3287" width="3.85546875" style="61" bestFit="1" customWidth="1"/>
    <col min="3288" max="3288" width="5.42578125" style="61" bestFit="1" customWidth="1"/>
    <col min="3289" max="3289" width="4" style="61" bestFit="1" customWidth="1"/>
    <col min="3290" max="3290" width="5.42578125" style="61" customWidth="1"/>
    <col min="3291" max="3291" width="5.42578125" style="61" bestFit="1" customWidth="1"/>
    <col min="3292" max="3292" width="4.42578125" style="61" bestFit="1" customWidth="1"/>
    <col min="3293" max="3294" width="3.85546875" style="61" bestFit="1" customWidth="1"/>
    <col min="3295" max="3295" width="5.42578125" style="61" bestFit="1" customWidth="1"/>
    <col min="3296" max="3296" width="4" style="61" bestFit="1" customWidth="1"/>
    <col min="3297" max="3299" width="5.140625" style="61" customWidth="1"/>
    <col min="3300" max="3300" width="50.28515625" style="61" customWidth="1"/>
    <col min="3301" max="3301" width="7" style="61" customWidth="1"/>
    <col min="3302" max="3303" width="8" style="61" customWidth="1"/>
    <col min="3304" max="3304" width="7" style="61" customWidth="1"/>
    <col min="3305" max="3305" width="8.140625" style="61" customWidth="1"/>
    <col min="3306" max="3306" width="16" style="61" customWidth="1"/>
    <col min="3307" max="3307" width="11.42578125" style="61"/>
    <col min="3308" max="3308" width="19.5703125" style="61" customWidth="1"/>
    <col min="3309" max="3309" width="23" style="61" customWidth="1"/>
    <col min="3310" max="3310" width="39.42578125" style="61" customWidth="1"/>
    <col min="3311" max="3311" width="19.42578125" style="61" customWidth="1"/>
    <col min="3312" max="3312" width="6.5703125" style="61" customWidth="1"/>
    <col min="3313" max="3313" width="26.5703125" style="61" customWidth="1"/>
    <col min="3314" max="3314" width="5.140625" style="61" customWidth="1"/>
    <col min="3315" max="3315" width="4.42578125" style="61" bestFit="1" customWidth="1"/>
    <col min="3316" max="3317" width="3.85546875" style="61" bestFit="1" customWidth="1"/>
    <col min="3318" max="3318" width="5.42578125" style="61" bestFit="1" customWidth="1"/>
    <col min="3319" max="3319" width="4" style="61" bestFit="1" customWidth="1"/>
    <col min="3320" max="3320" width="4.85546875" style="61" customWidth="1"/>
    <col min="3321" max="3321" width="8.5703125" style="61" customWidth="1"/>
    <col min="3322" max="3322" width="5.28515625" style="61" customWidth="1"/>
    <col min="3323" max="3323" width="4.5703125" style="61" bestFit="1" customWidth="1"/>
    <col min="3324" max="3324" width="4.7109375" style="61" bestFit="1" customWidth="1"/>
    <col min="3325" max="3325" width="6.28515625" style="61" bestFit="1" customWidth="1"/>
    <col min="3326" max="3326" width="4.85546875" style="61" bestFit="1" customWidth="1"/>
    <col min="3327" max="3327" width="6" style="61" customWidth="1"/>
    <col min="3328" max="3329" width="5.140625" style="61" customWidth="1"/>
    <col min="3330" max="3330" width="10.42578125" style="61" customWidth="1"/>
    <col min="3331" max="3331" width="53.85546875" style="61" customWidth="1"/>
    <col min="3332" max="3332" width="21.85546875" style="61" customWidth="1"/>
    <col min="3333" max="3333" width="23.5703125" style="61" customWidth="1"/>
    <col min="3334" max="3334" width="17.28515625" style="61" customWidth="1"/>
    <col min="3335" max="3335" width="24.7109375" style="61" customWidth="1"/>
    <col min="3336" max="3336" width="11.42578125" style="61"/>
    <col min="3337" max="3337" width="1.5703125" style="61" customWidth="1"/>
    <col min="3338" max="3339" width="14.7109375" style="61" customWidth="1"/>
    <col min="3340" max="3340" width="13.140625" style="61" customWidth="1"/>
    <col min="3341" max="3343" width="12.5703125" style="61" customWidth="1"/>
    <col min="3344" max="3347" width="13.28515625" style="61" customWidth="1"/>
    <col min="3348" max="3348" width="12.42578125" style="61" customWidth="1"/>
    <col min="3349" max="3349" width="12.140625" style="61" customWidth="1"/>
    <col min="3350" max="3351" width="11.85546875" style="61" customWidth="1"/>
    <col min="3352" max="3352" width="13.140625" style="61" customWidth="1"/>
    <col min="3353" max="3363" width="11.42578125" style="61"/>
    <col min="3364" max="3365" width="12.42578125" style="61" customWidth="1"/>
    <col min="3366" max="3366" width="11.85546875" style="61" customWidth="1"/>
    <col min="3367" max="3367" width="11.42578125" style="61"/>
    <col min="3368" max="3368" width="13.7109375" style="61" customWidth="1"/>
    <col min="3369" max="3369" width="14.85546875" style="61" customWidth="1"/>
    <col min="3370" max="3370" width="12.7109375" style="61" customWidth="1"/>
    <col min="3371" max="3371" width="13.28515625" style="61" customWidth="1"/>
    <col min="3372" max="3372" width="13" style="61" customWidth="1"/>
    <col min="3373" max="3373" width="11.85546875" style="61" customWidth="1"/>
    <col min="3374" max="3374" width="12.42578125" style="61" customWidth="1"/>
    <col min="3375" max="3375" width="12.140625" style="61" customWidth="1"/>
    <col min="3376" max="3376" width="12" style="61" customWidth="1"/>
    <col min="3377" max="3386" width="11.42578125" style="61"/>
    <col min="3387" max="3387" width="11.85546875" style="61" bestFit="1" customWidth="1"/>
    <col min="3388" max="3388" width="11.42578125" style="61"/>
    <col min="3389" max="3389" width="15.5703125" style="61" bestFit="1" customWidth="1"/>
    <col min="3390" max="3390" width="17.42578125" style="61" bestFit="1" customWidth="1"/>
    <col min="3391" max="3391" width="20.28515625" style="61" bestFit="1" customWidth="1"/>
    <col min="3392" max="3392" width="20" style="61" customWidth="1"/>
    <col min="3393" max="3396" width="11.42578125" style="61"/>
    <col min="3397" max="3397" width="27.42578125" style="61" bestFit="1" customWidth="1"/>
    <col min="3398" max="3398" width="32.140625" style="61" bestFit="1" customWidth="1"/>
    <col min="3399" max="3464" width="11.42578125" style="61"/>
    <col min="3465" max="3465" width="6.85546875" style="61" customWidth="1"/>
    <col min="3466" max="3466" width="2.85546875" style="61" customWidth="1"/>
    <col min="3467" max="3467" width="7.42578125" style="61" customWidth="1"/>
    <col min="3468" max="3468" width="20.140625" style="61" customWidth="1"/>
    <col min="3469" max="3469" width="8.5703125" style="61" customWidth="1"/>
    <col min="3470" max="3470" width="6.140625" style="61" customWidth="1"/>
    <col min="3471" max="3471" width="8.42578125" style="61" customWidth="1"/>
    <col min="3472" max="3472" width="13.85546875" style="61" customWidth="1"/>
    <col min="3473" max="3474" width="11.5703125" style="61" customWidth="1"/>
    <col min="3475" max="3475" width="7.28515625" style="61" customWidth="1"/>
    <col min="3476" max="3476" width="13.140625" style="61" customWidth="1"/>
    <col min="3477" max="3477" width="25.28515625" style="61" customWidth="1"/>
    <col min="3478" max="3478" width="5.28515625" style="61" customWidth="1"/>
    <col min="3479" max="3479" width="12.140625" style="61" customWidth="1"/>
    <col min="3480" max="3480" width="17" style="61" customWidth="1"/>
    <col min="3481" max="3481" width="12.140625" style="61" customWidth="1"/>
    <col min="3482" max="3482" width="10" style="61" customWidth="1"/>
    <col min="3483" max="3483" width="8.5703125" style="61" customWidth="1"/>
    <col min="3484" max="3484" width="12.140625" style="61" customWidth="1"/>
    <col min="3485" max="3485" width="24.5703125" style="61" customWidth="1"/>
    <col min="3486" max="3490" width="8.7109375" style="61" customWidth="1"/>
    <col min="3491" max="3491" width="12" style="61" customWidth="1"/>
    <col min="3492" max="3493" width="12.140625" style="61" customWidth="1"/>
    <col min="3494" max="3494" width="15.28515625" style="61" customWidth="1"/>
    <col min="3495" max="3495" width="15" style="61" customWidth="1"/>
    <col min="3496" max="3498" width="6.28515625" style="61" bestFit="1" customWidth="1"/>
    <col min="3499" max="3501" width="6.28515625" style="61" customWidth="1"/>
    <col min="3502" max="3502" width="13.85546875" style="61" customWidth="1"/>
    <col min="3503" max="3503" width="9.28515625" style="61" customWidth="1"/>
    <col min="3504" max="3504" width="11" style="61" customWidth="1"/>
    <col min="3505" max="3505" width="9.7109375" style="61" customWidth="1"/>
    <col min="3506" max="3506" width="8.42578125" style="61" customWidth="1"/>
    <col min="3507" max="3507" width="8.7109375" style="61" customWidth="1"/>
    <col min="3508" max="3508" width="9.42578125" style="61" customWidth="1"/>
    <col min="3509" max="3510" width="10" style="61" customWidth="1"/>
    <col min="3511" max="3511" width="10.140625" style="61" customWidth="1"/>
    <col min="3512" max="3512" width="9.28515625" style="61" customWidth="1"/>
    <col min="3513" max="3513" width="10.42578125" style="61" customWidth="1"/>
    <col min="3514" max="3514" width="9.7109375" style="61" customWidth="1"/>
    <col min="3515" max="3515" width="9.5703125" style="61" customWidth="1"/>
    <col min="3516" max="3516" width="10.28515625" style="61" customWidth="1"/>
    <col min="3517" max="3520" width="8.7109375" style="61" customWidth="1"/>
    <col min="3521" max="3521" width="12.7109375" style="61" customWidth="1"/>
    <col min="3522" max="3523" width="11.42578125" style="61"/>
    <col min="3524" max="3527" width="11.5703125" style="61" customWidth="1"/>
    <col min="3528" max="3528" width="12.7109375" style="61" customWidth="1"/>
    <col min="3529" max="3529" width="12" style="61" customWidth="1"/>
    <col min="3530" max="3532" width="11.42578125" style="61"/>
    <col min="3533" max="3533" width="10.140625" style="61" customWidth="1"/>
    <col min="3534" max="3534" width="9.28515625" style="61" customWidth="1"/>
    <col min="3535" max="3535" width="10.140625" style="61" customWidth="1"/>
    <col min="3536" max="3536" width="12.5703125" style="61" customWidth="1"/>
    <col min="3537" max="3537" width="12.85546875" style="61" customWidth="1"/>
    <col min="3538" max="3538" width="25" style="61" customWidth="1"/>
    <col min="3539" max="3539" width="39.5703125" style="61" customWidth="1"/>
    <col min="3540" max="3541" width="5.140625" style="61" customWidth="1"/>
    <col min="3542" max="3543" width="3.85546875" style="61" bestFit="1" customWidth="1"/>
    <col min="3544" max="3544" width="5.42578125" style="61" bestFit="1" customWidth="1"/>
    <col min="3545" max="3545" width="4" style="61" bestFit="1" customWidth="1"/>
    <col min="3546" max="3546" width="5.42578125" style="61" customWidth="1"/>
    <col min="3547" max="3547" width="5.42578125" style="61" bestFit="1" customWidth="1"/>
    <col min="3548" max="3548" width="4.42578125" style="61" bestFit="1" customWidth="1"/>
    <col min="3549" max="3550" width="3.85546875" style="61" bestFit="1" customWidth="1"/>
    <col min="3551" max="3551" width="5.42578125" style="61" bestFit="1" customWidth="1"/>
    <col min="3552" max="3552" width="4" style="61" bestFit="1" customWidth="1"/>
    <col min="3553" max="3555" width="5.140625" style="61" customWidth="1"/>
    <col min="3556" max="3556" width="50.28515625" style="61" customWidth="1"/>
    <col min="3557" max="3557" width="7" style="61" customWidth="1"/>
    <col min="3558" max="3559" width="8" style="61" customWidth="1"/>
    <col min="3560" max="3560" width="7" style="61" customWidth="1"/>
    <col min="3561" max="3561" width="8.140625" style="61" customWidth="1"/>
    <col min="3562" max="3562" width="16" style="61" customWidth="1"/>
    <col min="3563" max="3563" width="11.42578125" style="61"/>
    <col min="3564" max="3564" width="19.5703125" style="61" customWidth="1"/>
    <col min="3565" max="3565" width="23" style="61" customWidth="1"/>
    <col min="3566" max="3566" width="39.42578125" style="61" customWidth="1"/>
    <col min="3567" max="3567" width="19.42578125" style="61" customWidth="1"/>
    <col min="3568" max="3568" width="6.5703125" style="61" customWidth="1"/>
    <col min="3569" max="3569" width="26.5703125" style="61" customWidth="1"/>
    <col min="3570" max="3570" width="5.140625" style="61" customWidth="1"/>
    <col min="3571" max="3571" width="4.42578125" style="61" bestFit="1" customWidth="1"/>
    <col min="3572" max="3573" width="3.85546875" style="61" bestFit="1" customWidth="1"/>
    <col min="3574" max="3574" width="5.42578125" style="61" bestFit="1" customWidth="1"/>
    <col min="3575" max="3575" width="4" style="61" bestFit="1" customWidth="1"/>
    <col min="3576" max="3576" width="4.85546875" style="61" customWidth="1"/>
    <col min="3577" max="3577" width="8.5703125" style="61" customWidth="1"/>
    <col min="3578" max="3578" width="5.28515625" style="61" customWidth="1"/>
    <col min="3579" max="3579" width="4.5703125" style="61" bestFit="1" customWidth="1"/>
    <col min="3580" max="3580" width="4.7109375" style="61" bestFit="1" customWidth="1"/>
    <col min="3581" max="3581" width="6.28515625" style="61" bestFit="1" customWidth="1"/>
    <col min="3582" max="3582" width="4.85546875" style="61" bestFit="1" customWidth="1"/>
    <col min="3583" max="3583" width="6" style="61" customWidth="1"/>
    <col min="3584" max="3585" width="5.140625" style="61" customWidth="1"/>
    <col min="3586" max="3586" width="10.42578125" style="61" customWidth="1"/>
    <col min="3587" max="3587" width="53.85546875" style="61" customWidth="1"/>
    <col min="3588" max="3588" width="21.85546875" style="61" customWidth="1"/>
    <col min="3589" max="3589" width="23.5703125" style="61" customWidth="1"/>
    <col min="3590" max="3590" width="17.28515625" style="61" customWidth="1"/>
    <col min="3591" max="3591" width="24.7109375" style="61" customWidth="1"/>
    <col min="3592" max="3592" width="11.42578125" style="61"/>
    <col min="3593" max="3593" width="1.5703125" style="61" customWidth="1"/>
    <col min="3594" max="3595" width="14.7109375" style="61" customWidth="1"/>
    <col min="3596" max="3596" width="13.140625" style="61" customWidth="1"/>
    <col min="3597" max="3599" width="12.5703125" style="61" customWidth="1"/>
    <col min="3600" max="3603" width="13.28515625" style="61" customWidth="1"/>
    <col min="3604" max="3604" width="12.42578125" style="61" customWidth="1"/>
    <col min="3605" max="3605" width="12.140625" style="61" customWidth="1"/>
    <col min="3606" max="3607" width="11.85546875" style="61" customWidth="1"/>
    <col min="3608" max="3608" width="13.140625" style="61" customWidth="1"/>
    <col min="3609" max="3619" width="11.42578125" style="61"/>
    <col min="3620" max="3621" width="12.42578125" style="61" customWidth="1"/>
    <col min="3622" max="3622" width="11.85546875" style="61" customWidth="1"/>
    <col min="3623" max="3623" width="11.42578125" style="61"/>
    <col min="3624" max="3624" width="13.7109375" style="61" customWidth="1"/>
    <col min="3625" max="3625" width="14.85546875" style="61" customWidth="1"/>
    <col min="3626" max="3626" width="12.7109375" style="61" customWidth="1"/>
    <col min="3627" max="3627" width="13.28515625" style="61" customWidth="1"/>
    <col min="3628" max="3628" width="13" style="61" customWidth="1"/>
    <col min="3629" max="3629" width="11.85546875" style="61" customWidth="1"/>
    <col min="3630" max="3630" width="12.42578125" style="61" customWidth="1"/>
    <col min="3631" max="3631" width="12.140625" style="61" customWidth="1"/>
    <col min="3632" max="3632" width="12" style="61" customWidth="1"/>
    <col min="3633" max="3642" width="11.42578125" style="61"/>
    <col min="3643" max="3643" width="11.85546875" style="61" bestFit="1" customWidth="1"/>
    <col min="3644" max="3644" width="11.42578125" style="61"/>
    <col min="3645" max="3645" width="15.5703125" style="61" bestFit="1" customWidth="1"/>
    <col min="3646" max="3646" width="17.42578125" style="61" bestFit="1" customWidth="1"/>
    <col min="3647" max="3647" width="20.28515625" style="61" bestFit="1" customWidth="1"/>
    <col min="3648" max="3648" width="20" style="61" customWidth="1"/>
    <col min="3649" max="3652" width="11.42578125" style="61"/>
    <col min="3653" max="3653" width="27.42578125" style="61" bestFit="1" customWidth="1"/>
    <col min="3654" max="3654" width="32.140625" style="61" bestFit="1" customWidth="1"/>
    <col min="3655" max="3720" width="11.42578125" style="61"/>
    <col min="3721" max="3721" width="6.85546875" style="61" customWidth="1"/>
    <col min="3722" max="3722" width="2.85546875" style="61" customWidth="1"/>
    <col min="3723" max="3723" width="7.42578125" style="61" customWidth="1"/>
    <col min="3724" max="3724" width="20.140625" style="61" customWidth="1"/>
    <col min="3725" max="3725" width="8.5703125" style="61" customWidth="1"/>
    <col min="3726" max="3726" width="6.140625" style="61" customWidth="1"/>
    <col min="3727" max="3727" width="8.42578125" style="61" customWidth="1"/>
    <col min="3728" max="3728" width="13.85546875" style="61" customWidth="1"/>
    <col min="3729" max="3730" width="11.5703125" style="61" customWidth="1"/>
    <col min="3731" max="3731" width="7.28515625" style="61" customWidth="1"/>
    <col min="3732" max="3732" width="13.140625" style="61" customWidth="1"/>
    <col min="3733" max="3733" width="25.28515625" style="61" customWidth="1"/>
    <col min="3734" max="3734" width="5.28515625" style="61" customWidth="1"/>
    <col min="3735" max="3735" width="12.140625" style="61" customWidth="1"/>
    <col min="3736" max="3736" width="17" style="61" customWidth="1"/>
    <col min="3737" max="3737" width="12.140625" style="61" customWidth="1"/>
    <col min="3738" max="3738" width="10" style="61" customWidth="1"/>
    <col min="3739" max="3739" width="8.5703125" style="61" customWidth="1"/>
    <col min="3740" max="3740" width="12.140625" style="61" customWidth="1"/>
    <col min="3741" max="3741" width="24.5703125" style="61" customWidth="1"/>
    <col min="3742" max="3746" width="8.7109375" style="61" customWidth="1"/>
    <col min="3747" max="3747" width="12" style="61" customWidth="1"/>
    <col min="3748" max="3749" width="12.140625" style="61" customWidth="1"/>
    <col min="3750" max="3750" width="15.28515625" style="61" customWidth="1"/>
    <col min="3751" max="3751" width="15" style="61" customWidth="1"/>
    <col min="3752" max="3754" width="6.28515625" style="61" bestFit="1" customWidth="1"/>
    <col min="3755" max="3757" width="6.28515625" style="61" customWidth="1"/>
    <col min="3758" max="3758" width="13.85546875" style="61" customWidth="1"/>
    <col min="3759" max="3759" width="9.28515625" style="61" customWidth="1"/>
    <col min="3760" max="3760" width="11" style="61" customWidth="1"/>
    <col min="3761" max="3761" width="9.7109375" style="61" customWidth="1"/>
    <col min="3762" max="3762" width="8.42578125" style="61" customWidth="1"/>
    <col min="3763" max="3763" width="8.7109375" style="61" customWidth="1"/>
    <col min="3764" max="3764" width="9.42578125" style="61" customWidth="1"/>
    <col min="3765" max="3766" width="10" style="61" customWidth="1"/>
    <col min="3767" max="3767" width="10.140625" style="61" customWidth="1"/>
    <col min="3768" max="3768" width="9.28515625" style="61" customWidth="1"/>
    <col min="3769" max="3769" width="10.42578125" style="61" customWidth="1"/>
    <col min="3770" max="3770" width="9.7109375" style="61" customWidth="1"/>
    <col min="3771" max="3771" width="9.5703125" style="61" customWidth="1"/>
    <col min="3772" max="3772" width="10.28515625" style="61" customWidth="1"/>
    <col min="3773" max="3776" width="8.7109375" style="61" customWidth="1"/>
    <col min="3777" max="3777" width="12.7109375" style="61" customWidth="1"/>
    <col min="3778" max="3779" width="11.42578125" style="61"/>
    <col min="3780" max="3783" width="11.5703125" style="61" customWidth="1"/>
    <col min="3784" max="3784" width="12.7109375" style="61" customWidth="1"/>
    <col min="3785" max="3785" width="12" style="61" customWidth="1"/>
    <col min="3786" max="3788" width="11.42578125" style="61"/>
    <col min="3789" max="3789" width="10.140625" style="61" customWidth="1"/>
    <col min="3790" max="3790" width="9.28515625" style="61" customWidth="1"/>
    <col min="3791" max="3791" width="10.140625" style="61" customWidth="1"/>
    <col min="3792" max="3792" width="12.5703125" style="61" customWidth="1"/>
    <col min="3793" max="3793" width="12.85546875" style="61" customWidth="1"/>
    <col min="3794" max="3794" width="25" style="61" customWidth="1"/>
    <col min="3795" max="3795" width="39.5703125" style="61" customWidth="1"/>
    <col min="3796" max="3797" width="5.140625" style="61" customWidth="1"/>
    <col min="3798" max="3799" width="3.85546875" style="61" bestFit="1" customWidth="1"/>
    <col min="3800" max="3800" width="5.42578125" style="61" bestFit="1" customWidth="1"/>
    <col min="3801" max="3801" width="4" style="61" bestFit="1" customWidth="1"/>
    <col min="3802" max="3802" width="5.42578125" style="61" customWidth="1"/>
    <col min="3803" max="3803" width="5.42578125" style="61" bestFit="1" customWidth="1"/>
    <col min="3804" max="3804" width="4.42578125" style="61" bestFit="1" customWidth="1"/>
    <col min="3805" max="3806" width="3.85546875" style="61" bestFit="1" customWidth="1"/>
    <col min="3807" max="3807" width="5.42578125" style="61" bestFit="1" customWidth="1"/>
    <col min="3808" max="3808" width="4" style="61" bestFit="1" customWidth="1"/>
    <col min="3809" max="3811" width="5.140625" style="61" customWidth="1"/>
    <col min="3812" max="3812" width="50.28515625" style="61" customWidth="1"/>
    <col min="3813" max="3813" width="7" style="61" customWidth="1"/>
    <col min="3814" max="3815" width="8" style="61" customWidth="1"/>
    <col min="3816" max="3816" width="7" style="61" customWidth="1"/>
    <col min="3817" max="3817" width="8.140625" style="61" customWidth="1"/>
    <col min="3818" max="3818" width="16" style="61" customWidth="1"/>
    <col min="3819" max="3819" width="11.42578125" style="61"/>
    <col min="3820" max="3820" width="19.5703125" style="61" customWidth="1"/>
    <col min="3821" max="3821" width="23" style="61" customWidth="1"/>
    <col min="3822" max="3822" width="39.42578125" style="61" customWidth="1"/>
    <col min="3823" max="3823" width="19.42578125" style="61" customWidth="1"/>
    <col min="3824" max="3824" width="6.5703125" style="61" customWidth="1"/>
    <col min="3825" max="3825" width="26.5703125" style="61" customWidth="1"/>
    <col min="3826" max="3826" width="5.140625" style="61" customWidth="1"/>
    <col min="3827" max="3827" width="4.42578125" style="61" bestFit="1" customWidth="1"/>
    <col min="3828" max="3829" width="3.85546875" style="61" bestFit="1" customWidth="1"/>
    <col min="3830" max="3830" width="5.42578125" style="61" bestFit="1" customWidth="1"/>
    <col min="3831" max="3831" width="4" style="61" bestFit="1" customWidth="1"/>
    <col min="3832" max="3832" width="4.85546875" style="61" customWidth="1"/>
    <col min="3833" max="3833" width="8.5703125" style="61" customWidth="1"/>
    <col min="3834" max="3834" width="5.28515625" style="61" customWidth="1"/>
    <col min="3835" max="3835" width="4.5703125" style="61" bestFit="1" customWidth="1"/>
    <col min="3836" max="3836" width="4.7109375" style="61" bestFit="1" customWidth="1"/>
    <col min="3837" max="3837" width="6.28515625" style="61" bestFit="1" customWidth="1"/>
    <col min="3838" max="3838" width="4.85546875" style="61" bestFit="1" customWidth="1"/>
    <col min="3839" max="3839" width="6" style="61" customWidth="1"/>
    <col min="3840" max="3841" width="5.140625" style="61" customWidth="1"/>
    <col min="3842" max="3842" width="10.42578125" style="61" customWidth="1"/>
    <col min="3843" max="3843" width="53.85546875" style="61" customWidth="1"/>
    <col min="3844" max="3844" width="21.85546875" style="61" customWidth="1"/>
    <col min="3845" max="3845" width="23.5703125" style="61" customWidth="1"/>
    <col min="3846" max="3846" width="17.28515625" style="61" customWidth="1"/>
    <col min="3847" max="3847" width="24.7109375" style="61" customWidth="1"/>
    <col min="3848" max="3848" width="11.42578125" style="61"/>
    <col min="3849" max="3849" width="1.5703125" style="61" customWidth="1"/>
    <col min="3850" max="3851" width="14.7109375" style="61" customWidth="1"/>
    <col min="3852" max="3852" width="13.140625" style="61" customWidth="1"/>
    <col min="3853" max="3855" width="12.5703125" style="61" customWidth="1"/>
    <col min="3856" max="3859" width="13.28515625" style="61" customWidth="1"/>
    <col min="3860" max="3860" width="12.42578125" style="61" customWidth="1"/>
    <col min="3861" max="3861" width="12.140625" style="61" customWidth="1"/>
    <col min="3862" max="3863" width="11.85546875" style="61" customWidth="1"/>
    <col min="3864" max="3864" width="13.140625" style="61" customWidth="1"/>
    <col min="3865" max="3875" width="11.42578125" style="61"/>
    <col min="3876" max="3877" width="12.42578125" style="61" customWidth="1"/>
    <col min="3878" max="3878" width="11.85546875" style="61" customWidth="1"/>
    <col min="3879" max="3879" width="11.42578125" style="61"/>
    <col min="3880" max="3880" width="13.7109375" style="61" customWidth="1"/>
    <col min="3881" max="3881" width="14.85546875" style="61" customWidth="1"/>
    <col min="3882" max="3882" width="12.7109375" style="61" customWidth="1"/>
    <col min="3883" max="3883" width="13.28515625" style="61" customWidth="1"/>
    <col min="3884" max="3884" width="13" style="61" customWidth="1"/>
    <col min="3885" max="3885" width="11.85546875" style="61" customWidth="1"/>
    <col min="3886" max="3886" width="12.42578125" style="61" customWidth="1"/>
    <col min="3887" max="3887" width="12.140625" style="61" customWidth="1"/>
    <col min="3888" max="3888" width="12" style="61" customWidth="1"/>
    <col min="3889" max="3898" width="11.42578125" style="61"/>
    <col min="3899" max="3899" width="11.85546875" style="61" bestFit="1" customWidth="1"/>
    <col min="3900" max="3900" width="11.42578125" style="61"/>
    <col min="3901" max="3901" width="15.5703125" style="61" bestFit="1" customWidth="1"/>
    <col min="3902" max="3902" width="17.42578125" style="61" bestFit="1" customWidth="1"/>
    <col min="3903" max="3903" width="20.28515625" style="61" bestFit="1" customWidth="1"/>
    <col min="3904" max="3904" width="20" style="61" customWidth="1"/>
    <col min="3905" max="3908" width="11.42578125" style="61"/>
    <col min="3909" max="3909" width="27.42578125" style="61" bestFit="1" customWidth="1"/>
    <col min="3910" max="3910" width="32.140625" style="61" bestFit="1" customWidth="1"/>
    <col min="3911" max="3976" width="11.42578125" style="61"/>
    <col min="3977" max="3977" width="6.85546875" style="61" customWidth="1"/>
    <col min="3978" max="3978" width="2.85546875" style="61" customWidth="1"/>
    <col min="3979" max="3979" width="7.42578125" style="61" customWidth="1"/>
    <col min="3980" max="3980" width="20.140625" style="61" customWidth="1"/>
    <col min="3981" max="3981" width="8.5703125" style="61" customWidth="1"/>
    <col min="3982" max="3982" width="6.140625" style="61" customWidth="1"/>
    <col min="3983" max="3983" width="8.42578125" style="61" customWidth="1"/>
    <col min="3984" max="3984" width="13.85546875" style="61" customWidth="1"/>
    <col min="3985" max="3986" width="11.5703125" style="61" customWidth="1"/>
    <col min="3987" max="3987" width="7.28515625" style="61" customWidth="1"/>
    <col min="3988" max="3988" width="13.140625" style="61" customWidth="1"/>
    <col min="3989" max="3989" width="25.28515625" style="61" customWidth="1"/>
    <col min="3990" max="3990" width="5.28515625" style="61" customWidth="1"/>
    <col min="3991" max="3991" width="12.140625" style="61" customWidth="1"/>
    <col min="3992" max="3992" width="17" style="61" customWidth="1"/>
    <col min="3993" max="3993" width="12.140625" style="61" customWidth="1"/>
    <col min="3994" max="3994" width="10" style="61" customWidth="1"/>
    <col min="3995" max="3995" width="8.5703125" style="61" customWidth="1"/>
    <col min="3996" max="3996" width="12.140625" style="61" customWidth="1"/>
    <col min="3997" max="3997" width="24.5703125" style="61" customWidth="1"/>
    <col min="3998" max="4002" width="8.7109375" style="61" customWidth="1"/>
    <col min="4003" max="4003" width="12" style="61" customWidth="1"/>
    <col min="4004" max="4005" width="12.140625" style="61" customWidth="1"/>
    <col min="4006" max="4006" width="15.28515625" style="61" customWidth="1"/>
    <col min="4007" max="4007" width="15" style="61" customWidth="1"/>
    <col min="4008" max="4010" width="6.28515625" style="61" bestFit="1" customWidth="1"/>
    <col min="4011" max="4013" width="6.28515625" style="61" customWidth="1"/>
    <col min="4014" max="4014" width="13.85546875" style="61" customWidth="1"/>
    <col min="4015" max="4015" width="9.28515625" style="61" customWidth="1"/>
    <col min="4016" max="4016" width="11" style="61" customWidth="1"/>
    <col min="4017" max="4017" width="9.7109375" style="61" customWidth="1"/>
    <col min="4018" max="4018" width="8.42578125" style="61" customWidth="1"/>
    <col min="4019" max="4019" width="8.7109375" style="61" customWidth="1"/>
    <col min="4020" max="4020" width="9.42578125" style="61" customWidth="1"/>
    <col min="4021" max="4022" width="10" style="61" customWidth="1"/>
    <col min="4023" max="4023" width="10.140625" style="61" customWidth="1"/>
    <col min="4024" max="4024" width="9.28515625" style="61" customWidth="1"/>
    <col min="4025" max="4025" width="10.42578125" style="61" customWidth="1"/>
    <col min="4026" max="4026" width="9.7109375" style="61" customWidth="1"/>
    <col min="4027" max="4027" width="9.5703125" style="61" customWidth="1"/>
    <col min="4028" max="4028" width="10.28515625" style="61" customWidth="1"/>
    <col min="4029" max="4032" width="8.7109375" style="61" customWidth="1"/>
    <col min="4033" max="4033" width="12.7109375" style="61" customWidth="1"/>
    <col min="4034" max="4035" width="11.42578125" style="61"/>
    <col min="4036" max="4039" width="11.5703125" style="61" customWidth="1"/>
    <col min="4040" max="4040" width="12.7109375" style="61" customWidth="1"/>
    <col min="4041" max="4041" width="12" style="61" customWidth="1"/>
    <col min="4042" max="4044" width="11.42578125" style="61"/>
    <col min="4045" max="4045" width="10.140625" style="61" customWidth="1"/>
    <col min="4046" max="4046" width="9.28515625" style="61" customWidth="1"/>
    <col min="4047" max="4047" width="10.140625" style="61" customWidth="1"/>
    <col min="4048" max="4048" width="12.5703125" style="61" customWidth="1"/>
    <col min="4049" max="4049" width="12.85546875" style="61" customWidth="1"/>
    <col min="4050" max="4050" width="25" style="61" customWidth="1"/>
    <col min="4051" max="4051" width="39.5703125" style="61" customWidth="1"/>
    <col min="4052" max="4053" width="5.140625" style="61" customWidth="1"/>
    <col min="4054" max="4055" width="3.85546875" style="61" bestFit="1" customWidth="1"/>
    <col min="4056" max="4056" width="5.42578125" style="61" bestFit="1" customWidth="1"/>
    <col min="4057" max="4057" width="4" style="61" bestFit="1" customWidth="1"/>
    <col min="4058" max="4058" width="5.42578125" style="61" customWidth="1"/>
    <col min="4059" max="4059" width="5.42578125" style="61" bestFit="1" customWidth="1"/>
    <col min="4060" max="4060" width="4.42578125" style="61" bestFit="1" customWidth="1"/>
    <col min="4061" max="4062" width="3.85546875" style="61" bestFit="1" customWidth="1"/>
    <col min="4063" max="4063" width="5.42578125" style="61" bestFit="1" customWidth="1"/>
    <col min="4064" max="4064" width="4" style="61" bestFit="1" customWidth="1"/>
    <col min="4065" max="4067" width="5.140625" style="61" customWidth="1"/>
    <col min="4068" max="4068" width="50.28515625" style="61" customWidth="1"/>
    <col min="4069" max="4069" width="7" style="61" customWidth="1"/>
    <col min="4070" max="4071" width="8" style="61" customWidth="1"/>
    <col min="4072" max="4072" width="7" style="61" customWidth="1"/>
    <col min="4073" max="4073" width="8.140625" style="61" customWidth="1"/>
    <col min="4074" max="4074" width="16" style="61" customWidth="1"/>
    <col min="4075" max="4075" width="11.42578125" style="61"/>
    <col min="4076" max="4076" width="19.5703125" style="61" customWidth="1"/>
    <col min="4077" max="4077" width="23" style="61" customWidth="1"/>
    <col min="4078" max="4078" width="39.42578125" style="61" customWidth="1"/>
    <col min="4079" max="4079" width="19.42578125" style="61" customWidth="1"/>
    <col min="4080" max="4080" width="6.5703125" style="61" customWidth="1"/>
    <col min="4081" max="4081" width="26.5703125" style="61" customWidth="1"/>
    <col min="4082" max="4082" width="5.140625" style="61" customWidth="1"/>
    <col min="4083" max="4083" width="4.42578125" style="61" bestFit="1" customWidth="1"/>
    <col min="4084" max="4085" width="3.85546875" style="61" bestFit="1" customWidth="1"/>
    <col min="4086" max="4086" width="5.42578125" style="61" bestFit="1" customWidth="1"/>
    <col min="4087" max="4087" width="4" style="61" bestFit="1" customWidth="1"/>
    <col min="4088" max="4088" width="4.85546875" style="61" customWidth="1"/>
    <col min="4089" max="4089" width="8.5703125" style="61" customWidth="1"/>
    <col min="4090" max="4090" width="5.28515625" style="61" customWidth="1"/>
    <col min="4091" max="4091" width="4.5703125" style="61" bestFit="1" customWidth="1"/>
    <col min="4092" max="4092" width="4.7109375" style="61" bestFit="1" customWidth="1"/>
    <col min="4093" max="4093" width="6.28515625" style="61" bestFit="1" customWidth="1"/>
    <col min="4094" max="4094" width="4.85546875" style="61" bestFit="1" customWidth="1"/>
    <col min="4095" max="4095" width="6" style="61" customWidth="1"/>
    <col min="4096" max="4097" width="5.140625" style="61" customWidth="1"/>
    <col min="4098" max="4098" width="10.42578125" style="61" customWidth="1"/>
    <col min="4099" max="4099" width="53.85546875" style="61" customWidth="1"/>
    <col min="4100" max="4100" width="21.85546875" style="61" customWidth="1"/>
    <col min="4101" max="4101" width="23.5703125" style="61" customWidth="1"/>
    <col min="4102" max="4102" width="17.28515625" style="61" customWidth="1"/>
    <col min="4103" max="4103" width="24.7109375" style="61" customWidth="1"/>
    <col min="4104" max="4104" width="11.42578125" style="61"/>
    <col min="4105" max="4105" width="1.5703125" style="61" customWidth="1"/>
    <col min="4106" max="4107" width="14.7109375" style="61" customWidth="1"/>
    <col min="4108" max="4108" width="13.140625" style="61" customWidth="1"/>
    <col min="4109" max="4111" width="12.5703125" style="61" customWidth="1"/>
    <col min="4112" max="4115" width="13.28515625" style="61" customWidth="1"/>
    <col min="4116" max="4116" width="12.42578125" style="61" customWidth="1"/>
    <col min="4117" max="4117" width="12.140625" style="61" customWidth="1"/>
    <col min="4118" max="4119" width="11.85546875" style="61" customWidth="1"/>
    <col min="4120" max="4120" width="13.140625" style="61" customWidth="1"/>
    <col min="4121" max="4131" width="11.42578125" style="61"/>
    <col min="4132" max="4133" width="12.42578125" style="61" customWidth="1"/>
    <col min="4134" max="4134" width="11.85546875" style="61" customWidth="1"/>
    <col min="4135" max="4135" width="11.42578125" style="61"/>
    <col min="4136" max="4136" width="13.7109375" style="61" customWidth="1"/>
    <col min="4137" max="4137" width="14.85546875" style="61" customWidth="1"/>
    <col min="4138" max="4138" width="12.7109375" style="61" customWidth="1"/>
    <col min="4139" max="4139" width="13.28515625" style="61" customWidth="1"/>
    <col min="4140" max="4140" width="13" style="61" customWidth="1"/>
    <col min="4141" max="4141" width="11.85546875" style="61" customWidth="1"/>
    <col min="4142" max="4142" width="12.42578125" style="61" customWidth="1"/>
    <col min="4143" max="4143" width="12.140625" style="61" customWidth="1"/>
    <col min="4144" max="4144" width="12" style="61" customWidth="1"/>
    <col min="4145" max="4154" width="11.42578125" style="61"/>
    <col min="4155" max="4155" width="11.85546875" style="61" bestFit="1" customWidth="1"/>
    <col min="4156" max="4156" width="11.42578125" style="61"/>
    <col min="4157" max="4157" width="15.5703125" style="61" bestFit="1" customWidth="1"/>
    <col min="4158" max="4158" width="17.42578125" style="61" bestFit="1" customWidth="1"/>
    <col min="4159" max="4159" width="20.28515625" style="61" bestFit="1" customWidth="1"/>
    <col min="4160" max="4160" width="20" style="61" customWidth="1"/>
    <col min="4161" max="4164" width="11.42578125" style="61"/>
    <col min="4165" max="4165" width="27.42578125" style="61" bestFit="1" customWidth="1"/>
    <col min="4166" max="4166" width="32.140625" style="61" bestFit="1" customWidth="1"/>
    <col min="4167" max="4232" width="11.42578125" style="61"/>
    <col min="4233" max="4233" width="6.85546875" style="61" customWidth="1"/>
    <col min="4234" max="4234" width="2.85546875" style="61" customWidth="1"/>
    <col min="4235" max="4235" width="7.42578125" style="61" customWidth="1"/>
    <col min="4236" max="4236" width="20.140625" style="61" customWidth="1"/>
    <col min="4237" max="4237" width="8.5703125" style="61" customWidth="1"/>
    <col min="4238" max="4238" width="6.140625" style="61" customWidth="1"/>
    <col min="4239" max="4239" width="8.42578125" style="61" customWidth="1"/>
    <col min="4240" max="4240" width="13.85546875" style="61" customWidth="1"/>
    <col min="4241" max="4242" width="11.5703125" style="61" customWidth="1"/>
    <col min="4243" max="4243" width="7.28515625" style="61" customWidth="1"/>
    <col min="4244" max="4244" width="13.140625" style="61" customWidth="1"/>
    <col min="4245" max="4245" width="25.28515625" style="61" customWidth="1"/>
    <col min="4246" max="4246" width="5.28515625" style="61" customWidth="1"/>
    <col min="4247" max="4247" width="12.140625" style="61" customWidth="1"/>
    <col min="4248" max="4248" width="17" style="61" customWidth="1"/>
    <col min="4249" max="4249" width="12.140625" style="61" customWidth="1"/>
    <col min="4250" max="4250" width="10" style="61" customWidth="1"/>
    <col min="4251" max="4251" width="8.5703125" style="61" customWidth="1"/>
    <col min="4252" max="4252" width="12.140625" style="61" customWidth="1"/>
    <col min="4253" max="4253" width="24.5703125" style="61" customWidth="1"/>
    <col min="4254" max="4258" width="8.7109375" style="61" customWidth="1"/>
    <col min="4259" max="4259" width="12" style="61" customWidth="1"/>
    <col min="4260" max="4261" width="12.140625" style="61" customWidth="1"/>
    <col min="4262" max="4262" width="15.28515625" style="61" customWidth="1"/>
    <col min="4263" max="4263" width="15" style="61" customWidth="1"/>
    <col min="4264" max="4266" width="6.28515625" style="61" bestFit="1" customWidth="1"/>
    <col min="4267" max="4269" width="6.28515625" style="61" customWidth="1"/>
    <col min="4270" max="4270" width="13.85546875" style="61" customWidth="1"/>
    <col min="4271" max="4271" width="9.28515625" style="61" customWidth="1"/>
    <col min="4272" max="4272" width="11" style="61" customWidth="1"/>
    <col min="4273" max="4273" width="9.7109375" style="61" customWidth="1"/>
    <col min="4274" max="4274" width="8.42578125" style="61" customWidth="1"/>
    <col min="4275" max="4275" width="8.7109375" style="61" customWidth="1"/>
    <col min="4276" max="4276" width="9.42578125" style="61" customWidth="1"/>
    <col min="4277" max="4278" width="10" style="61" customWidth="1"/>
    <col min="4279" max="4279" width="10.140625" style="61" customWidth="1"/>
    <col min="4280" max="4280" width="9.28515625" style="61" customWidth="1"/>
    <col min="4281" max="4281" width="10.42578125" style="61" customWidth="1"/>
    <col min="4282" max="4282" width="9.7109375" style="61" customWidth="1"/>
    <col min="4283" max="4283" width="9.5703125" style="61" customWidth="1"/>
    <col min="4284" max="4284" width="10.28515625" style="61" customWidth="1"/>
    <col min="4285" max="4288" width="8.7109375" style="61" customWidth="1"/>
    <col min="4289" max="4289" width="12.7109375" style="61" customWidth="1"/>
    <col min="4290" max="4291" width="11.42578125" style="61"/>
    <col min="4292" max="4295" width="11.5703125" style="61" customWidth="1"/>
    <col min="4296" max="4296" width="12.7109375" style="61" customWidth="1"/>
    <col min="4297" max="4297" width="12" style="61" customWidth="1"/>
    <col min="4298" max="4300" width="11.42578125" style="61"/>
    <col min="4301" max="4301" width="10.140625" style="61" customWidth="1"/>
    <col min="4302" max="4302" width="9.28515625" style="61" customWidth="1"/>
    <col min="4303" max="4303" width="10.140625" style="61" customWidth="1"/>
    <col min="4304" max="4304" width="12.5703125" style="61" customWidth="1"/>
    <col min="4305" max="4305" width="12.85546875" style="61" customWidth="1"/>
    <col min="4306" max="4306" width="25" style="61" customWidth="1"/>
    <col min="4307" max="4307" width="39.5703125" style="61" customWidth="1"/>
    <col min="4308" max="4309" width="5.140625" style="61" customWidth="1"/>
    <col min="4310" max="4311" width="3.85546875" style="61" bestFit="1" customWidth="1"/>
    <col min="4312" max="4312" width="5.42578125" style="61" bestFit="1" customWidth="1"/>
    <col min="4313" max="4313" width="4" style="61" bestFit="1" customWidth="1"/>
    <col min="4314" max="4314" width="5.42578125" style="61" customWidth="1"/>
    <col min="4315" max="4315" width="5.42578125" style="61" bestFit="1" customWidth="1"/>
    <col min="4316" max="4316" width="4.42578125" style="61" bestFit="1" customWidth="1"/>
    <col min="4317" max="4318" width="3.85546875" style="61" bestFit="1" customWidth="1"/>
    <col min="4319" max="4319" width="5.42578125" style="61" bestFit="1" customWidth="1"/>
    <col min="4320" max="4320" width="4" style="61" bestFit="1" customWidth="1"/>
    <col min="4321" max="4323" width="5.140625" style="61" customWidth="1"/>
    <col min="4324" max="4324" width="50.28515625" style="61" customWidth="1"/>
    <col min="4325" max="4325" width="7" style="61" customWidth="1"/>
    <col min="4326" max="4327" width="8" style="61" customWidth="1"/>
    <col min="4328" max="4328" width="7" style="61" customWidth="1"/>
    <col min="4329" max="4329" width="8.140625" style="61" customWidth="1"/>
    <col min="4330" max="4330" width="16" style="61" customWidth="1"/>
    <col min="4331" max="4331" width="11.42578125" style="61"/>
    <col min="4332" max="4332" width="19.5703125" style="61" customWidth="1"/>
    <col min="4333" max="4333" width="23" style="61" customWidth="1"/>
    <col min="4334" max="4334" width="39.42578125" style="61" customWidth="1"/>
    <col min="4335" max="4335" width="19.42578125" style="61" customWidth="1"/>
    <col min="4336" max="4336" width="6.5703125" style="61" customWidth="1"/>
    <col min="4337" max="4337" width="26.5703125" style="61" customWidth="1"/>
    <col min="4338" max="4338" width="5.140625" style="61" customWidth="1"/>
    <col min="4339" max="4339" width="4.42578125" style="61" bestFit="1" customWidth="1"/>
    <col min="4340" max="4341" width="3.85546875" style="61" bestFit="1" customWidth="1"/>
    <col min="4342" max="4342" width="5.42578125" style="61" bestFit="1" customWidth="1"/>
    <col min="4343" max="4343" width="4" style="61" bestFit="1" customWidth="1"/>
    <col min="4344" max="4344" width="4.85546875" style="61" customWidth="1"/>
    <col min="4345" max="4345" width="8.5703125" style="61" customWidth="1"/>
    <col min="4346" max="4346" width="5.28515625" style="61" customWidth="1"/>
    <col min="4347" max="4347" width="4.5703125" style="61" bestFit="1" customWidth="1"/>
    <col min="4348" max="4348" width="4.7109375" style="61" bestFit="1" customWidth="1"/>
    <col min="4349" max="4349" width="6.28515625" style="61" bestFit="1" customWidth="1"/>
    <col min="4350" max="4350" width="4.85546875" style="61" bestFit="1" customWidth="1"/>
    <col min="4351" max="4351" width="6" style="61" customWidth="1"/>
    <col min="4352" max="4353" width="5.140625" style="61" customWidth="1"/>
    <col min="4354" max="4354" width="10.42578125" style="61" customWidth="1"/>
    <col min="4355" max="4355" width="53.85546875" style="61" customWidth="1"/>
    <col min="4356" max="4356" width="21.85546875" style="61" customWidth="1"/>
    <col min="4357" max="4357" width="23.5703125" style="61" customWidth="1"/>
    <col min="4358" max="4358" width="17.28515625" style="61" customWidth="1"/>
    <col min="4359" max="4359" width="24.7109375" style="61" customWidth="1"/>
    <col min="4360" max="4360" width="11.42578125" style="61"/>
    <col min="4361" max="4361" width="1.5703125" style="61" customWidth="1"/>
    <col min="4362" max="4363" width="14.7109375" style="61" customWidth="1"/>
    <col min="4364" max="4364" width="13.140625" style="61" customWidth="1"/>
    <col min="4365" max="4367" width="12.5703125" style="61" customWidth="1"/>
    <col min="4368" max="4371" width="13.28515625" style="61" customWidth="1"/>
    <col min="4372" max="4372" width="12.42578125" style="61" customWidth="1"/>
    <col min="4373" max="4373" width="12.140625" style="61" customWidth="1"/>
    <col min="4374" max="4375" width="11.85546875" style="61" customWidth="1"/>
    <col min="4376" max="4376" width="13.140625" style="61" customWidth="1"/>
    <col min="4377" max="4387" width="11.42578125" style="61"/>
    <col min="4388" max="4389" width="12.42578125" style="61" customWidth="1"/>
    <col min="4390" max="4390" width="11.85546875" style="61" customWidth="1"/>
    <col min="4391" max="4391" width="11.42578125" style="61"/>
    <col min="4392" max="4392" width="13.7109375" style="61" customWidth="1"/>
    <col min="4393" max="4393" width="14.85546875" style="61" customWidth="1"/>
    <col min="4394" max="4394" width="12.7109375" style="61" customWidth="1"/>
    <col min="4395" max="4395" width="13.28515625" style="61" customWidth="1"/>
    <col min="4396" max="4396" width="13" style="61" customWidth="1"/>
    <col min="4397" max="4397" width="11.85546875" style="61" customWidth="1"/>
    <col min="4398" max="4398" width="12.42578125" style="61" customWidth="1"/>
    <col min="4399" max="4399" width="12.140625" style="61" customWidth="1"/>
    <col min="4400" max="4400" width="12" style="61" customWidth="1"/>
    <col min="4401" max="4410" width="11.42578125" style="61"/>
    <col min="4411" max="4411" width="11.85546875" style="61" bestFit="1" customWidth="1"/>
    <col min="4412" max="4412" width="11.42578125" style="61"/>
    <col min="4413" max="4413" width="15.5703125" style="61" bestFit="1" customWidth="1"/>
    <col min="4414" max="4414" width="17.42578125" style="61" bestFit="1" customWidth="1"/>
    <col min="4415" max="4415" width="20.28515625" style="61" bestFit="1" customWidth="1"/>
    <col min="4416" max="4416" width="20" style="61" customWidth="1"/>
    <col min="4417" max="4420" width="11.42578125" style="61"/>
    <col min="4421" max="4421" width="27.42578125" style="61" bestFit="1" customWidth="1"/>
    <col min="4422" max="4422" width="32.140625" style="61" bestFit="1" customWidth="1"/>
    <col min="4423" max="4488" width="11.42578125" style="61"/>
    <col min="4489" max="4489" width="6.85546875" style="61" customWidth="1"/>
    <col min="4490" max="4490" width="2.85546875" style="61" customWidth="1"/>
    <col min="4491" max="4491" width="7.42578125" style="61" customWidth="1"/>
    <col min="4492" max="4492" width="20.140625" style="61" customWidth="1"/>
    <col min="4493" max="4493" width="8.5703125" style="61" customWidth="1"/>
    <col min="4494" max="4494" width="6.140625" style="61" customWidth="1"/>
    <col min="4495" max="4495" width="8.42578125" style="61" customWidth="1"/>
    <col min="4496" max="4496" width="13.85546875" style="61" customWidth="1"/>
    <col min="4497" max="4498" width="11.5703125" style="61" customWidth="1"/>
    <col min="4499" max="4499" width="7.28515625" style="61" customWidth="1"/>
    <col min="4500" max="4500" width="13.140625" style="61" customWidth="1"/>
    <col min="4501" max="4501" width="25.28515625" style="61" customWidth="1"/>
    <col min="4502" max="4502" width="5.28515625" style="61" customWidth="1"/>
    <col min="4503" max="4503" width="12.140625" style="61" customWidth="1"/>
    <col min="4504" max="4504" width="17" style="61" customWidth="1"/>
    <col min="4505" max="4505" width="12.140625" style="61" customWidth="1"/>
    <col min="4506" max="4506" width="10" style="61" customWidth="1"/>
    <col min="4507" max="4507" width="8.5703125" style="61" customWidth="1"/>
    <col min="4508" max="4508" width="12.140625" style="61" customWidth="1"/>
    <col min="4509" max="4509" width="24.5703125" style="61" customWidth="1"/>
    <col min="4510" max="4514" width="8.7109375" style="61" customWidth="1"/>
    <col min="4515" max="4515" width="12" style="61" customWidth="1"/>
    <col min="4516" max="4517" width="12.140625" style="61" customWidth="1"/>
    <col min="4518" max="4518" width="15.28515625" style="61" customWidth="1"/>
    <col min="4519" max="4519" width="15" style="61" customWidth="1"/>
    <col min="4520" max="4522" width="6.28515625" style="61" bestFit="1" customWidth="1"/>
    <col min="4523" max="4525" width="6.28515625" style="61" customWidth="1"/>
    <col min="4526" max="4526" width="13.85546875" style="61" customWidth="1"/>
    <col min="4527" max="4527" width="9.28515625" style="61" customWidth="1"/>
    <col min="4528" max="4528" width="11" style="61" customWidth="1"/>
    <col min="4529" max="4529" width="9.7109375" style="61" customWidth="1"/>
    <col min="4530" max="4530" width="8.42578125" style="61" customWidth="1"/>
    <col min="4531" max="4531" width="8.7109375" style="61" customWidth="1"/>
    <col min="4532" max="4532" width="9.42578125" style="61" customWidth="1"/>
    <col min="4533" max="4534" width="10" style="61" customWidth="1"/>
    <col min="4535" max="4535" width="10.140625" style="61" customWidth="1"/>
    <col min="4536" max="4536" width="9.28515625" style="61" customWidth="1"/>
    <col min="4537" max="4537" width="10.42578125" style="61" customWidth="1"/>
    <col min="4538" max="4538" width="9.7109375" style="61" customWidth="1"/>
    <col min="4539" max="4539" width="9.5703125" style="61" customWidth="1"/>
    <col min="4540" max="4540" width="10.28515625" style="61" customWidth="1"/>
    <col min="4541" max="4544" width="8.7109375" style="61" customWidth="1"/>
    <col min="4545" max="4545" width="12.7109375" style="61" customWidth="1"/>
    <col min="4546" max="4547" width="11.42578125" style="61"/>
    <col min="4548" max="4551" width="11.5703125" style="61" customWidth="1"/>
    <col min="4552" max="4552" width="12.7109375" style="61" customWidth="1"/>
    <col min="4553" max="4553" width="12" style="61" customWidth="1"/>
    <col min="4554" max="4556" width="11.42578125" style="61"/>
    <col min="4557" max="4557" width="10.140625" style="61" customWidth="1"/>
    <col min="4558" max="4558" width="9.28515625" style="61" customWidth="1"/>
    <col min="4559" max="4559" width="10.140625" style="61" customWidth="1"/>
    <col min="4560" max="4560" width="12.5703125" style="61" customWidth="1"/>
    <col min="4561" max="4561" width="12.85546875" style="61" customWidth="1"/>
    <col min="4562" max="4562" width="25" style="61" customWidth="1"/>
    <col min="4563" max="4563" width="39.5703125" style="61" customWidth="1"/>
    <col min="4564" max="4565" width="5.140625" style="61" customWidth="1"/>
    <col min="4566" max="4567" width="3.85546875" style="61" bestFit="1" customWidth="1"/>
    <col min="4568" max="4568" width="5.42578125" style="61" bestFit="1" customWidth="1"/>
    <col min="4569" max="4569" width="4" style="61" bestFit="1" customWidth="1"/>
    <col min="4570" max="4570" width="5.42578125" style="61" customWidth="1"/>
    <col min="4571" max="4571" width="5.42578125" style="61" bestFit="1" customWidth="1"/>
    <col min="4572" max="4572" width="4.42578125" style="61" bestFit="1" customWidth="1"/>
    <col min="4573" max="4574" width="3.85546875" style="61" bestFit="1" customWidth="1"/>
    <col min="4575" max="4575" width="5.42578125" style="61" bestFit="1" customWidth="1"/>
    <col min="4576" max="4576" width="4" style="61" bestFit="1" customWidth="1"/>
    <col min="4577" max="4579" width="5.140625" style="61" customWidth="1"/>
    <col min="4580" max="4580" width="50.28515625" style="61" customWidth="1"/>
    <col min="4581" max="4581" width="7" style="61" customWidth="1"/>
    <col min="4582" max="4583" width="8" style="61" customWidth="1"/>
    <col min="4584" max="4584" width="7" style="61" customWidth="1"/>
    <col min="4585" max="4585" width="8.140625" style="61" customWidth="1"/>
    <col min="4586" max="4586" width="16" style="61" customWidth="1"/>
    <col min="4587" max="4587" width="11.42578125" style="61"/>
    <col min="4588" max="4588" width="19.5703125" style="61" customWidth="1"/>
    <col min="4589" max="4589" width="23" style="61" customWidth="1"/>
    <col min="4590" max="4590" width="39.42578125" style="61" customWidth="1"/>
    <col min="4591" max="4591" width="19.42578125" style="61" customWidth="1"/>
    <col min="4592" max="4592" width="6.5703125" style="61" customWidth="1"/>
    <col min="4593" max="4593" width="26.5703125" style="61" customWidth="1"/>
    <col min="4594" max="4594" width="5.140625" style="61" customWidth="1"/>
    <col min="4595" max="4595" width="4.42578125" style="61" bestFit="1" customWidth="1"/>
    <col min="4596" max="4597" width="3.85546875" style="61" bestFit="1" customWidth="1"/>
    <col min="4598" max="4598" width="5.42578125" style="61" bestFit="1" customWidth="1"/>
    <col min="4599" max="4599" width="4" style="61" bestFit="1" customWidth="1"/>
    <col min="4600" max="4600" width="4.85546875" style="61" customWidth="1"/>
    <col min="4601" max="4601" width="8.5703125" style="61" customWidth="1"/>
    <col min="4602" max="4602" width="5.28515625" style="61" customWidth="1"/>
    <col min="4603" max="4603" width="4.5703125" style="61" bestFit="1" customWidth="1"/>
    <col min="4604" max="4604" width="4.7109375" style="61" bestFit="1" customWidth="1"/>
    <col min="4605" max="4605" width="6.28515625" style="61" bestFit="1" customWidth="1"/>
    <col min="4606" max="4606" width="4.85546875" style="61" bestFit="1" customWidth="1"/>
    <col min="4607" max="4607" width="6" style="61" customWidth="1"/>
    <col min="4608" max="4609" width="5.140625" style="61" customWidth="1"/>
    <col min="4610" max="4610" width="10.42578125" style="61" customWidth="1"/>
    <col min="4611" max="4611" width="53.85546875" style="61" customWidth="1"/>
    <col min="4612" max="4612" width="21.85546875" style="61" customWidth="1"/>
    <col min="4613" max="4613" width="23.5703125" style="61" customWidth="1"/>
    <col min="4614" max="4614" width="17.28515625" style="61" customWidth="1"/>
    <col min="4615" max="4615" width="24.7109375" style="61" customWidth="1"/>
    <col min="4616" max="4616" width="11.42578125" style="61"/>
    <col min="4617" max="4617" width="1.5703125" style="61" customWidth="1"/>
    <col min="4618" max="4619" width="14.7109375" style="61" customWidth="1"/>
    <col min="4620" max="4620" width="13.140625" style="61" customWidth="1"/>
    <col min="4621" max="4623" width="12.5703125" style="61" customWidth="1"/>
    <col min="4624" max="4627" width="13.28515625" style="61" customWidth="1"/>
    <col min="4628" max="4628" width="12.42578125" style="61" customWidth="1"/>
    <col min="4629" max="4629" width="12.140625" style="61" customWidth="1"/>
    <col min="4630" max="4631" width="11.85546875" style="61" customWidth="1"/>
    <col min="4632" max="4632" width="13.140625" style="61" customWidth="1"/>
    <col min="4633" max="4643" width="11.42578125" style="61"/>
    <col min="4644" max="4645" width="12.42578125" style="61" customWidth="1"/>
    <col min="4646" max="4646" width="11.85546875" style="61" customWidth="1"/>
    <col min="4647" max="4647" width="11.42578125" style="61"/>
    <col min="4648" max="4648" width="13.7109375" style="61" customWidth="1"/>
    <col min="4649" max="4649" width="14.85546875" style="61" customWidth="1"/>
    <col min="4650" max="4650" width="12.7109375" style="61" customWidth="1"/>
    <col min="4651" max="4651" width="13.28515625" style="61" customWidth="1"/>
    <col min="4652" max="4652" width="13" style="61" customWidth="1"/>
    <col min="4653" max="4653" width="11.85546875" style="61" customWidth="1"/>
    <col min="4654" max="4654" width="12.42578125" style="61" customWidth="1"/>
    <col min="4655" max="4655" width="12.140625" style="61" customWidth="1"/>
    <col min="4656" max="4656" width="12" style="61" customWidth="1"/>
    <col min="4657" max="4666" width="11.42578125" style="61"/>
    <col min="4667" max="4667" width="11.85546875" style="61" bestFit="1" customWidth="1"/>
    <col min="4668" max="4668" width="11.42578125" style="61"/>
    <col min="4669" max="4669" width="15.5703125" style="61" bestFit="1" customWidth="1"/>
    <col min="4670" max="4670" width="17.42578125" style="61" bestFit="1" customWidth="1"/>
    <col min="4671" max="4671" width="20.28515625" style="61" bestFit="1" customWidth="1"/>
    <col min="4672" max="4672" width="20" style="61" customWidth="1"/>
    <col min="4673" max="4676" width="11.42578125" style="61"/>
    <col min="4677" max="4677" width="27.42578125" style="61" bestFit="1" customWidth="1"/>
    <col min="4678" max="4678" width="32.140625" style="61" bestFit="1" customWidth="1"/>
    <col min="4679" max="4744" width="11.42578125" style="61"/>
    <col min="4745" max="4745" width="6.85546875" style="61" customWidth="1"/>
    <col min="4746" max="4746" width="2.85546875" style="61" customWidth="1"/>
    <col min="4747" max="4747" width="7.42578125" style="61" customWidth="1"/>
    <col min="4748" max="4748" width="20.140625" style="61" customWidth="1"/>
    <col min="4749" max="4749" width="8.5703125" style="61" customWidth="1"/>
    <col min="4750" max="4750" width="6.140625" style="61" customWidth="1"/>
    <col min="4751" max="4751" width="8.42578125" style="61" customWidth="1"/>
    <col min="4752" max="4752" width="13.85546875" style="61" customWidth="1"/>
    <col min="4753" max="4754" width="11.5703125" style="61" customWidth="1"/>
    <col min="4755" max="4755" width="7.28515625" style="61" customWidth="1"/>
    <col min="4756" max="4756" width="13.140625" style="61" customWidth="1"/>
    <col min="4757" max="4757" width="25.28515625" style="61" customWidth="1"/>
    <col min="4758" max="4758" width="5.28515625" style="61" customWidth="1"/>
    <col min="4759" max="4759" width="12.140625" style="61" customWidth="1"/>
    <col min="4760" max="4760" width="17" style="61" customWidth="1"/>
    <col min="4761" max="4761" width="12.140625" style="61" customWidth="1"/>
    <col min="4762" max="4762" width="10" style="61" customWidth="1"/>
    <col min="4763" max="4763" width="8.5703125" style="61" customWidth="1"/>
    <col min="4764" max="4764" width="12.140625" style="61" customWidth="1"/>
    <col min="4765" max="4765" width="24.5703125" style="61" customWidth="1"/>
    <col min="4766" max="4770" width="8.7109375" style="61" customWidth="1"/>
    <col min="4771" max="4771" width="12" style="61" customWidth="1"/>
    <col min="4772" max="4773" width="12.140625" style="61" customWidth="1"/>
    <col min="4774" max="4774" width="15.28515625" style="61" customWidth="1"/>
    <col min="4775" max="4775" width="15" style="61" customWidth="1"/>
    <col min="4776" max="4778" width="6.28515625" style="61" bestFit="1" customWidth="1"/>
    <col min="4779" max="4781" width="6.28515625" style="61" customWidth="1"/>
    <col min="4782" max="4782" width="13.85546875" style="61" customWidth="1"/>
    <col min="4783" max="4783" width="9.28515625" style="61" customWidth="1"/>
    <col min="4784" max="4784" width="11" style="61" customWidth="1"/>
    <col min="4785" max="4785" width="9.7109375" style="61" customWidth="1"/>
    <col min="4786" max="4786" width="8.42578125" style="61" customWidth="1"/>
    <col min="4787" max="4787" width="8.7109375" style="61" customWidth="1"/>
    <col min="4788" max="4788" width="9.42578125" style="61" customWidth="1"/>
    <col min="4789" max="4790" width="10" style="61" customWidth="1"/>
    <col min="4791" max="4791" width="10.140625" style="61" customWidth="1"/>
    <col min="4792" max="4792" width="9.28515625" style="61" customWidth="1"/>
    <col min="4793" max="4793" width="10.42578125" style="61" customWidth="1"/>
    <col min="4794" max="4794" width="9.7109375" style="61" customWidth="1"/>
    <col min="4795" max="4795" width="9.5703125" style="61" customWidth="1"/>
    <col min="4796" max="4796" width="10.28515625" style="61" customWidth="1"/>
    <col min="4797" max="4800" width="8.7109375" style="61" customWidth="1"/>
    <col min="4801" max="4801" width="12.7109375" style="61" customWidth="1"/>
    <col min="4802" max="4803" width="11.42578125" style="61"/>
    <col min="4804" max="4807" width="11.5703125" style="61" customWidth="1"/>
    <col min="4808" max="4808" width="12.7109375" style="61" customWidth="1"/>
    <col min="4809" max="4809" width="12" style="61" customWidth="1"/>
    <col min="4810" max="4812" width="11.42578125" style="61"/>
    <col min="4813" max="4813" width="10.140625" style="61" customWidth="1"/>
    <col min="4814" max="4814" width="9.28515625" style="61" customWidth="1"/>
    <col min="4815" max="4815" width="10.140625" style="61" customWidth="1"/>
    <col min="4816" max="4816" width="12.5703125" style="61" customWidth="1"/>
    <col min="4817" max="4817" width="12.85546875" style="61" customWidth="1"/>
    <col min="4818" max="4818" width="25" style="61" customWidth="1"/>
    <col min="4819" max="4819" width="39.5703125" style="61" customWidth="1"/>
    <col min="4820" max="4821" width="5.140625" style="61" customWidth="1"/>
    <col min="4822" max="4823" width="3.85546875" style="61" bestFit="1" customWidth="1"/>
    <col min="4824" max="4824" width="5.42578125" style="61" bestFit="1" customWidth="1"/>
    <col min="4825" max="4825" width="4" style="61" bestFit="1" customWidth="1"/>
    <col min="4826" max="4826" width="5.42578125" style="61" customWidth="1"/>
    <col min="4827" max="4827" width="5.42578125" style="61" bestFit="1" customWidth="1"/>
    <col min="4828" max="4828" width="4.42578125" style="61" bestFit="1" customWidth="1"/>
    <col min="4829" max="4830" width="3.85546875" style="61" bestFit="1" customWidth="1"/>
    <col min="4831" max="4831" width="5.42578125" style="61" bestFit="1" customWidth="1"/>
    <col min="4832" max="4832" width="4" style="61" bestFit="1" customWidth="1"/>
    <col min="4833" max="4835" width="5.140625" style="61" customWidth="1"/>
    <col min="4836" max="4836" width="50.28515625" style="61" customWidth="1"/>
    <col min="4837" max="4837" width="7" style="61" customWidth="1"/>
    <col min="4838" max="4839" width="8" style="61" customWidth="1"/>
    <col min="4840" max="4840" width="7" style="61" customWidth="1"/>
    <col min="4841" max="4841" width="8.140625" style="61" customWidth="1"/>
    <col min="4842" max="4842" width="16" style="61" customWidth="1"/>
    <col min="4843" max="4843" width="11.42578125" style="61"/>
    <col min="4844" max="4844" width="19.5703125" style="61" customWidth="1"/>
    <col min="4845" max="4845" width="23" style="61" customWidth="1"/>
    <col min="4846" max="4846" width="39.42578125" style="61" customWidth="1"/>
    <col min="4847" max="4847" width="19.42578125" style="61" customWidth="1"/>
    <col min="4848" max="4848" width="6.5703125" style="61" customWidth="1"/>
    <col min="4849" max="4849" width="26.5703125" style="61" customWidth="1"/>
    <col min="4850" max="4850" width="5.140625" style="61" customWidth="1"/>
    <col min="4851" max="4851" width="4.42578125" style="61" bestFit="1" customWidth="1"/>
    <col min="4852" max="4853" width="3.85546875" style="61" bestFit="1" customWidth="1"/>
    <col min="4854" max="4854" width="5.42578125" style="61" bestFit="1" customWidth="1"/>
    <col min="4855" max="4855" width="4" style="61" bestFit="1" customWidth="1"/>
    <col min="4856" max="4856" width="4.85546875" style="61" customWidth="1"/>
    <col min="4857" max="4857" width="8.5703125" style="61" customWidth="1"/>
    <col min="4858" max="4858" width="5.28515625" style="61" customWidth="1"/>
    <col min="4859" max="4859" width="4.5703125" style="61" bestFit="1" customWidth="1"/>
    <col min="4860" max="4860" width="4.7109375" style="61" bestFit="1" customWidth="1"/>
    <col min="4861" max="4861" width="6.28515625" style="61" bestFit="1" customWidth="1"/>
    <col min="4862" max="4862" width="4.85546875" style="61" bestFit="1" customWidth="1"/>
    <col min="4863" max="4863" width="6" style="61" customWidth="1"/>
    <col min="4864" max="4865" width="5.140625" style="61" customWidth="1"/>
    <col min="4866" max="4866" width="10.42578125" style="61" customWidth="1"/>
    <col min="4867" max="4867" width="53.85546875" style="61" customWidth="1"/>
    <col min="4868" max="4868" width="21.85546875" style="61" customWidth="1"/>
    <col min="4869" max="4869" width="23.5703125" style="61" customWidth="1"/>
    <col min="4870" max="4870" width="17.28515625" style="61" customWidth="1"/>
    <col min="4871" max="4871" width="24.7109375" style="61" customWidth="1"/>
    <col min="4872" max="4872" width="11.42578125" style="61"/>
    <col min="4873" max="4873" width="1.5703125" style="61" customWidth="1"/>
    <col min="4874" max="4875" width="14.7109375" style="61" customWidth="1"/>
    <col min="4876" max="4876" width="13.140625" style="61" customWidth="1"/>
    <col min="4877" max="4879" width="12.5703125" style="61" customWidth="1"/>
    <col min="4880" max="4883" width="13.28515625" style="61" customWidth="1"/>
    <col min="4884" max="4884" width="12.42578125" style="61" customWidth="1"/>
    <col min="4885" max="4885" width="12.140625" style="61" customWidth="1"/>
    <col min="4886" max="4887" width="11.85546875" style="61" customWidth="1"/>
    <col min="4888" max="4888" width="13.140625" style="61" customWidth="1"/>
    <col min="4889" max="4899" width="11.42578125" style="61"/>
    <col min="4900" max="4901" width="12.42578125" style="61" customWidth="1"/>
    <col min="4902" max="4902" width="11.85546875" style="61" customWidth="1"/>
    <col min="4903" max="4903" width="11.42578125" style="61"/>
    <col min="4904" max="4904" width="13.7109375" style="61" customWidth="1"/>
    <col min="4905" max="4905" width="14.85546875" style="61" customWidth="1"/>
    <col min="4906" max="4906" width="12.7109375" style="61" customWidth="1"/>
    <col min="4907" max="4907" width="13.28515625" style="61" customWidth="1"/>
    <col min="4908" max="4908" width="13" style="61" customWidth="1"/>
    <col min="4909" max="4909" width="11.85546875" style="61" customWidth="1"/>
    <col min="4910" max="4910" width="12.42578125" style="61" customWidth="1"/>
    <col min="4911" max="4911" width="12.140625" style="61" customWidth="1"/>
    <col min="4912" max="4912" width="12" style="61" customWidth="1"/>
    <col min="4913" max="4922" width="11.42578125" style="61"/>
    <col min="4923" max="4923" width="11.85546875" style="61" bestFit="1" customWidth="1"/>
    <col min="4924" max="4924" width="11.42578125" style="61"/>
    <col min="4925" max="4925" width="15.5703125" style="61" bestFit="1" customWidth="1"/>
    <col min="4926" max="4926" width="17.42578125" style="61" bestFit="1" customWidth="1"/>
    <col min="4927" max="4927" width="20.28515625" style="61" bestFit="1" customWidth="1"/>
    <col min="4928" max="4928" width="20" style="61" customWidth="1"/>
    <col min="4929" max="4932" width="11.42578125" style="61"/>
    <col min="4933" max="4933" width="27.42578125" style="61" bestFit="1" customWidth="1"/>
    <col min="4934" max="4934" width="32.140625" style="61" bestFit="1" customWidth="1"/>
    <col min="4935" max="5000" width="11.42578125" style="61"/>
    <col min="5001" max="5001" width="6.85546875" style="61" customWidth="1"/>
    <col min="5002" max="5002" width="2.85546875" style="61" customWidth="1"/>
    <col min="5003" max="5003" width="7.42578125" style="61" customWidth="1"/>
    <col min="5004" max="5004" width="20.140625" style="61" customWidth="1"/>
    <col min="5005" max="5005" width="8.5703125" style="61" customWidth="1"/>
    <col min="5006" max="5006" width="6.140625" style="61" customWidth="1"/>
    <col min="5007" max="5007" width="8.42578125" style="61" customWidth="1"/>
    <col min="5008" max="5008" width="13.85546875" style="61" customWidth="1"/>
    <col min="5009" max="5010" width="11.5703125" style="61" customWidth="1"/>
    <col min="5011" max="5011" width="7.28515625" style="61" customWidth="1"/>
    <col min="5012" max="5012" width="13.140625" style="61" customWidth="1"/>
    <col min="5013" max="5013" width="25.28515625" style="61" customWidth="1"/>
    <col min="5014" max="5014" width="5.28515625" style="61" customWidth="1"/>
    <col min="5015" max="5015" width="12.140625" style="61" customWidth="1"/>
    <col min="5016" max="5016" width="17" style="61" customWidth="1"/>
    <col min="5017" max="5017" width="12.140625" style="61" customWidth="1"/>
    <col min="5018" max="5018" width="10" style="61" customWidth="1"/>
    <col min="5019" max="5019" width="8.5703125" style="61" customWidth="1"/>
    <col min="5020" max="5020" width="12.140625" style="61" customWidth="1"/>
    <col min="5021" max="5021" width="24.5703125" style="61" customWidth="1"/>
    <col min="5022" max="5026" width="8.7109375" style="61" customWidth="1"/>
    <col min="5027" max="5027" width="12" style="61" customWidth="1"/>
    <col min="5028" max="5029" width="12.140625" style="61" customWidth="1"/>
    <col min="5030" max="5030" width="15.28515625" style="61" customWidth="1"/>
    <col min="5031" max="5031" width="15" style="61" customWidth="1"/>
    <col min="5032" max="5034" width="6.28515625" style="61" bestFit="1" customWidth="1"/>
    <col min="5035" max="5037" width="6.28515625" style="61" customWidth="1"/>
    <col min="5038" max="5038" width="13.85546875" style="61" customWidth="1"/>
    <col min="5039" max="5039" width="9.28515625" style="61" customWidth="1"/>
    <col min="5040" max="5040" width="11" style="61" customWidth="1"/>
    <col min="5041" max="5041" width="9.7109375" style="61" customWidth="1"/>
    <col min="5042" max="5042" width="8.42578125" style="61" customWidth="1"/>
    <col min="5043" max="5043" width="8.7109375" style="61" customWidth="1"/>
    <col min="5044" max="5044" width="9.42578125" style="61" customWidth="1"/>
    <col min="5045" max="5046" width="10" style="61" customWidth="1"/>
    <col min="5047" max="5047" width="10.140625" style="61" customWidth="1"/>
    <col min="5048" max="5048" width="9.28515625" style="61" customWidth="1"/>
    <col min="5049" max="5049" width="10.42578125" style="61" customWidth="1"/>
    <col min="5050" max="5050" width="9.7109375" style="61" customWidth="1"/>
    <col min="5051" max="5051" width="9.5703125" style="61" customWidth="1"/>
    <col min="5052" max="5052" width="10.28515625" style="61" customWidth="1"/>
    <col min="5053" max="5056" width="8.7109375" style="61" customWidth="1"/>
    <col min="5057" max="5057" width="12.7109375" style="61" customWidth="1"/>
    <col min="5058" max="5059" width="11.42578125" style="61"/>
    <col min="5060" max="5063" width="11.5703125" style="61" customWidth="1"/>
    <col min="5064" max="5064" width="12.7109375" style="61" customWidth="1"/>
    <col min="5065" max="5065" width="12" style="61" customWidth="1"/>
    <col min="5066" max="5068" width="11.42578125" style="61"/>
    <col min="5069" max="5069" width="10.140625" style="61" customWidth="1"/>
    <col min="5070" max="5070" width="9.28515625" style="61" customWidth="1"/>
    <col min="5071" max="5071" width="10.140625" style="61" customWidth="1"/>
    <col min="5072" max="5072" width="12.5703125" style="61" customWidth="1"/>
    <col min="5073" max="5073" width="12.85546875" style="61" customWidth="1"/>
    <col min="5074" max="5074" width="25" style="61" customWidth="1"/>
    <col min="5075" max="5075" width="39.5703125" style="61" customWidth="1"/>
    <col min="5076" max="5077" width="5.140625" style="61" customWidth="1"/>
    <col min="5078" max="5079" width="3.85546875" style="61" bestFit="1" customWidth="1"/>
    <col min="5080" max="5080" width="5.42578125" style="61" bestFit="1" customWidth="1"/>
    <col min="5081" max="5081" width="4" style="61" bestFit="1" customWidth="1"/>
    <col min="5082" max="5082" width="5.42578125" style="61" customWidth="1"/>
    <col min="5083" max="5083" width="5.42578125" style="61" bestFit="1" customWidth="1"/>
    <col min="5084" max="5084" width="4.42578125" style="61" bestFit="1" customWidth="1"/>
    <col min="5085" max="5086" width="3.85546875" style="61" bestFit="1" customWidth="1"/>
    <col min="5087" max="5087" width="5.42578125" style="61" bestFit="1" customWidth="1"/>
    <col min="5088" max="5088" width="4" style="61" bestFit="1" customWidth="1"/>
    <col min="5089" max="5091" width="5.140625" style="61" customWidth="1"/>
    <col min="5092" max="5092" width="50.28515625" style="61" customWidth="1"/>
    <col min="5093" max="5093" width="7" style="61" customWidth="1"/>
    <col min="5094" max="5095" width="8" style="61" customWidth="1"/>
    <col min="5096" max="5096" width="7" style="61" customWidth="1"/>
    <col min="5097" max="5097" width="8.140625" style="61" customWidth="1"/>
    <col min="5098" max="5098" width="16" style="61" customWidth="1"/>
    <col min="5099" max="5099" width="11.42578125" style="61"/>
    <col min="5100" max="5100" width="19.5703125" style="61" customWidth="1"/>
    <col min="5101" max="5101" width="23" style="61" customWidth="1"/>
    <col min="5102" max="5102" width="39.42578125" style="61" customWidth="1"/>
    <col min="5103" max="5103" width="19.42578125" style="61" customWidth="1"/>
    <col min="5104" max="5104" width="6.5703125" style="61" customWidth="1"/>
    <col min="5105" max="5105" width="26.5703125" style="61" customWidth="1"/>
    <col min="5106" max="5106" width="5.140625" style="61" customWidth="1"/>
    <col min="5107" max="5107" width="4.42578125" style="61" bestFit="1" customWidth="1"/>
    <col min="5108" max="5109" width="3.85546875" style="61" bestFit="1" customWidth="1"/>
    <col min="5110" max="5110" width="5.42578125" style="61" bestFit="1" customWidth="1"/>
    <col min="5111" max="5111" width="4" style="61" bestFit="1" customWidth="1"/>
    <col min="5112" max="5112" width="4.85546875" style="61" customWidth="1"/>
    <col min="5113" max="5113" width="8.5703125" style="61" customWidth="1"/>
    <col min="5114" max="5114" width="5.28515625" style="61" customWidth="1"/>
    <col min="5115" max="5115" width="4.5703125" style="61" bestFit="1" customWidth="1"/>
    <col min="5116" max="5116" width="4.7109375" style="61" bestFit="1" customWidth="1"/>
    <col min="5117" max="5117" width="6.28515625" style="61" bestFit="1" customWidth="1"/>
    <col min="5118" max="5118" width="4.85546875" style="61" bestFit="1" customWidth="1"/>
    <col min="5119" max="5119" width="6" style="61" customWidth="1"/>
    <col min="5120" max="5121" width="5.140625" style="61" customWidth="1"/>
    <col min="5122" max="5122" width="10.42578125" style="61" customWidth="1"/>
    <col min="5123" max="5123" width="53.85546875" style="61" customWidth="1"/>
    <col min="5124" max="5124" width="21.85546875" style="61" customWidth="1"/>
    <col min="5125" max="5125" width="23.5703125" style="61" customWidth="1"/>
    <col min="5126" max="5126" width="17.28515625" style="61" customWidth="1"/>
    <col min="5127" max="5127" width="24.7109375" style="61" customWidth="1"/>
    <col min="5128" max="5128" width="11.42578125" style="61"/>
    <col min="5129" max="5129" width="1.5703125" style="61" customWidth="1"/>
    <col min="5130" max="5131" width="14.7109375" style="61" customWidth="1"/>
    <col min="5132" max="5132" width="13.140625" style="61" customWidth="1"/>
    <col min="5133" max="5135" width="12.5703125" style="61" customWidth="1"/>
    <col min="5136" max="5139" width="13.28515625" style="61" customWidth="1"/>
    <col min="5140" max="5140" width="12.42578125" style="61" customWidth="1"/>
    <col min="5141" max="5141" width="12.140625" style="61" customWidth="1"/>
    <col min="5142" max="5143" width="11.85546875" style="61" customWidth="1"/>
    <col min="5144" max="5144" width="13.140625" style="61" customWidth="1"/>
    <col min="5145" max="5155" width="11.42578125" style="61"/>
    <col min="5156" max="5157" width="12.42578125" style="61" customWidth="1"/>
    <col min="5158" max="5158" width="11.85546875" style="61" customWidth="1"/>
    <col min="5159" max="5159" width="11.42578125" style="61"/>
    <col min="5160" max="5160" width="13.7109375" style="61" customWidth="1"/>
    <col min="5161" max="5161" width="14.85546875" style="61" customWidth="1"/>
    <col min="5162" max="5162" width="12.7109375" style="61" customWidth="1"/>
    <col min="5163" max="5163" width="13.28515625" style="61" customWidth="1"/>
    <col min="5164" max="5164" width="13" style="61" customWidth="1"/>
    <col min="5165" max="5165" width="11.85546875" style="61" customWidth="1"/>
    <col min="5166" max="5166" width="12.42578125" style="61" customWidth="1"/>
    <col min="5167" max="5167" width="12.140625" style="61" customWidth="1"/>
    <col min="5168" max="5168" width="12" style="61" customWidth="1"/>
    <col min="5169" max="5178" width="11.42578125" style="61"/>
    <col min="5179" max="5179" width="11.85546875" style="61" bestFit="1" customWidth="1"/>
    <col min="5180" max="5180" width="11.42578125" style="61"/>
    <col min="5181" max="5181" width="15.5703125" style="61" bestFit="1" customWidth="1"/>
    <col min="5182" max="5182" width="17.42578125" style="61" bestFit="1" customWidth="1"/>
    <col min="5183" max="5183" width="20.28515625" style="61" bestFit="1" customWidth="1"/>
    <col min="5184" max="5184" width="20" style="61" customWidth="1"/>
    <col min="5185" max="5188" width="11.42578125" style="61"/>
    <col min="5189" max="5189" width="27.42578125" style="61" bestFit="1" customWidth="1"/>
    <col min="5190" max="5190" width="32.140625" style="61" bestFit="1" customWidth="1"/>
    <col min="5191" max="5256" width="11.42578125" style="61"/>
    <col min="5257" max="5257" width="6.85546875" style="61" customWidth="1"/>
    <col min="5258" max="5258" width="2.85546875" style="61" customWidth="1"/>
    <col min="5259" max="5259" width="7.42578125" style="61" customWidth="1"/>
    <col min="5260" max="5260" width="20.140625" style="61" customWidth="1"/>
    <col min="5261" max="5261" width="8.5703125" style="61" customWidth="1"/>
    <col min="5262" max="5262" width="6.140625" style="61" customWidth="1"/>
    <col min="5263" max="5263" width="8.42578125" style="61" customWidth="1"/>
    <col min="5264" max="5264" width="13.85546875" style="61" customWidth="1"/>
    <col min="5265" max="5266" width="11.5703125" style="61" customWidth="1"/>
    <col min="5267" max="5267" width="7.28515625" style="61" customWidth="1"/>
    <col min="5268" max="5268" width="13.140625" style="61" customWidth="1"/>
    <col min="5269" max="5269" width="25.28515625" style="61" customWidth="1"/>
    <col min="5270" max="5270" width="5.28515625" style="61" customWidth="1"/>
    <col min="5271" max="5271" width="12.140625" style="61" customWidth="1"/>
    <col min="5272" max="5272" width="17" style="61" customWidth="1"/>
    <col min="5273" max="5273" width="12.140625" style="61" customWidth="1"/>
    <col min="5274" max="5274" width="10" style="61" customWidth="1"/>
    <col min="5275" max="5275" width="8.5703125" style="61" customWidth="1"/>
    <col min="5276" max="5276" width="12.140625" style="61" customWidth="1"/>
    <col min="5277" max="5277" width="24.5703125" style="61" customWidth="1"/>
    <col min="5278" max="5282" width="8.7109375" style="61" customWidth="1"/>
    <col min="5283" max="5283" width="12" style="61" customWidth="1"/>
    <col min="5284" max="5285" width="12.140625" style="61" customWidth="1"/>
    <col min="5286" max="5286" width="15.28515625" style="61" customWidth="1"/>
    <col min="5287" max="5287" width="15" style="61" customWidth="1"/>
    <col min="5288" max="5290" width="6.28515625" style="61" bestFit="1" customWidth="1"/>
    <col min="5291" max="5293" width="6.28515625" style="61" customWidth="1"/>
    <col min="5294" max="5294" width="13.85546875" style="61" customWidth="1"/>
    <col min="5295" max="5295" width="9.28515625" style="61" customWidth="1"/>
    <col min="5296" max="5296" width="11" style="61" customWidth="1"/>
    <col min="5297" max="5297" width="9.7109375" style="61" customWidth="1"/>
    <col min="5298" max="5298" width="8.42578125" style="61" customWidth="1"/>
    <col min="5299" max="5299" width="8.7109375" style="61" customWidth="1"/>
    <col min="5300" max="5300" width="9.42578125" style="61" customWidth="1"/>
    <col min="5301" max="5302" width="10" style="61" customWidth="1"/>
    <col min="5303" max="5303" width="10.140625" style="61" customWidth="1"/>
    <col min="5304" max="5304" width="9.28515625" style="61" customWidth="1"/>
    <col min="5305" max="5305" width="10.42578125" style="61" customWidth="1"/>
    <col min="5306" max="5306" width="9.7109375" style="61" customWidth="1"/>
    <col min="5307" max="5307" width="9.5703125" style="61" customWidth="1"/>
    <col min="5308" max="5308" width="10.28515625" style="61" customWidth="1"/>
    <col min="5309" max="5312" width="8.7109375" style="61" customWidth="1"/>
    <col min="5313" max="5313" width="12.7109375" style="61" customWidth="1"/>
    <col min="5314" max="5315" width="11.42578125" style="61"/>
    <col min="5316" max="5319" width="11.5703125" style="61" customWidth="1"/>
    <col min="5320" max="5320" width="12.7109375" style="61" customWidth="1"/>
    <col min="5321" max="5321" width="12" style="61" customWidth="1"/>
    <col min="5322" max="5324" width="11.42578125" style="61"/>
    <col min="5325" max="5325" width="10.140625" style="61" customWidth="1"/>
    <col min="5326" max="5326" width="9.28515625" style="61" customWidth="1"/>
    <col min="5327" max="5327" width="10.140625" style="61" customWidth="1"/>
    <col min="5328" max="5328" width="12.5703125" style="61" customWidth="1"/>
    <col min="5329" max="5329" width="12.85546875" style="61" customWidth="1"/>
    <col min="5330" max="5330" width="25" style="61" customWidth="1"/>
    <col min="5331" max="5331" width="39.5703125" style="61" customWidth="1"/>
    <col min="5332" max="5333" width="5.140625" style="61" customWidth="1"/>
    <col min="5334" max="5335" width="3.85546875" style="61" bestFit="1" customWidth="1"/>
    <col min="5336" max="5336" width="5.42578125" style="61" bestFit="1" customWidth="1"/>
    <col min="5337" max="5337" width="4" style="61" bestFit="1" customWidth="1"/>
    <col min="5338" max="5338" width="5.42578125" style="61" customWidth="1"/>
    <col min="5339" max="5339" width="5.42578125" style="61" bestFit="1" customWidth="1"/>
    <col min="5340" max="5340" width="4.42578125" style="61" bestFit="1" customWidth="1"/>
    <col min="5341" max="5342" width="3.85546875" style="61" bestFit="1" customWidth="1"/>
    <col min="5343" max="5343" width="5.42578125" style="61" bestFit="1" customWidth="1"/>
    <col min="5344" max="5344" width="4" style="61" bestFit="1" customWidth="1"/>
    <col min="5345" max="5347" width="5.140625" style="61" customWidth="1"/>
    <col min="5348" max="5348" width="50.28515625" style="61" customWidth="1"/>
    <col min="5349" max="5349" width="7" style="61" customWidth="1"/>
    <col min="5350" max="5351" width="8" style="61" customWidth="1"/>
    <col min="5352" max="5352" width="7" style="61" customWidth="1"/>
    <col min="5353" max="5353" width="8.140625" style="61" customWidth="1"/>
    <col min="5354" max="5354" width="16" style="61" customWidth="1"/>
    <col min="5355" max="5355" width="11.42578125" style="61"/>
    <col min="5356" max="5356" width="19.5703125" style="61" customWidth="1"/>
    <col min="5357" max="5357" width="23" style="61" customWidth="1"/>
    <col min="5358" max="5358" width="39.42578125" style="61" customWidth="1"/>
    <col min="5359" max="5359" width="19.42578125" style="61" customWidth="1"/>
    <col min="5360" max="5360" width="6.5703125" style="61" customWidth="1"/>
    <col min="5361" max="5361" width="26.5703125" style="61" customWidth="1"/>
    <col min="5362" max="5362" width="5.140625" style="61" customWidth="1"/>
    <col min="5363" max="5363" width="4.42578125" style="61" bestFit="1" customWidth="1"/>
    <col min="5364" max="5365" width="3.85546875" style="61" bestFit="1" customWidth="1"/>
    <col min="5366" max="5366" width="5.42578125" style="61" bestFit="1" customWidth="1"/>
    <col min="5367" max="5367" width="4" style="61" bestFit="1" customWidth="1"/>
    <col min="5368" max="5368" width="4.85546875" style="61" customWidth="1"/>
    <col min="5369" max="5369" width="8.5703125" style="61" customWidth="1"/>
    <col min="5370" max="5370" width="5.28515625" style="61" customWidth="1"/>
    <col min="5371" max="5371" width="4.5703125" style="61" bestFit="1" customWidth="1"/>
    <col min="5372" max="5372" width="4.7109375" style="61" bestFit="1" customWidth="1"/>
    <col min="5373" max="5373" width="6.28515625" style="61" bestFit="1" customWidth="1"/>
    <col min="5374" max="5374" width="4.85546875" style="61" bestFit="1" customWidth="1"/>
    <col min="5375" max="5375" width="6" style="61" customWidth="1"/>
    <col min="5376" max="5377" width="5.140625" style="61" customWidth="1"/>
    <col min="5378" max="5378" width="10.42578125" style="61" customWidth="1"/>
    <col min="5379" max="5379" width="53.85546875" style="61" customWidth="1"/>
    <col min="5380" max="5380" width="21.85546875" style="61" customWidth="1"/>
    <col min="5381" max="5381" width="23.5703125" style="61" customWidth="1"/>
    <col min="5382" max="5382" width="17.28515625" style="61" customWidth="1"/>
    <col min="5383" max="5383" width="24.7109375" style="61" customWidth="1"/>
    <col min="5384" max="5384" width="11.42578125" style="61"/>
    <col min="5385" max="5385" width="1.5703125" style="61" customWidth="1"/>
    <col min="5386" max="5387" width="14.7109375" style="61" customWidth="1"/>
    <col min="5388" max="5388" width="13.140625" style="61" customWidth="1"/>
    <col min="5389" max="5391" width="12.5703125" style="61" customWidth="1"/>
    <col min="5392" max="5395" width="13.28515625" style="61" customWidth="1"/>
    <col min="5396" max="5396" width="12.42578125" style="61" customWidth="1"/>
    <col min="5397" max="5397" width="12.140625" style="61" customWidth="1"/>
    <col min="5398" max="5399" width="11.85546875" style="61" customWidth="1"/>
    <col min="5400" max="5400" width="13.140625" style="61" customWidth="1"/>
    <col min="5401" max="5411" width="11.42578125" style="61"/>
    <col min="5412" max="5413" width="12.42578125" style="61" customWidth="1"/>
    <col min="5414" max="5414" width="11.85546875" style="61" customWidth="1"/>
    <col min="5415" max="5415" width="11.42578125" style="61"/>
    <col min="5416" max="5416" width="13.7109375" style="61" customWidth="1"/>
    <col min="5417" max="5417" width="14.85546875" style="61" customWidth="1"/>
    <col min="5418" max="5418" width="12.7109375" style="61" customWidth="1"/>
    <col min="5419" max="5419" width="13.28515625" style="61" customWidth="1"/>
    <col min="5420" max="5420" width="13" style="61" customWidth="1"/>
    <col min="5421" max="5421" width="11.85546875" style="61" customWidth="1"/>
    <col min="5422" max="5422" width="12.42578125" style="61" customWidth="1"/>
    <col min="5423" max="5423" width="12.140625" style="61" customWidth="1"/>
    <col min="5424" max="5424" width="12" style="61" customWidth="1"/>
    <col min="5425" max="5434" width="11.42578125" style="61"/>
    <col min="5435" max="5435" width="11.85546875" style="61" bestFit="1" customWidth="1"/>
    <col min="5436" max="5436" width="11.42578125" style="61"/>
    <col min="5437" max="5437" width="15.5703125" style="61" bestFit="1" customWidth="1"/>
    <col min="5438" max="5438" width="17.42578125" style="61" bestFit="1" customWidth="1"/>
    <col min="5439" max="5439" width="20.28515625" style="61" bestFit="1" customWidth="1"/>
    <col min="5440" max="5440" width="20" style="61" customWidth="1"/>
    <col min="5441" max="5444" width="11.42578125" style="61"/>
    <col min="5445" max="5445" width="27.42578125" style="61" bestFit="1" customWidth="1"/>
    <col min="5446" max="5446" width="32.140625" style="61" bestFit="1" customWidth="1"/>
    <col min="5447" max="5512" width="11.42578125" style="61"/>
    <col min="5513" max="5513" width="6.85546875" style="61" customWidth="1"/>
    <col min="5514" max="5514" width="2.85546875" style="61" customWidth="1"/>
    <col min="5515" max="5515" width="7.42578125" style="61" customWidth="1"/>
    <col min="5516" max="5516" width="20.140625" style="61" customWidth="1"/>
    <col min="5517" max="5517" width="8.5703125" style="61" customWidth="1"/>
    <col min="5518" max="5518" width="6.140625" style="61" customWidth="1"/>
    <col min="5519" max="5519" width="8.42578125" style="61" customWidth="1"/>
    <col min="5520" max="5520" width="13.85546875" style="61" customWidth="1"/>
    <col min="5521" max="5522" width="11.5703125" style="61" customWidth="1"/>
    <col min="5523" max="5523" width="7.28515625" style="61" customWidth="1"/>
    <col min="5524" max="5524" width="13.140625" style="61" customWidth="1"/>
    <col min="5525" max="5525" width="25.28515625" style="61" customWidth="1"/>
    <col min="5526" max="5526" width="5.28515625" style="61" customWidth="1"/>
    <col min="5527" max="5527" width="12.140625" style="61" customWidth="1"/>
    <col min="5528" max="5528" width="17" style="61" customWidth="1"/>
    <col min="5529" max="5529" width="12.140625" style="61" customWidth="1"/>
    <col min="5530" max="5530" width="10" style="61" customWidth="1"/>
    <col min="5531" max="5531" width="8.5703125" style="61" customWidth="1"/>
    <col min="5532" max="5532" width="12.140625" style="61" customWidth="1"/>
    <col min="5533" max="5533" width="24.5703125" style="61" customWidth="1"/>
    <col min="5534" max="5538" width="8.7109375" style="61" customWidth="1"/>
    <col min="5539" max="5539" width="12" style="61" customWidth="1"/>
    <col min="5540" max="5541" width="12.140625" style="61" customWidth="1"/>
    <col min="5542" max="5542" width="15.28515625" style="61" customWidth="1"/>
    <col min="5543" max="5543" width="15" style="61" customWidth="1"/>
    <col min="5544" max="5546" width="6.28515625" style="61" bestFit="1" customWidth="1"/>
    <col min="5547" max="5549" width="6.28515625" style="61" customWidth="1"/>
    <col min="5550" max="5550" width="13.85546875" style="61" customWidth="1"/>
    <col min="5551" max="5551" width="9.28515625" style="61" customWidth="1"/>
    <col min="5552" max="5552" width="11" style="61" customWidth="1"/>
    <col min="5553" max="5553" width="9.7109375" style="61" customWidth="1"/>
    <col min="5554" max="5554" width="8.42578125" style="61" customWidth="1"/>
    <col min="5555" max="5555" width="8.7109375" style="61" customWidth="1"/>
    <col min="5556" max="5556" width="9.42578125" style="61" customWidth="1"/>
    <col min="5557" max="5558" width="10" style="61" customWidth="1"/>
    <col min="5559" max="5559" width="10.140625" style="61" customWidth="1"/>
    <col min="5560" max="5560" width="9.28515625" style="61" customWidth="1"/>
    <col min="5561" max="5561" width="10.42578125" style="61" customWidth="1"/>
    <col min="5562" max="5562" width="9.7109375" style="61" customWidth="1"/>
    <col min="5563" max="5563" width="9.5703125" style="61" customWidth="1"/>
    <col min="5564" max="5564" width="10.28515625" style="61" customWidth="1"/>
    <col min="5565" max="5568" width="8.7109375" style="61" customWidth="1"/>
    <col min="5569" max="5569" width="12.7109375" style="61" customWidth="1"/>
    <col min="5570" max="5571" width="11.42578125" style="61"/>
    <col min="5572" max="5575" width="11.5703125" style="61" customWidth="1"/>
    <col min="5576" max="5576" width="12.7109375" style="61" customWidth="1"/>
    <col min="5577" max="5577" width="12" style="61" customWidth="1"/>
    <col min="5578" max="5580" width="11.42578125" style="61"/>
    <col min="5581" max="5581" width="10.140625" style="61" customWidth="1"/>
    <col min="5582" max="5582" width="9.28515625" style="61" customWidth="1"/>
    <col min="5583" max="5583" width="10.140625" style="61" customWidth="1"/>
    <col min="5584" max="5584" width="12.5703125" style="61" customWidth="1"/>
    <col min="5585" max="5585" width="12.85546875" style="61" customWidth="1"/>
    <col min="5586" max="5586" width="25" style="61" customWidth="1"/>
    <col min="5587" max="5587" width="39.5703125" style="61" customWidth="1"/>
    <col min="5588" max="5589" width="5.140625" style="61" customWidth="1"/>
    <col min="5590" max="5591" width="3.85546875" style="61" bestFit="1" customWidth="1"/>
    <col min="5592" max="5592" width="5.42578125" style="61" bestFit="1" customWidth="1"/>
    <col min="5593" max="5593" width="4" style="61" bestFit="1" customWidth="1"/>
    <col min="5594" max="5594" width="5.42578125" style="61" customWidth="1"/>
    <col min="5595" max="5595" width="5.42578125" style="61" bestFit="1" customWidth="1"/>
    <col min="5596" max="5596" width="4.42578125" style="61" bestFit="1" customWidth="1"/>
    <col min="5597" max="5598" width="3.85546875" style="61" bestFit="1" customWidth="1"/>
    <col min="5599" max="5599" width="5.42578125" style="61" bestFit="1" customWidth="1"/>
    <col min="5600" max="5600" width="4" style="61" bestFit="1" customWidth="1"/>
    <col min="5601" max="5603" width="5.140625" style="61" customWidth="1"/>
    <col min="5604" max="5604" width="50.28515625" style="61" customWidth="1"/>
    <col min="5605" max="5605" width="7" style="61" customWidth="1"/>
    <col min="5606" max="5607" width="8" style="61" customWidth="1"/>
    <col min="5608" max="5608" width="7" style="61" customWidth="1"/>
    <col min="5609" max="5609" width="8.140625" style="61" customWidth="1"/>
    <col min="5610" max="5610" width="16" style="61" customWidth="1"/>
    <col min="5611" max="5611" width="11.42578125" style="61"/>
    <col min="5612" max="5612" width="19.5703125" style="61" customWidth="1"/>
    <col min="5613" max="5613" width="23" style="61" customWidth="1"/>
    <col min="5614" max="5614" width="39.42578125" style="61" customWidth="1"/>
    <col min="5615" max="5615" width="19.42578125" style="61" customWidth="1"/>
    <col min="5616" max="5616" width="6.5703125" style="61" customWidth="1"/>
    <col min="5617" max="5617" width="26.5703125" style="61" customWidth="1"/>
    <col min="5618" max="5618" width="5.140625" style="61" customWidth="1"/>
    <col min="5619" max="5619" width="4.42578125" style="61" bestFit="1" customWidth="1"/>
    <col min="5620" max="5621" width="3.85546875" style="61" bestFit="1" customWidth="1"/>
    <col min="5622" max="5622" width="5.42578125" style="61" bestFit="1" customWidth="1"/>
    <col min="5623" max="5623" width="4" style="61" bestFit="1" customWidth="1"/>
    <col min="5624" max="5624" width="4.85546875" style="61" customWidth="1"/>
    <col min="5625" max="5625" width="8.5703125" style="61" customWidth="1"/>
    <col min="5626" max="5626" width="5.28515625" style="61" customWidth="1"/>
    <col min="5627" max="5627" width="4.5703125" style="61" bestFit="1" customWidth="1"/>
    <col min="5628" max="5628" width="4.7109375" style="61" bestFit="1" customWidth="1"/>
    <col min="5629" max="5629" width="6.28515625" style="61" bestFit="1" customWidth="1"/>
    <col min="5630" max="5630" width="4.85546875" style="61" bestFit="1" customWidth="1"/>
    <col min="5631" max="5631" width="6" style="61" customWidth="1"/>
    <col min="5632" max="5633" width="5.140625" style="61" customWidth="1"/>
    <col min="5634" max="5634" width="10.42578125" style="61" customWidth="1"/>
    <col min="5635" max="5635" width="53.85546875" style="61" customWidth="1"/>
    <col min="5636" max="5636" width="21.85546875" style="61" customWidth="1"/>
    <col min="5637" max="5637" width="23.5703125" style="61" customWidth="1"/>
    <col min="5638" max="5638" width="17.28515625" style="61" customWidth="1"/>
    <col min="5639" max="5639" width="24.7109375" style="61" customWidth="1"/>
    <col min="5640" max="5640" width="11.42578125" style="61"/>
    <col min="5641" max="5641" width="1.5703125" style="61" customWidth="1"/>
    <col min="5642" max="5643" width="14.7109375" style="61" customWidth="1"/>
    <col min="5644" max="5644" width="13.140625" style="61" customWidth="1"/>
    <col min="5645" max="5647" width="12.5703125" style="61" customWidth="1"/>
    <col min="5648" max="5651" width="13.28515625" style="61" customWidth="1"/>
    <col min="5652" max="5652" width="12.42578125" style="61" customWidth="1"/>
    <col min="5653" max="5653" width="12.140625" style="61" customWidth="1"/>
    <col min="5654" max="5655" width="11.85546875" style="61" customWidth="1"/>
    <col min="5656" max="5656" width="13.140625" style="61" customWidth="1"/>
    <col min="5657" max="5667" width="11.42578125" style="61"/>
    <col min="5668" max="5669" width="12.42578125" style="61" customWidth="1"/>
    <col min="5670" max="5670" width="11.85546875" style="61" customWidth="1"/>
    <col min="5671" max="5671" width="11.42578125" style="61"/>
    <col min="5672" max="5672" width="13.7109375" style="61" customWidth="1"/>
    <col min="5673" max="5673" width="14.85546875" style="61" customWidth="1"/>
    <col min="5674" max="5674" width="12.7109375" style="61" customWidth="1"/>
    <col min="5675" max="5675" width="13.28515625" style="61" customWidth="1"/>
    <col min="5676" max="5676" width="13" style="61" customWidth="1"/>
    <col min="5677" max="5677" width="11.85546875" style="61" customWidth="1"/>
    <col min="5678" max="5678" width="12.42578125" style="61" customWidth="1"/>
    <col min="5679" max="5679" width="12.140625" style="61" customWidth="1"/>
    <col min="5680" max="5680" width="12" style="61" customWidth="1"/>
    <col min="5681" max="5690" width="11.42578125" style="61"/>
    <col min="5691" max="5691" width="11.85546875" style="61" bestFit="1" customWidth="1"/>
    <col min="5692" max="5692" width="11.42578125" style="61"/>
    <col min="5693" max="5693" width="15.5703125" style="61" bestFit="1" customWidth="1"/>
    <col min="5694" max="5694" width="17.42578125" style="61" bestFit="1" customWidth="1"/>
    <col min="5695" max="5695" width="20.28515625" style="61" bestFit="1" customWidth="1"/>
    <col min="5696" max="5696" width="20" style="61" customWidth="1"/>
    <col min="5697" max="5700" width="11.42578125" style="61"/>
    <col min="5701" max="5701" width="27.42578125" style="61" bestFit="1" customWidth="1"/>
    <col min="5702" max="5702" width="32.140625" style="61" bestFit="1" customWidth="1"/>
    <col min="5703" max="5768" width="11.42578125" style="61"/>
    <col min="5769" max="5769" width="6.85546875" style="61" customWidth="1"/>
    <col min="5770" max="5770" width="2.85546875" style="61" customWidth="1"/>
    <col min="5771" max="5771" width="7.42578125" style="61" customWidth="1"/>
    <col min="5772" max="5772" width="20.140625" style="61" customWidth="1"/>
    <col min="5773" max="5773" width="8.5703125" style="61" customWidth="1"/>
    <col min="5774" max="5774" width="6.140625" style="61" customWidth="1"/>
    <col min="5775" max="5775" width="8.42578125" style="61" customWidth="1"/>
    <col min="5776" max="5776" width="13.85546875" style="61" customWidth="1"/>
    <col min="5777" max="5778" width="11.5703125" style="61" customWidth="1"/>
    <col min="5779" max="5779" width="7.28515625" style="61" customWidth="1"/>
    <col min="5780" max="5780" width="13.140625" style="61" customWidth="1"/>
    <col min="5781" max="5781" width="25.28515625" style="61" customWidth="1"/>
    <col min="5782" max="5782" width="5.28515625" style="61" customWidth="1"/>
    <col min="5783" max="5783" width="12.140625" style="61" customWidth="1"/>
    <col min="5784" max="5784" width="17" style="61" customWidth="1"/>
    <col min="5785" max="5785" width="12.140625" style="61" customWidth="1"/>
    <col min="5786" max="5786" width="10" style="61" customWidth="1"/>
    <col min="5787" max="5787" width="8.5703125" style="61" customWidth="1"/>
    <col min="5788" max="5788" width="12.140625" style="61" customWidth="1"/>
    <col min="5789" max="5789" width="24.5703125" style="61" customWidth="1"/>
    <col min="5790" max="5794" width="8.7109375" style="61" customWidth="1"/>
    <col min="5795" max="5795" width="12" style="61" customWidth="1"/>
    <col min="5796" max="5797" width="12.140625" style="61" customWidth="1"/>
    <col min="5798" max="5798" width="15.28515625" style="61" customWidth="1"/>
    <col min="5799" max="5799" width="15" style="61" customWidth="1"/>
    <col min="5800" max="5802" width="6.28515625" style="61" bestFit="1" customWidth="1"/>
    <col min="5803" max="5805" width="6.28515625" style="61" customWidth="1"/>
    <col min="5806" max="5806" width="13.85546875" style="61" customWidth="1"/>
    <col min="5807" max="5807" width="9.28515625" style="61" customWidth="1"/>
    <col min="5808" max="5808" width="11" style="61" customWidth="1"/>
    <col min="5809" max="5809" width="9.7109375" style="61" customWidth="1"/>
    <col min="5810" max="5810" width="8.42578125" style="61" customWidth="1"/>
    <col min="5811" max="5811" width="8.7109375" style="61" customWidth="1"/>
    <col min="5812" max="5812" width="9.42578125" style="61" customWidth="1"/>
    <col min="5813" max="5814" width="10" style="61" customWidth="1"/>
    <col min="5815" max="5815" width="10.140625" style="61" customWidth="1"/>
    <col min="5816" max="5816" width="9.28515625" style="61" customWidth="1"/>
    <col min="5817" max="5817" width="10.42578125" style="61" customWidth="1"/>
    <col min="5818" max="5818" width="9.7109375" style="61" customWidth="1"/>
    <col min="5819" max="5819" width="9.5703125" style="61" customWidth="1"/>
    <col min="5820" max="5820" width="10.28515625" style="61" customWidth="1"/>
    <col min="5821" max="5824" width="8.7109375" style="61" customWidth="1"/>
    <col min="5825" max="5825" width="12.7109375" style="61" customWidth="1"/>
    <col min="5826" max="5827" width="11.42578125" style="61"/>
    <col min="5828" max="5831" width="11.5703125" style="61" customWidth="1"/>
    <col min="5832" max="5832" width="12.7109375" style="61" customWidth="1"/>
    <col min="5833" max="5833" width="12" style="61" customWidth="1"/>
    <col min="5834" max="5836" width="11.42578125" style="61"/>
    <col min="5837" max="5837" width="10.140625" style="61" customWidth="1"/>
    <col min="5838" max="5838" width="9.28515625" style="61" customWidth="1"/>
    <col min="5839" max="5839" width="10.140625" style="61" customWidth="1"/>
    <col min="5840" max="5840" width="12.5703125" style="61" customWidth="1"/>
    <col min="5841" max="5841" width="12.85546875" style="61" customWidth="1"/>
    <col min="5842" max="5842" width="25" style="61" customWidth="1"/>
    <col min="5843" max="5843" width="39.5703125" style="61" customWidth="1"/>
    <col min="5844" max="5845" width="5.140625" style="61" customWidth="1"/>
    <col min="5846" max="5847" width="3.85546875" style="61" bestFit="1" customWidth="1"/>
    <col min="5848" max="5848" width="5.42578125" style="61" bestFit="1" customWidth="1"/>
    <col min="5849" max="5849" width="4" style="61" bestFit="1" customWidth="1"/>
    <col min="5850" max="5850" width="5.42578125" style="61" customWidth="1"/>
    <col min="5851" max="5851" width="5.42578125" style="61" bestFit="1" customWidth="1"/>
    <col min="5852" max="5852" width="4.42578125" style="61" bestFit="1" customWidth="1"/>
    <col min="5853" max="5854" width="3.85546875" style="61" bestFit="1" customWidth="1"/>
    <col min="5855" max="5855" width="5.42578125" style="61" bestFit="1" customWidth="1"/>
    <col min="5856" max="5856" width="4" style="61" bestFit="1" customWidth="1"/>
    <col min="5857" max="5859" width="5.140625" style="61" customWidth="1"/>
    <col min="5860" max="5860" width="50.28515625" style="61" customWidth="1"/>
    <col min="5861" max="5861" width="7" style="61" customWidth="1"/>
    <col min="5862" max="5863" width="8" style="61" customWidth="1"/>
    <col min="5864" max="5864" width="7" style="61" customWidth="1"/>
    <col min="5865" max="5865" width="8.140625" style="61" customWidth="1"/>
    <col min="5866" max="5866" width="16" style="61" customWidth="1"/>
    <col min="5867" max="5867" width="11.42578125" style="61"/>
    <col min="5868" max="5868" width="19.5703125" style="61" customWidth="1"/>
    <col min="5869" max="5869" width="23" style="61" customWidth="1"/>
    <col min="5870" max="5870" width="39.42578125" style="61" customWidth="1"/>
    <col min="5871" max="5871" width="19.42578125" style="61" customWidth="1"/>
    <col min="5872" max="5872" width="6.5703125" style="61" customWidth="1"/>
    <col min="5873" max="5873" width="26.5703125" style="61" customWidth="1"/>
    <col min="5874" max="5874" width="5.140625" style="61" customWidth="1"/>
    <col min="5875" max="5875" width="4.42578125" style="61" bestFit="1" customWidth="1"/>
    <col min="5876" max="5877" width="3.85546875" style="61" bestFit="1" customWidth="1"/>
    <col min="5878" max="5878" width="5.42578125" style="61" bestFit="1" customWidth="1"/>
    <col min="5879" max="5879" width="4" style="61" bestFit="1" customWidth="1"/>
    <col min="5880" max="5880" width="4.85546875" style="61" customWidth="1"/>
    <col min="5881" max="5881" width="8.5703125" style="61" customWidth="1"/>
    <col min="5882" max="5882" width="5.28515625" style="61" customWidth="1"/>
    <col min="5883" max="5883" width="4.5703125" style="61" bestFit="1" customWidth="1"/>
    <col min="5884" max="5884" width="4.7109375" style="61" bestFit="1" customWidth="1"/>
    <col min="5885" max="5885" width="6.28515625" style="61" bestFit="1" customWidth="1"/>
    <col min="5886" max="5886" width="4.85546875" style="61" bestFit="1" customWidth="1"/>
    <col min="5887" max="5887" width="6" style="61" customWidth="1"/>
    <col min="5888" max="5889" width="5.140625" style="61" customWidth="1"/>
    <col min="5890" max="5890" width="10.42578125" style="61" customWidth="1"/>
    <col min="5891" max="5891" width="53.85546875" style="61" customWidth="1"/>
    <col min="5892" max="5892" width="21.85546875" style="61" customWidth="1"/>
    <col min="5893" max="5893" width="23.5703125" style="61" customWidth="1"/>
    <col min="5894" max="5894" width="17.28515625" style="61" customWidth="1"/>
    <col min="5895" max="5895" width="24.7109375" style="61" customWidth="1"/>
    <col min="5896" max="5896" width="11.42578125" style="61"/>
    <col min="5897" max="5897" width="1.5703125" style="61" customWidth="1"/>
    <col min="5898" max="5899" width="14.7109375" style="61" customWidth="1"/>
    <col min="5900" max="5900" width="13.140625" style="61" customWidth="1"/>
    <col min="5901" max="5903" width="12.5703125" style="61" customWidth="1"/>
    <col min="5904" max="5907" width="13.28515625" style="61" customWidth="1"/>
    <col min="5908" max="5908" width="12.42578125" style="61" customWidth="1"/>
    <col min="5909" max="5909" width="12.140625" style="61" customWidth="1"/>
    <col min="5910" max="5911" width="11.85546875" style="61" customWidth="1"/>
    <col min="5912" max="5912" width="13.140625" style="61" customWidth="1"/>
    <col min="5913" max="5923" width="11.42578125" style="61"/>
    <col min="5924" max="5925" width="12.42578125" style="61" customWidth="1"/>
    <col min="5926" max="5926" width="11.85546875" style="61" customWidth="1"/>
    <col min="5927" max="5927" width="11.42578125" style="61"/>
    <col min="5928" max="5928" width="13.7109375" style="61" customWidth="1"/>
    <col min="5929" max="5929" width="14.85546875" style="61" customWidth="1"/>
    <col min="5930" max="5930" width="12.7109375" style="61" customWidth="1"/>
    <col min="5931" max="5931" width="13.28515625" style="61" customWidth="1"/>
    <col min="5932" max="5932" width="13" style="61" customWidth="1"/>
    <col min="5933" max="5933" width="11.85546875" style="61" customWidth="1"/>
    <col min="5934" max="5934" width="12.42578125" style="61" customWidth="1"/>
    <col min="5935" max="5935" width="12.140625" style="61" customWidth="1"/>
    <col min="5936" max="5936" width="12" style="61" customWidth="1"/>
    <col min="5937" max="5946" width="11.42578125" style="61"/>
    <col min="5947" max="5947" width="11.85546875" style="61" bestFit="1" customWidth="1"/>
    <col min="5948" max="5948" width="11.42578125" style="61"/>
    <col min="5949" max="5949" width="15.5703125" style="61" bestFit="1" customWidth="1"/>
    <col min="5950" max="5950" width="17.42578125" style="61" bestFit="1" customWidth="1"/>
    <col min="5951" max="5951" width="20.28515625" style="61" bestFit="1" customWidth="1"/>
    <col min="5952" max="5952" width="20" style="61" customWidth="1"/>
    <col min="5953" max="5956" width="11.42578125" style="61"/>
    <col min="5957" max="5957" width="27.42578125" style="61" bestFit="1" customWidth="1"/>
    <col min="5958" max="5958" width="32.140625" style="61" bestFit="1" customWidth="1"/>
    <col min="5959" max="6024" width="11.42578125" style="61"/>
    <col min="6025" max="6025" width="6.85546875" style="61" customWidth="1"/>
    <col min="6026" max="6026" width="2.85546875" style="61" customWidth="1"/>
    <col min="6027" max="6027" width="7.42578125" style="61" customWidth="1"/>
    <col min="6028" max="6028" width="20.140625" style="61" customWidth="1"/>
    <col min="6029" max="6029" width="8.5703125" style="61" customWidth="1"/>
    <col min="6030" max="6030" width="6.140625" style="61" customWidth="1"/>
    <col min="6031" max="6031" width="8.42578125" style="61" customWidth="1"/>
    <col min="6032" max="6032" width="13.85546875" style="61" customWidth="1"/>
    <col min="6033" max="6034" width="11.5703125" style="61" customWidth="1"/>
    <col min="6035" max="6035" width="7.28515625" style="61" customWidth="1"/>
    <col min="6036" max="6036" width="13.140625" style="61" customWidth="1"/>
    <col min="6037" max="6037" width="25.28515625" style="61" customWidth="1"/>
    <col min="6038" max="6038" width="5.28515625" style="61" customWidth="1"/>
    <col min="6039" max="6039" width="12.140625" style="61" customWidth="1"/>
    <col min="6040" max="6040" width="17" style="61" customWidth="1"/>
    <col min="6041" max="6041" width="12.140625" style="61" customWidth="1"/>
    <col min="6042" max="6042" width="10" style="61" customWidth="1"/>
    <col min="6043" max="6043" width="8.5703125" style="61" customWidth="1"/>
    <col min="6044" max="6044" width="12.140625" style="61" customWidth="1"/>
    <col min="6045" max="6045" width="24.5703125" style="61" customWidth="1"/>
    <col min="6046" max="6050" width="8.7109375" style="61" customWidth="1"/>
    <col min="6051" max="6051" width="12" style="61" customWidth="1"/>
    <col min="6052" max="6053" width="12.140625" style="61" customWidth="1"/>
    <col min="6054" max="6054" width="15.28515625" style="61" customWidth="1"/>
    <col min="6055" max="6055" width="15" style="61" customWidth="1"/>
    <col min="6056" max="6058" width="6.28515625" style="61" bestFit="1" customWidth="1"/>
    <col min="6059" max="6061" width="6.28515625" style="61" customWidth="1"/>
    <col min="6062" max="6062" width="13.85546875" style="61" customWidth="1"/>
    <col min="6063" max="6063" width="9.28515625" style="61" customWidth="1"/>
    <col min="6064" max="6064" width="11" style="61" customWidth="1"/>
    <col min="6065" max="6065" width="9.7109375" style="61" customWidth="1"/>
    <col min="6066" max="6066" width="8.42578125" style="61" customWidth="1"/>
    <col min="6067" max="6067" width="8.7109375" style="61" customWidth="1"/>
    <col min="6068" max="6068" width="9.42578125" style="61" customWidth="1"/>
    <col min="6069" max="6070" width="10" style="61" customWidth="1"/>
    <col min="6071" max="6071" width="10.140625" style="61" customWidth="1"/>
    <col min="6072" max="6072" width="9.28515625" style="61" customWidth="1"/>
    <col min="6073" max="6073" width="10.42578125" style="61" customWidth="1"/>
    <col min="6074" max="6074" width="9.7109375" style="61" customWidth="1"/>
    <col min="6075" max="6075" width="9.5703125" style="61" customWidth="1"/>
    <col min="6076" max="6076" width="10.28515625" style="61" customWidth="1"/>
    <col min="6077" max="6080" width="8.7109375" style="61" customWidth="1"/>
    <col min="6081" max="6081" width="12.7109375" style="61" customWidth="1"/>
    <col min="6082" max="6083" width="11.42578125" style="61"/>
    <col min="6084" max="6087" width="11.5703125" style="61" customWidth="1"/>
    <col min="6088" max="6088" width="12.7109375" style="61" customWidth="1"/>
    <col min="6089" max="6089" width="12" style="61" customWidth="1"/>
    <col min="6090" max="6092" width="11.42578125" style="61"/>
    <col min="6093" max="6093" width="10.140625" style="61" customWidth="1"/>
    <col min="6094" max="6094" width="9.28515625" style="61" customWidth="1"/>
    <col min="6095" max="6095" width="10.140625" style="61" customWidth="1"/>
    <col min="6096" max="6096" width="12.5703125" style="61" customWidth="1"/>
    <col min="6097" max="6097" width="12.85546875" style="61" customWidth="1"/>
    <col min="6098" max="6098" width="25" style="61" customWidth="1"/>
    <col min="6099" max="6099" width="39.5703125" style="61" customWidth="1"/>
    <col min="6100" max="6101" width="5.140625" style="61" customWidth="1"/>
    <col min="6102" max="6103" width="3.85546875" style="61" bestFit="1" customWidth="1"/>
    <col min="6104" max="6104" width="5.42578125" style="61" bestFit="1" customWidth="1"/>
    <col min="6105" max="6105" width="4" style="61" bestFit="1" customWidth="1"/>
    <col min="6106" max="6106" width="5.42578125" style="61" customWidth="1"/>
    <col min="6107" max="6107" width="5.42578125" style="61" bestFit="1" customWidth="1"/>
    <col min="6108" max="6108" width="4.42578125" style="61" bestFit="1" customWidth="1"/>
    <col min="6109" max="6110" width="3.85546875" style="61" bestFit="1" customWidth="1"/>
    <col min="6111" max="6111" width="5.42578125" style="61" bestFit="1" customWidth="1"/>
    <col min="6112" max="6112" width="4" style="61" bestFit="1" customWidth="1"/>
    <col min="6113" max="6115" width="5.140625" style="61" customWidth="1"/>
    <col min="6116" max="6116" width="50.28515625" style="61" customWidth="1"/>
    <col min="6117" max="6117" width="7" style="61" customWidth="1"/>
    <col min="6118" max="6119" width="8" style="61" customWidth="1"/>
    <col min="6120" max="6120" width="7" style="61" customWidth="1"/>
    <col min="6121" max="6121" width="8.140625" style="61" customWidth="1"/>
    <col min="6122" max="6122" width="16" style="61" customWidth="1"/>
    <col min="6123" max="6123" width="11.42578125" style="61"/>
    <col min="6124" max="6124" width="19.5703125" style="61" customWidth="1"/>
    <col min="6125" max="6125" width="23" style="61" customWidth="1"/>
    <col min="6126" max="6126" width="39.42578125" style="61" customWidth="1"/>
    <col min="6127" max="6127" width="19.42578125" style="61" customWidth="1"/>
    <col min="6128" max="6128" width="6.5703125" style="61" customWidth="1"/>
    <col min="6129" max="6129" width="26.5703125" style="61" customWidth="1"/>
    <col min="6130" max="6130" width="5.140625" style="61" customWidth="1"/>
    <col min="6131" max="6131" width="4.42578125" style="61" bestFit="1" customWidth="1"/>
    <col min="6132" max="6133" width="3.85546875" style="61" bestFit="1" customWidth="1"/>
    <col min="6134" max="6134" width="5.42578125" style="61" bestFit="1" customWidth="1"/>
    <col min="6135" max="6135" width="4" style="61" bestFit="1" customWidth="1"/>
    <col min="6136" max="6136" width="4.85546875" style="61" customWidth="1"/>
    <col min="6137" max="6137" width="8.5703125" style="61" customWidth="1"/>
    <col min="6138" max="6138" width="5.28515625" style="61" customWidth="1"/>
    <col min="6139" max="6139" width="4.5703125" style="61" bestFit="1" customWidth="1"/>
    <col min="6140" max="6140" width="4.7109375" style="61" bestFit="1" customWidth="1"/>
    <col min="6141" max="6141" width="6.28515625" style="61" bestFit="1" customWidth="1"/>
    <col min="6142" max="6142" width="4.85546875" style="61" bestFit="1" customWidth="1"/>
    <col min="6143" max="6143" width="6" style="61" customWidth="1"/>
    <col min="6144" max="6145" width="5.140625" style="61" customWidth="1"/>
    <col min="6146" max="6146" width="10.42578125" style="61" customWidth="1"/>
    <col min="6147" max="6147" width="53.85546875" style="61" customWidth="1"/>
    <col min="6148" max="6148" width="21.85546875" style="61" customWidth="1"/>
    <col min="6149" max="6149" width="23.5703125" style="61" customWidth="1"/>
    <col min="6150" max="6150" width="17.28515625" style="61" customWidth="1"/>
    <col min="6151" max="6151" width="24.7109375" style="61" customWidth="1"/>
    <col min="6152" max="6152" width="11.42578125" style="61"/>
    <col min="6153" max="6153" width="1.5703125" style="61" customWidth="1"/>
    <col min="6154" max="6155" width="14.7109375" style="61" customWidth="1"/>
    <col min="6156" max="6156" width="13.140625" style="61" customWidth="1"/>
    <col min="6157" max="6159" width="12.5703125" style="61" customWidth="1"/>
    <col min="6160" max="6163" width="13.28515625" style="61" customWidth="1"/>
    <col min="6164" max="6164" width="12.42578125" style="61" customWidth="1"/>
    <col min="6165" max="6165" width="12.140625" style="61" customWidth="1"/>
    <col min="6166" max="6167" width="11.85546875" style="61" customWidth="1"/>
    <col min="6168" max="6168" width="13.140625" style="61" customWidth="1"/>
    <col min="6169" max="6179" width="11.42578125" style="61"/>
    <col min="6180" max="6181" width="12.42578125" style="61" customWidth="1"/>
    <col min="6182" max="6182" width="11.85546875" style="61" customWidth="1"/>
    <col min="6183" max="6183" width="11.42578125" style="61"/>
    <col min="6184" max="6184" width="13.7109375" style="61" customWidth="1"/>
    <col min="6185" max="6185" width="14.85546875" style="61" customWidth="1"/>
    <col min="6186" max="6186" width="12.7109375" style="61" customWidth="1"/>
    <col min="6187" max="6187" width="13.28515625" style="61" customWidth="1"/>
    <col min="6188" max="6188" width="13" style="61" customWidth="1"/>
    <col min="6189" max="6189" width="11.85546875" style="61" customWidth="1"/>
    <col min="6190" max="6190" width="12.42578125" style="61" customWidth="1"/>
    <col min="6191" max="6191" width="12.140625" style="61" customWidth="1"/>
    <col min="6192" max="6192" width="12" style="61" customWidth="1"/>
    <col min="6193" max="6202" width="11.42578125" style="61"/>
    <col min="6203" max="6203" width="11.85546875" style="61" bestFit="1" customWidth="1"/>
    <col min="6204" max="6204" width="11.42578125" style="61"/>
    <col min="6205" max="6205" width="15.5703125" style="61" bestFit="1" customWidth="1"/>
    <col min="6206" max="6206" width="17.42578125" style="61" bestFit="1" customWidth="1"/>
    <col min="6207" max="6207" width="20.28515625" style="61" bestFit="1" customWidth="1"/>
    <col min="6208" max="6208" width="20" style="61" customWidth="1"/>
    <col min="6209" max="6212" width="11.42578125" style="61"/>
    <col min="6213" max="6213" width="27.42578125" style="61" bestFit="1" customWidth="1"/>
    <col min="6214" max="6214" width="32.140625" style="61" bestFit="1" customWidth="1"/>
    <col min="6215" max="6280" width="11.42578125" style="61"/>
    <col min="6281" max="6281" width="6.85546875" style="61" customWidth="1"/>
    <col min="6282" max="6282" width="2.85546875" style="61" customWidth="1"/>
    <col min="6283" max="6283" width="7.42578125" style="61" customWidth="1"/>
    <col min="6284" max="6284" width="20.140625" style="61" customWidth="1"/>
    <col min="6285" max="6285" width="8.5703125" style="61" customWidth="1"/>
    <col min="6286" max="6286" width="6.140625" style="61" customWidth="1"/>
    <col min="6287" max="6287" width="8.42578125" style="61" customWidth="1"/>
    <col min="6288" max="6288" width="13.85546875" style="61" customWidth="1"/>
    <col min="6289" max="6290" width="11.5703125" style="61" customWidth="1"/>
    <col min="6291" max="6291" width="7.28515625" style="61" customWidth="1"/>
    <col min="6292" max="6292" width="13.140625" style="61" customWidth="1"/>
    <col min="6293" max="6293" width="25.28515625" style="61" customWidth="1"/>
    <col min="6294" max="6294" width="5.28515625" style="61" customWidth="1"/>
    <col min="6295" max="6295" width="12.140625" style="61" customWidth="1"/>
    <col min="6296" max="6296" width="17" style="61" customWidth="1"/>
    <col min="6297" max="6297" width="12.140625" style="61" customWidth="1"/>
    <col min="6298" max="6298" width="10" style="61" customWidth="1"/>
    <col min="6299" max="6299" width="8.5703125" style="61" customWidth="1"/>
    <col min="6300" max="6300" width="12.140625" style="61" customWidth="1"/>
    <col min="6301" max="6301" width="24.5703125" style="61" customWidth="1"/>
    <col min="6302" max="6306" width="8.7109375" style="61" customWidth="1"/>
    <col min="6307" max="6307" width="12" style="61" customWidth="1"/>
    <col min="6308" max="6309" width="12.140625" style="61" customWidth="1"/>
    <col min="6310" max="6310" width="15.28515625" style="61" customWidth="1"/>
    <col min="6311" max="6311" width="15" style="61" customWidth="1"/>
    <col min="6312" max="6314" width="6.28515625" style="61" bestFit="1" customWidth="1"/>
    <col min="6315" max="6317" width="6.28515625" style="61" customWidth="1"/>
    <col min="6318" max="6318" width="13.85546875" style="61" customWidth="1"/>
    <col min="6319" max="6319" width="9.28515625" style="61" customWidth="1"/>
    <col min="6320" max="6320" width="11" style="61" customWidth="1"/>
    <col min="6321" max="6321" width="9.7109375" style="61" customWidth="1"/>
    <col min="6322" max="6322" width="8.42578125" style="61" customWidth="1"/>
    <col min="6323" max="6323" width="8.7109375" style="61" customWidth="1"/>
    <col min="6324" max="6324" width="9.42578125" style="61" customWidth="1"/>
    <col min="6325" max="6326" width="10" style="61" customWidth="1"/>
    <col min="6327" max="6327" width="10.140625" style="61" customWidth="1"/>
    <col min="6328" max="6328" width="9.28515625" style="61" customWidth="1"/>
    <col min="6329" max="6329" width="10.42578125" style="61" customWidth="1"/>
    <col min="6330" max="6330" width="9.7109375" style="61" customWidth="1"/>
    <col min="6331" max="6331" width="9.5703125" style="61" customWidth="1"/>
    <col min="6332" max="6332" width="10.28515625" style="61" customWidth="1"/>
    <col min="6333" max="6336" width="8.7109375" style="61" customWidth="1"/>
    <col min="6337" max="6337" width="12.7109375" style="61" customWidth="1"/>
    <col min="6338" max="6339" width="11.42578125" style="61"/>
    <col min="6340" max="6343" width="11.5703125" style="61" customWidth="1"/>
    <col min="6344" max="6344" width="12.7109375" style="61" customWidth="1"/>
    <col min="6345" max="6345" width="12" style="61" customWidth="1"/>
    <col min="6346" max="6348" width="11.42578125" style="61"/>
    <col min="6349" max="6349" width="10.140625" style="61" customWidth="1"/>
    <col min="6350" max="6350" width="9.28515625" style="61" customWidth="1"/>
    <col min="6351" max="6351" width="10.140625" style="61" customWidth="1"/>
    <col min="6352" max="6352" width="12.5703125" style="61" customWidth="1"/>
    <col min="6353" max="6353" width="12.85546875" style="61" customWidth="1"/>
    <col min="6354" max="6354" width="25" style="61" customWidth="1"/>
    <col min="6355" max="6355" width="39.5703125" style="61" customWidth="1"/>
    <col min="6356" max="6357" width="5.140625" style="61" customWidth="1"/>
    <col min="6358" max="6359" width="3.85546875" style="61" bestFit="1" customWidth="1"/>
    <col min="6360" max="6360" width="5.42578125" style="61" bestFit="1" customWidth="1"/>
    <col min="6361" max="6361" width="4" style="61" bestFit="1" customWidth="1"/>
    <col min="6362" max="6362" width="5.42578125" style="61" customWidth="1"/>
    <col min="6363" max="6363" width="5.42578125" style="61" bestFit="1" customWidth="1"/>
    <col min="6364" max="6364" width="4.42578125" style="61" bestFit="1" customWidth="1"/>
    <col min="6365" max="6366" width="3.85546875" style="61" bestFit="1" customWidth="1"/>
    <col min="6367" max="6367" width="5.42578125" style="61" bestFit="1" customWidth="1"/>
    <col min="6368" max="6368" width="4" style="61" bestFit="1" customWidth="1"/>
    <col min="6369" max="6371" width="5.140625" style="61" customWidth="1"/>
    <col min="6372" max="6372" width="50.28515625" style="61" customWidth="1"/>
    <col min="6373" max="6373" width="7" style="61" customWidth="1"/>
    <col min="6374" max="6375" width="8" style="61" customWidth="1"/>
    <col min="6376" max="6376" width="7" style="61" customWidth="1"/>
    <col min="6377" max="6377" width="8.140625" style="61" customWidth="1"/>
    <col min="6378" max="6378" width="16" style="61" customWidth="1"/>
    <col min="6379" max="6379" width="11.42578125" style="61"/>
    <col min="6380" max="6380" width="19.5703125" style="61" customWidth="1"/>
    <col min="6381" max="6381" width="23" style="61" customWidth="1"/>
    <col min="6382" max="6382" width="39.42578125" style="61" customWidth="1"/>
    <col min="6383" max="6383" width="19.42578125" style="61" customWidth="1"/>
    <col min="6384" max="6384" width="6.5703125" style="61" customWidth="1"/>
    <col min="6385" max="6385" width="26.5703125" style="61" customWidth="1"/>
    <col min="6386" max="6386" width="5.140625" style="61" customWidth="1"/>
    <col min="6387" max="6387" width="4.42578125" style="61" bestFit="1" customWidth="1"/>
    <col min="6388" max="6389" width="3.85546875" style="61" bestFit="1" customWidth="1"/>
    <col min="6390" max="6390" width="5.42578125" style="61" bestFit="1" customWidth="1"/>
    <col min="6391" max="6391" width="4" style="61" bestFit="1" customWidth="1"/>
    <col min="6392" max="6392" width="4.85546875" style="61" customWidth="1"/>
    <col min="6393" max="6393" width="8.5703125" style="61" customWidth="1"/>
    <col min="6394" max="6394" width="5.28515625" style="61" customWidth="1"/>
    <col min="6395" max="6395" width="4.5703125" style="61" bestFit="1" customWidth="1"/>
    <col min="6396" max="6396" width="4.7109375" style="61" bestFit="1" customWidth="1"/>
    <col min="6397" max="6397" width="6.28515625" style="61" bestFit="1" customWidth="1"/>
    <col min="6398" max="6398" width="4.85546875" style="61" bestFit="1" customWidth="1"/>
    <col min="6399" max="6399" width="6" style="61" customWidth="1"/>
    <col min="6400" max="6401" width="5.140625" style="61" customWidth="1"/>
    <col min="6402" max="6402" width="10.42578125" style="61" customWidth="1"/>
    <col min="6403" max="6403" width="53.85546875" style="61" customWidth="1"/>
    <col min="6404" max="6404" width="21.85546875" style="61" customWidth="1"/>
    <col min="6405" max="6405" width="23.5703125" style="61" customWidth="1"/>
    <col min="6406" max="6406" width="17.28515625" style="61" customWidth="1"/>
    <col min="6407" max="6407" width="24.7109375" style="61" customWidth="1"/>
    <col min="6408" max="6408" width="11.42578125" style="61"/>
    <col min="6409" max="6409" width="1.5703125" style="61" customWidth="1"/>
    <col min="6410" max="6411" width="14.7109375" style="61" customWidth="1"/>
    <col min="6412" max="6412" width="13.140625" style="61" customWidth="1"/>
    <col min="6413" max="6415" width="12.5703125" style="61" customWidth="1"/>
    <col min="6416" max="6419" width="13.28515625" style="61" customWidth="1"/>
    <col min="6420" max="6420" width="12.42578125" style="61" customWidth="1"/>
    <col min="6421" max="6421" width="12.140625" style="61" customWidth="1"/>
    <col min="6422" max="6423" width="11.85546875" style="61" customWidth="1"/>
    <col min="6424" max="6424" width="13.140625" style="61" customWidth="1"/>
    <col min="6425" max="6435" width="11.42578125" style="61"/>
    <col min="6436" max="6437" width="12.42578125" style="61" customWidth="1"/>
    <col min="6438" max="6438" width="11.85546875" style="61" customWidth="1"/>
    <col min="6439" max="6439" width="11.42578125" style="61"/>
    <col min="6440" max="6440" width="13.7109375" style="61" customWidth="1"/>
    <col min="6441" max="6441" width="14.85546875" style="61" customWidth="1"/>
    <col min="6442" max="6442" width="12.7109375" style="61" customWidth="1"/>
    <col min="6443" max="6443" width="13.28515625" style="61" customWidth="1"/>
    <col min="6444" max="6444" width="13" style="61" customWidth="1"/>
    <col min="6445" max="6445" width="11.85546875" style="61" customWidth="1"/>
    <col min="6446" max="6446" width="12.42578125" style="61" customWidth="1"/>
    <col min="6447" max="6447" width="12.140625" style="61" customWidth="1"/>
    <col min="6448" max="6448" width="12" style="61" customWidth="1"/>
    <col min="6449" max="6458" width="11.42578125" style="61"/>
    <col min="6459" max="6459" width="11.85546875" style="61" bestFit="1" customWidth="1"/>
    <col min="6460" max="6460" width="11.42578125" style="61"/>
    <col min="6461" max="6461" width="15.5703125" style="61" bestFit="1" customWidth="1"/>
    <col min="6462" max="6462" width="17.42578125" style="61" bestFit="1" customWidth="1"/>
    <col min="6463" max="6463" width="20.28515625" style="61" bestFit="1" customWidth="1"/>
    <col min="6464" max="6464" width="20" style="61" customWidth="1"/>
    <col min="6465" max="6468" width="11.42578125" style="61"/>
    <col min="6469" max="6469" width="27.42578125" style="61" bestFit="1" customWidth="1"/>
    <col min="6470" max="6470" width="32.140625" style="61" bestFit="1" customWidth="1"/>
    <col min="6471" max="6536" width="11.42578125" style="61"/>
    <col min="6537" max="6537" width="6.85546875" style="61" customWidth="1"/>
    <col min="6538" max="6538" width="2.85546875" style="61" customWidth="1"/>
    <col min="6539" max="6539" width="7.42578125" style="61" customWidth="1"/>
    <col min="6540" max="6540" width="20.140625" style="61" customWidth="1"/>
    <col min="6541" max="6541" width="8.5703125" style="61" customWidth="1"/>
    <col min="6542" max="6542" width="6.140625" style="61" customWidth="1"/>
    <col min="6543" max="6543" width="8.42578125" style="61" customWidth="1"/>
    <col min="6544" max="6544" width="13.85546875" style="61" customWidth="1"/>
    <col min="6545" max="6546" width="11.5703125" style="61" customWidth="1"/>
    <col min="6547" max="6547" width="7.28515625" style="61" customWidth="1"/>
    <col min="6548" max="6548" width="13.140625" style="61" customWidth="1"/>
    <col min="6549" max="6549" width="25.28515625" style="61" customWidth="1"/>
    <col min="6550" max="6550" width="5.28515625" style="61" customWidth="1"/>
    <col min="6551" max="6551" width="12.140625" style="61" customWidth="1"/>
    <col min="6552" max="6552" width="17" style="61" customWidth="1"/>
    <col min="6553" max="6553" width="12.140625" style="61" customWidth="1"/>
    <col min="6554" max="6554" width="10" style="61" customWidth="1"/>
    <col min="6555" max="6555" width="8.5703125" style="61" customWidth="1"/>
    <col min="6556" max="6556" width="12.140625" style="61" customWidth="1"/>
    <col min="6557" max="6557" width="24.5703125" style="61" customWidth="1"/>
    <col min="6558" max="6562" width="8.7109375" style="61" customWidth="1"/>
    <col min="6563" max="6563" width="12" style="61" customWidth="1"/>
    <col min="6564" max="6565" width="12.140625" style="61" customWidth="1"/>
    <col min="6566" max="6566" width="15.28515625" style="61" customWidth="1"/>
    <col min="6567" max="6567" width="15" style="61" customWidth="1"/>
    <col min="6568" max="6570" width="6.28515625" style="61" bestFit="1" customWidth="1"/>
    <col min="6571" max="6573" width="6.28515625" style="61" customWidth="1"/>
    <col min="6574" max="6574" width="13.85546875" style="61" customWidth="1"/>
    <col min="6575" max="6575" width="9.28515625" style="61" customWidth="1"/>
    <col min="6576" max="6576" width="11" style="61" customWidth="1"/>
    <col min="6577" max="6577" width="9.7109375" style="61" customWidth="1"/>
    <col min="6578" max="6578" width="8.42578125" style="61" customWidth="1"/>
    <col min="6579" max="6579" width="8.7109375" style="61" customWidth="1"/>
    <col min="6580" max="6580" width="9.42578125" style="61" customWidth="1"/>
    <col min="6581" max="6582" width="10" style="61" customWidth="1"/>
    <col min="6583" max="6583" width="10.140625" style="61" customWidth="1"/>
    <col min="6584" max="6584" width="9.28515625" style="61" customWidth="1"/>
    <col min="6585" max="6585" width="10.42578125" style="61" customWidth="1"/>
    <col min="6586" max="6586" width="9.7109375" style="61" customWidth="1"/>
    <col min="6587" max="6587" width="9.5703125" style="61" customWidth="1"/>
    <col min="6588" max="6588" width="10.28515625" style="61" customWidth="1"/>
    <col min="6589" max="6592" width="8.7109375" style="61" customWidth="1"/>
    <col min="6593" max="6593" width="12.7109375" style="61" customWidth="1"/>
    <col min="6594" max="6595" width="11.42578125" style="61"/>
    <col min="6596" max="6599" width="11.5703125" style="61" customWidth="1"/>
    <col min="6600" max="6600" width="12.7109375" style="61" customWidth="1"/>
    <col min="6601" max="6601" width="12" style="61" customWidth="1"/>
    <col min="6602" max="6604" width="11.42578125" style="61"/>
    <col min="6605" max="6605" width="10.140625" style="61" customWidth="1"/>
    <col min="6606" max="6606" width="9.28515625" style="61" customWidth="1"/>
    <col min="6607" max="6607" width="10.140625" style="61" customWidth="1"/>
    <col min="6608" max="6608" width="12.5703125" style="61" customWidth="1"/>
    <col min="6609" max="6609" width="12.85546875" style="61" customWidth="1"/>
    <col min="6610" max="6610" width="25" style="61" customWidth="1"/>
    <col min="6611" max="6611" width="39.5703125" style="61" customWidth="1"/>
    <col min="6612" max="6613" width="5.140625" style="61" customWidth="1"/>
    <col min="6614" max="6615" width="3.85546875" style="61" bestFit="1" customWidth="1"/>
    <col min="6616" max="6616" width="5.42578125" style="61" bestFit="1" customWidth="1"/>
    <col min="6617" max="6617" width="4" style="61" bestFit="1" customWidth="1"/>
    <col min="6618" max="6618" width="5.42578125" style="61" customWidth="1"/>
    <col min="6619" max="6619" width="5.42578125" style="61" bestFit="1" customWidth="1"/>
    <col min="6620" max="6620" width="4.42578125" style="61" bestFit="1" customWidth="1"/>
    <col min="6621" max="6622" width="3.85546875" style="61" bestFit="1" customWidth="1"/>
    <col min="6623" max="6623" width="5.42578125" style="61" bestFit="1" customWidth="1"/>
    <col min="6624" max="6624" width="4" style="61" bestFit="1" customWidth="1"/>
    <col min="6625" max="6627" width="5.140625" style="61" customWidth="1"/>
    <col min="6628" max="6628" width="50.28515625" style="61" customWidth="1"/>
    <col min="6629" max="6629" width="7" style="61" customWidth="1"/>
    <col min="6630" max="6631" width="8" style="61" customWidth="1"/>
    <col min="6632" max="6632" width="7" style="61" customWidth="1"/>
    <col min="6633" max="6633" width="8.140625" style="61" customWidth="1"/>
    <col min="6634" max="6634" width="16" style="61" customWidth="1"/>
    <col min="6635" max="6635" width="11.42578125" style="61"/>
    <col min="6636" max="6636" width="19.5703125" style="61" customWidth="1"/>
    <col min="6637" max="6637" width="23" style="61" customWidth="1"/>
    <col min="6638" max="6638" width="39.42578125" style="61" customWidth="1"/>
    <col min="6639" max="6639" width="19.42578125" style="61" customWidth="1"/>
    <col min="6640" max="6640" width="6.5703125" style="61" customWidth="1"/>
    <col min="6641" max="6641" width="26.5703125" style="61" customWidth="1"/>
    <col min="6642" max="6642" width="5.140625" style="61" customWidth="1"/>
    <col min="6643" max="6643" width="4.42578125" style="61" bestFit="1" customWidth="1"/>
    <col min="6644" max="6645" width="3.85546875" style="61" bestFit="1" customWidth="1"/>
    <col min="6646" max="6646" width="5.42578125" style="61" bestFit="1" customWidth="1"/>
    <col min="6647" max="6647" width="4" style="61" bestFit="1" customWidth="1"/>
    <col min="6648" max="6648" width="4.85546875" style="61" customWidth="1"/>
    <col min="6649" max="6649" width="8.5703125" style="61" customWidth="1"/>
    <col min="6650" max="6650" width="5.28515625" style="61" customWidth="1"/>
    <col min="6651" max="6651" width="4.5703125" style="61" bestFit="1" customWidth="1"/>
    <col min="6652" max="6652" width="4.7109375" style="61" bestFit="1" customWidth="1"/>
    <col min="6653" max="6653" width="6.28515625" style="61" bestFit="1" customWidth="1"/>
    <col min="6654" max="6654" width="4.85546875" style="61" bestFit="1" customWidth="1"/>
    <col min="6655" max="6655" width="6" style="61" customWidth="1"/>
    <col min="6656" max="6657" width="5.140625" style="61" customWidth="1"/>
    <col min="6658" max="6658" width="10.42578125" style="61" customWidth="1"/>
    <col min="6659" max="6659" width="53.85546875" style="61" customWidth="1"/>
    <col min="6660" max="6660" width="21.85546875" style="61" customWidth="1"/>
    <col min="6661" max="6661" width="23.5703125" style="61" customWidth="1"/>
    <col min="6662" max="6662" width="17.28515625" style="61" customWidth="1"/>
    <col min="6663" max="6663" width="24.7109375" style="61" customWidth="1"/>
    <col min="6664" max="6664" width="11.42578125" style="61"/>
    <col min="6665" max="6665" width="1.5703125" style="61" customWidth="1"/>
    <col min="6666" max="6667" width="14.7109375" style="61" customWidth="1"/>
    <col min="6668" max="6668" width="13.140625" style="61" customWidth="1"/>
    <col min="6669" max="6671" width="12.5703125" style="61" customWidth="1"/>
    <col min="6672" max="6675" width="13.28515625" style="61" customWidth="1"/>
    <col min="6676" max="6676" width="12.42578125" style="61" customWidth="1"/>
    <col min="6677" max="6677" width="12.140625" style="61" customWidth="1"/>
    <col min="6678" max="6679" width="11.85546875" style="61" customWidth="1"/>
    <col min="6680" max="6680" width="13.140625" style="61" customWidth="1"/>
    <col min="6681" max="6691" width="11.42578125" style="61"/>
    <col min="6692" max="6693" width="12.42578125" style="61" customWidth="1"/>
    <col min="6694" max="6694" width="11.85546875" style="61" customWidth="1"/>
    <col min="6695" max="6695" width="11.42578125" style="61"/>
    <col min="6696" max="6696" width="13.7109375" style="61" customWidth="1"/>
    <col min="6697" max="6697" width="14.85546875" style="61" customWidth="1"/>
    <col min="6698" max="6698" width="12.7109375" style="61" customWidth="1"/>
    <col min="6699" max="6699" width="13.28515625" style="61" customWidth="1"/>
    <col min="6700" max="6700" width="13" style="61" customWidth="1"/>
    <col min="6701" max="6701" width="11.85546875" style="61" customWidth="1"/>
    <col min="6702" max="6702" width="12.42578125" style="61" customWidth="1"/>
    <col min="6703" max="6703" width="12.140625" style="61" customWidth="1"/>
    <col min="6704" max="6704" width="12" style="61" customWidth="1"/>
    <col min="6705" max="6714" width="11.42578125" style="61"/>
    <col min="6715" max="6715" width="11.85546875" style="61" bestFit="1" customWidth="1"/>
    <col min="6716" max="6716" width="11.42578125" style="61"/>
    <col min="6717" max="6717" width="15.5703125" style="61" bestFit="1" customWidth="1"/>
    <col min="6718" max="6718" width="17.42578125" style="61" bestFit="1" customWidth="1"/>
    <col min="6719" max="6719" width="20.28515625" style="61" bestFit="1" customWidth="1"/>
    <col min="6720" max="6720" width="20" style="61" customWidth="1"/>
    <col min="6721" max="6724" width="11.42578125" style="61"/>
    <col min="6725" max="6725" width="27.42578125" style="61" bestFit="1" customWidth="1"/>
    <col min="6726" max="6726" width="32.140625" style="61" bestFit="1" customWidth="1"/>
    <col min="6727" max="6792" width="11.42578125" style="61"/>
    <col min="6793" max="6793" width="6.85546875" style="61" customWidth="1"/>
    <col min="6794" max="6794" width="2.85546875" style="61" customWidth="1"/>
    <col min="6795" max="6795" width="7.42578125" style="61" customWidth="1"/>
    <col min="6796" max="6796" width="20.140625" style="61" customWidth="1"/>
    <col min="6797" max="6797" width="8.5703125" style="61" customWidth="1"/>
    <col min="6798" max="6798" width="6.140625" style="61" customWidth="1"/>
    <col min="6799" max="6799" width="8.42578125" style="61" customWidth="1"/>
    <col min="6800" max="6800" width="13.85546875" style="61" customWidth="1"/>
    <col min="6801" max="6802" width="11.5703125" style="61" customWidth="1"/>
    <col min="6803" max="6803" width="7.28515625" style="61" customWidth="1"/>
    <col min="6804" max="6804" width="13.140625" style="61" customWidth="1"/>
    <col min="6805" max="6805" width="25.28515625" style="61" customWidth="1"/>
    <col min="6806" max="6806" width="5.28515625" style="61" customWidth="1"/>
    <col min="6807" max="6807" width="12.140625" style="61" customWidth="1"/>
    <col min="6808" max="6808" width="17" style="61" customWidth="1"/>
    <col min="6809" max="6809" width="12.140625" style="61" customWidth="1"/>
    <col min="6810" max="6810" width="10" style="61" customWidth="1"/>
    <col min="6811" max="6811" width="8.5703125" style="61" customWidth="1"/>
    <col min="6812" max="6812" width="12.140625" style="61" customWidth="1"/>
    <col min="6813" max="6813" width="24.5703125" style="61" customWidth="1"/>
    <col min="6814" max="6818" width="8.7109375" style="61" customWidth="1"/>
    <col min="6819" max="6819" width="12" style="61" customWidth="1"/>
    <col min="6820" max="6821" width="12.140625" style="61" customWidth="1"/>
    <col min="6822" max="6822" width="15.28515625" style="61" customWidth="1"/>
    <col min="6823" max="6823" width="15" style="61" customWidth="1"/>
    <col min="6824" max="6826" width="6.28515625" style="61" bestFit="1" customWidth="1"/>
    <col min="6827" max="6829" width="6.28515625" style="61" customWidth="1"/>
    <col min="6830" max="6830" width="13.85546875" style="61" customWidth="1"/>
    <col min="6831" max="6831" width="9.28515625" style="61" customWidth="1"/>
    <col min="6832" max="6832" width="11" style="61" customWidth="1"/>
    <col min="6833" max="6833" width="9.7109375" style="61" customWidth="1"/>
    <col min="6834" max="6834" width="8.42578125" style="61" customWidth="1"/>
    <col min="6835" max="6835" width="8.7109375" style="61" customWidth="1"/>
    <col min="6836" max="6836" width="9.42578125" style="61" customWidth="1"/>
    <col min="6837" max="6838" width="10" style="61" customWidth="1"/>
    <col min="6839" max="6839" width="10.140625" style="61" customWidth="1"/>
    <col min="6840" max="6840" width="9.28515625" style="61" customWidth="1"/>
    <col min="6841" max="6841" width="10.42578125" style="61" customWidth="1"/>
    <col min="6842" max="6842" width="9.7109375" style="61" customWidth="1"/>
    <col min="6843" max="6843" width="9.5703125" style="61" customWidth="1"/>
    <col min="6844" max="6844" width="10.28515625" style="61" customWidth="1"/>
    <col min="6845" max="6848" width="8.7109375" style="61" customWidth="1"/>
    <col min="6849" max="6849" width="12.7109375" style="61" customWidth="1"/>
    <col min="6850" max="6851" width="11.42578125" style="61"/>
    <col min="6852" max="6855" width="11.5703125" style="61" customWidth="1"/>
    <col min="6856" max="6856" width="12.7109375" style="61" customWidth="1"/>
    <col min="6857" max="6857" width="12" style="61" customWidth="1"/>
    <col min="6858" max="6860" width="11.42578125" style="61"/>
    <col min="6861" max="6861" width="10.140625" style="61" customWidth="1"/>
    <col min="6862" max="6862" width="9.28515625" style="61" customWidth="1"/>
    <col min="6863" max="6863" width="10.140625" style="61" customWidth="1"/>
    <col min="6864" max="6864" width="12.5703125" style="61" customWidth="1"/>
    <col min="6865" max="6865" width="12.85546875" style="61" customWidth="1"/>
    <col min="6866" max="6866" width="25" style="61" customWidth="1"/>
    <col min="6867" max="6867" width="39.5703125" style="61" customWidth="1"/>
    <col min="6868" max="6869" width="5.140625" style="61" customWidth="1"/>
    <col min="6870" max="6871" width="3.85546875" style="61" bestFit="1" customWidth="1"/>
    <col min="6872" max="6872" width="5.42578125" style="61" bestFit="1" customWidth="1"/>
    <col min="6873" max="6873" width="4" style="61" bestFit="1" customWidth="1"/>
    <col min="6874" max="6874" width="5.42578125" style="61" customWidth="1"/>
    <col min="6875" max="6875" width="5.42578125" style="61" bestFit="1" customWidth="1"/>
    <col min="6876" max="6876" width="4.42578125" style="61" bestFit="1" customWidth="1"/>
    <col min="6877" max="6878" width="3.85546875" style="61" bestFit="1" customWidth="1"/>
    <col min="6879" max="6879" width="5.42578125" style="61" bestFit="1" customWidth="1"/>
    <col min="6880" max="6880" width="4" style="61" bestFit="1" customWidth="1"/>
    <col min="6881" max="6883" width="5.140625" style="61" customWidth="1"/>
    <col min="6884" max="6884" width="50.28515625" style="61" customWidth="1"/>
    <col min="6885" max="6885" width="7" style="61" customWidth="1"/>
    <col min="6886" max="6887" width="8" style="61" customWidth="1"/>
    <col min="6888" max="6888" width="7" style="61" customWidth="1"/>
    <col min="6889" max="6889" width="8.140625" style="61" customWidth="1"/>
    <col min="6890" max="6890" width="16" style="61" customWidth="1"/>
    <col min="6891" max="6891" width="11.42578125" style="61"/>
    <col min="6892" max="6892" width="19.5703125" style="61" customWidth="1"/>
    <col min="6893" max="6893" width="23" style="61" customWidth="1"/>
    <col min="6894" max="6894" width="39.42578125" style="61" customWidth="1"/>
    <col min="6895" max="6895" width="19.42578125" style="61" customWidth="1"/>
    <col min="6896" max="6896" width="6.5703125" style="61" customWidth="1"/>
    <col min="6897" max="6897" width="26.5703125" style="61" customWidth="1"/>
    <col min="6898" max="6898" width="5.140625" style="61" customWidth="1"/>
    <col min="6899" max="6899" width="4.42578125" style="61" bestFit="1" customWidth="1"/>
    <col min="6900" max="6901" width="3.85546875" style="61" bestFit="1" customWidth="1"/>
    <col min="6902" max="6902" width="5.42578125" style="61" bestFit="1" customWidth="1"/>
    <col min="6903" max="6903" width="4" style="61" bestFit="1" customWidth="1"/>
    <col min="6904" max="6904" width="4.85546875" style="61" customWidth="1"/>
    <col min="6905" max="6905" width="8.5703125" style="61" customWidth="1"/>
    <col min="6906" max="6906" width="5.28515625" style="61" customWidth="1"/>
    <col min="6907" max="6907" width="4.5703125" style="61" bestFit="1" customWidth="1"/>
    <col min="6908" max="6908" width="4.7109375" style="61" bestFit="1" customWidth="1"/>
    <col min="6909" max="6909" width="6.28515625" style="61" bestFit="1" customWidth="1"/>
    <col min="6910" max="6910" width="4.85546875" style="61" bestFit="1" customWidth="1"/>
    <col min="6911" max="6911" width="6" style="61" customWidth="1"/>
    <col min="6912" max="6913" width="5.140625" style="61" customWidth="1"/>
    <col min="6914" max="6914" width="10.42578125" style="61" customWidth="1"/>
    <col min="6915" max="6915" width="53.85546875" style="61" customWidth="1"/>
    <col min="6916" max="6916" width="21.85546875" style="61" customWidth="1"/>
    <col min="6917" max="6917" width="23.5703125" style="61" customWidth="1"/>
    <col min="6918" max="6918" width="17.28515625" style="61" customWidth="1"/>
    <col min="6919" max="6919" width="24.7109375" style="61" customWidth="1"/>
    <col min="6920" max="6920" width="11.42578125" style="61"/>
    <col min="6921" max="6921" width="1.5703125" style="61" customWidth="1"/>
    <col min="6922" max="6923" width="14.7109375" style="61" customWidth="1"/>
    <col min="6924" max="6924" width="13.140625" style="61" customWidth="1"/>
    <col min="6925" max="6927" width="12.5703125" style="61" customWidth="1"/>
    <col min="6928" max="6931" width="13.28515625" style="61" customWidth="1"/>
    <col min="6932" max="6932" width="12.42578125" style="61" customWidth="1"/>
    <col min="6933" max="6933" width="12.140625" style="61" customWidth="1"/>
    <col min="6934" max="6935" width="11.85546875" style="61" customWidth="1"/>
    <col min="6936" max="6936" width="13.140625" style="61" customWidth="1"/>
    <col min="6937" max="6947" width="11.42578125" style="61"/>
    <col min="6948" max="6949" width="12.42578125" style="61" customWidth="1"/>
    <col min="6950" max="6950" width="11.85546875" style="61" customWidth="1"/>
    <col min="6951" max="6951" width="11.42578125" style="61"/>
    <col min="6952" max="6952" width="13.7109375" style="61" customWidth="1"/>
    <col min="6953" max="6953" width="14.85546875" style="61" customWidth="1"/>
    <col min="6954" max="6954" width="12.7109375" style="61" customWidth="1"/>
    <col min="6955" max="6955" width="13.28515625" style="61" customWidth="1"/>
    <col min="6956" max="6956" width="13" style="61" customWidth="1"/>
    <col min="6957" max="6957" width="11.85546875" style="61" customWidth="1"/>
    <col min="6958" max="6958" width="12.42578125" style="61" customWidth="1"/>
    <col min="6959" max="6959" width="12.140625" style="61" customWidth="1"/>
    <col min="6960" max="6960" width="12" style="61" customWidth="1"/>
    <col min="6961" max="6970" width="11.42578125" style="61"/>
    <col min="6971" max="6971" width="11.85546875" style="61" bestFit="1" customWidth="1"/>
    <col min="6972" max="6972" width="11.42578125" style="61"/>
    <col min="6973" max="6973" width="15.5703125" style="61" bestFit="1" customWidth="1"/>
    <col min="6974" max="6974" width="17.42578125" style="61" bestFit="1" customWidth="1"/>
    <col min="6975" max="6975" width="20.28515625" style="61" bestFit="1" customWidth="1"/>
    <col min="6976" max="6976" width="20" style="61" customWidth="1"/>
    <col min="6977" max="6980" width="11.42578125" style="61"/>
    <col min="6981" max="6981" width="27.42578125" style="61" bestFit="1" customWidth="1"/>
    <col min="6982" max="6982" width="32.140625" style="61" bestFit="1" customWidth="1"/>
    <col min="6983" max="7048" width="11.42578125" style="61"/>
    <col min="7049" max="7049" width="6.85546875" style="61" customWidth="1"/>
    <col min="7050" max="7050" width="2.85546875" style="61" customWidth="1"/>
    <col min="7051" max="7051" width="7.42578125" style="61" customWidth="1"/>
    <col min="7052" max="7052" width="20.140625" style="61" customWidth="1"/>
    <col min="7053" max="7053" width="8.5703125" style="61" customWidth="1"/>
    <col min="7054" max="7054" width="6.140625" style="61" customWidth="1"/>
    <col min="7055" max="7055" width="8.42578125" style="61" customWidth="1"/>
    <col min="7056" max="7056" width="13.85546875" style="61" customWidth="1"/>
    <col min="7057" max="7058" width="11.5703125" style="61" customWidth="1"/>
    <col min="7059" max="7059" width="7.28515625" style="61" customWidth="1"/>
    <col min="7060" max="7060" width="13.140625" style="61" customWidth="1"/>
    <col min="7061" max="7061" width="25.28515625" style="61" customWidth="1"/>
    <col min="7062" max="7062" width="5.28515625" style="61" customWidth="1"/>
    <col min="7063" max="7063" width="12.140625" style="61" customWidth="1"/>
    <col min="7064" max="7064" width="17" style="61" customWidth="1"/>
    <col min="7065" max="7065" width="12.140625" style="61" customWidth="1"/>
    <col min="7066" max="7066" width="10" style="61" customWidth="1"/>
    <col min="7067" max="7067" width="8.5703125" style="61" customWidth="1"/>
    <col min="7068" max="7068" width="12.140625" style="61" customWidth="1"/>
    <col min="7069" max="7069" width="24.5703125" style="61" customWidth="1"/>
    <col min="7070" max="7074" width="8.7109375" style="61" customWidth="1"/>
    <col min="7075" max="7075" width="12" style="61" customWidth="1"/>
    <col min="7076" max="7077" width="12.140625" style="61" customWidth="1"/>
    <col min="7078" max="7078" width="15.28515625" style="61" customWidth="1"/>
    <col min="7079" max="7079" width="15" style="61" customWidth="1"/>
    <col min="7080" max="7082" width="6.28515625" style="61" bestFit="1" customWidth="1"/>
    <col min="7083" max="7085" width="6.28515625" style="61" customWidth="1"/>
    <col min="7086" max="7086" width="13.85546875" style="61" customWidth="1"/>
    <col min="7087" max="7087" width="9.28515625" style="61" customWidth="1"/>
    <col min="7088" max="7088" width="11" style="61" customWidth="1"/>
    <col min="7089" max="7089" width="9.7109375" style="61" customWidth="1"/>
    <col min="7090" max="7090" width="8.42578125" style="61" customWidth="1"/>
    <col min="7091" max="7091" width="8.7109375" style="61" customWidth="1"/>
    <col min="7092" max="7092" width="9.42578125" style="61" customWidth="1"/>
    <col min="7093" max="7094" width="10" style="61" customWidth="1"/>
    <col min="7095" max="7095" width="10.140625" style="61" customWidth="1"/>
    <col min="7096" max="7096" width="9.28515625" style="61" customWidth="1"/>
    <col min="7097" max="7097" width="10.42578125" style="61" customWidth="1"/>
    <col min="7098" max="7098" width="9.7109375" style="61" customWidth="1"/>
    <col min="7099" max="7099" width="9.5703125" style="61" customWidth="1"/>
    <col min="7100" max="7100" width="10.28515625" style="61" customWidth="1"/>
    <col min="7101" max="7104" width="8.7109375" style="61" customWidth="1"/>
    <col min="7105" max="7105" width="12.7109375" style="61" customWidth="1"/>
    <col min="7106" max="7107" width="11.42578125" style="61"/>
    <col min="7108" max="7111" width="11.5703125" style="61" customWidth="1"/>
    <col min="7112" max="7112" width="12.7109375" style="61" customWidth="1"/>
    <col min="7113" max="7113" width="12" style="61" customWidth="1"/>
    <col min="7114" max="7116" width="11.42578125" style="61"/>
    <col min="7117" max="7117" width="10.140625" style="61" customWidth="1"/>
    <col min="7118" max="7118" width="9.28515625" style="61" customWidth="1"/>
    <col min="7119" max="7119" width="10.140625" style="61" customWidth="1"/>
    <col min="7120" max="7120" width="12.5703125" style="61" customWidth="1"/>
    <col min="7121" max="7121" width="12.85546875" style="61" customWidth="1"/>
    <col min="7122" max="7122" width="25" style="61" customWidth="1"/>
    <col min="7123" max="7123" width="39.5703125" style="61" customWidth="1"/>
    <col min="7124" max="7125" width="5.140625" style="61" customWidth="1"/>
    <col min="7126" max="7127" width="3.85546875" style="61" bestFit="1" customWidth="1"/>
    <col min="7128" max="7128" width="5.42578125" style="61" bestFit="1" customWidth="1"/>
    <col min="7129" max="7129" width="4" style="61" bestFit="1" customWidth="1"/>
    <col min="7130" max="7130" width="5.42578125" style="61" customWidth="1"/>
    <col min="7131" max="7131" width="5.42578125" style="61" bestFit="1" customWidth="1"/>
    <col min="7132" max="7132" width="4.42578125" style="61" bestFit="1" customWidth="1"/>
    <col min="7133" max="7134" width="3.85546875" style="61" bestFit="1" customWidth="1"/>
    <col min="7135" max="7135" width="5.42578125" style="61" bestFit="1" customWidth="1"/>
    <col min="7136" max="7136" width="4" style="61" bestFit="1" customWidth="1"/>
    <col min="7137" max="7139" width="5.140625" style="61" customWidth="1"/>
    <col min="7140" max="7140" width="50.28515625" style="61" customWidth="1"/>
    <col min="7141" max="7141" width="7" style="61" customWidth="1"/>
    <col min="7142" max="7143" width="8" style="61" customWidth="1"/>
    <col min="7144" max="7144" width="7" style="61" customWidth="1"/>
    <col min="7145" max="7145" width="8.140625" style="61" customWidth="1"/>
    <col min="7146" max="7146" width="16" style="61" customWidth="1"/>
    <col min="7147" max="7147" width="11.42578125" style="61"/>
    <col min="7148" max="7148" width="19.5703125" style="61" customWidth="1"/>
    <col min="7149" max="7149" width="23" style="61" customWidth="1"/>
    <col min="7150" max="7150" width="39.42578125" style="61" customWidth="1"/>
    <col min="7151" max="7151" width="19.42578125" style="61" customWidth="1"/>
    <col min="7152" max="7152" width="6.5703125" style="61" customWidth="1"/>
    <col min="7153" max="7153" width="26.5703125" style="61" customWidth="1"/>
    <col min="7154" max="7154" width="5.140625" style="61" customWidth="1"/>
    <col min="7155" max="7155" width="4.42578125" style="61" bestFit="1" customWidth="1"/>
    <col min="7156" max="7157" width="3.85546875" style="61" bestFit="1" customWidth="1"/>
    <col min="7158" max="7158" width="5.42578125" style="61" bestFit="1" customWidth="1"/>
    <col min="7159" max="7159" width="4" style="61" bestFit="1" customWidth="1"/>
    <col min="7160" max="7160" width="4.85546875" style="61" customWidth="1"/>
    <col min="7161" max="7161" width="8.5703125" style="61" customWidth="1"/>
    <col min="7162" max="7162" width="5.28515625" style="61" customWidth="1"/>
    <col min="7163" max="7163" width="4.5703125" style="61" bestFit="1" customWidth="1"/>
    <col min="7164" max="7164" width="4.7109375" style="61" bestFit="1" customWidth="1"/>
    <col min="7165" max="7165" width="6.28515625" style="61" bestFit="1" customWidth="1"/>
    <col min="7166" max="7166" width="4.85546875" style="61" bestFit="1" customWidth="1"/>
    <col min="7167" max="7167" width="6" style="61" customWidth="1"/>
    <col min="7168" max="7169" width="5.140625" style="61" customWidth="1"/>
    <col min="7170" max="7170" width="10.42578125" style="61" customWidth="1"/>
    <col min="7171" max="7171" width="53.85546875" style="61" customWidth="1"/>
    <col min="7172" max="7172" width="21.85546875" style="61" customWidth="1"/>
    <col min="7173" max="7173" width="23.5703125" style="61" customWidth="1"/>
    <col min="7174" max="7174" width="17.28515625" style="61" customWidth="1"/>
    <col min="7175" max="7175" width="24.7109375" style="61" customWidth="1"/>
    <col min="7176" max="7176" width="11.42578125" style="61"/>
    <col min="7177" max="7177" width="1.5703125" style="61" customWidth="1"/>
    <col min="7178" max="7179" width="14.7109375" style="61" customWidth="1"/>
    <col min="7180" max="7180" width="13.140625" style="61" customWidth="1"/>
    <col min="7181" max="7183" width="12.5703125" style="61" customWidth="1"/>
    <col min="7184" max="7187" width="13.28515625" style="61" customWidth="1"/>
    <col min="7188" max="7188" width="12.42578125" style="61" customWidth="1"/>
    <col min="7189" max="7189" width="12.140625" style="61" customWidth="1"/>
    <col min="7190" max="7191" width="11.85546875" style="61" customWidth="1"/>
    <col min="7192" max="7192" width="13.140625" style="61" customWidth="1"/>
    <col min="7193" max="7203" width="11.42578125" style="61"/>
    <col min="7204" max="7205" width="12.42578125" style="61" customWidth="1"/>
    <col min="7206" max="7206" width="11.85546875" style="61" customWidth="1"/>
    <col min="7207" max="7207" width="11.42578125" style="61"/>
    <col min="7208" max="7208" width="13.7109375" style="61" customWidth="1"/>
    <col min="7209" max="7209" width="14.85546875" style="61" customWidth="1"/>
    <col min="7210" max="7210" width="12.7109375" style="61" customWidth="1"/>
    <col min="7211" max="7211" width="13.28515625" style="61" customWidth="1"/>
    <col min="7212" max="7212" width="13" style="61" customWidth="1"/>
    <col min="7213" max="7213" width="11.85546875" style="61" customWidth="1"/>
    <col min="7214" max="7214" width="12.42578125" style="61" customWidth="1"/>
    <col min="7215" max="7215" width="12.140625" style="61" customWidth="1"/>
    <col min="7216" max="7216" width="12" style="61" customWidth="1"/>
    <col min="7217" max="7226" width="11.42578125" style="61"/>
    <col min="7227" max="7227" width="11.85546875" style="61" bestFit="1" customWidth="1"/>
    <col min="7228" max="7228" width="11.42578125" style="61"/>
    <col min="7229" max="7229" width="15.5703125" style="61" bestFit="1" customWidth="1"/>
    <col min="7230" max="7230" width="17.42578125" style="61" bestFit="1" customWidth="1"/>
    <col min="7231" max="7231" width="20.28515625" style="61" bestFit="1" customWidth="1"/>
    <col min="7232" max="7232" width="20" style="61" customWidth="1"/>
    <col min="7233" max="7236" width="11.42578125" style="61"/>
    <col min="7237" max="7237" width="27.42578125" style="61" bestFit="1" customWidth="1"/>
    <col min="7238" max="7238" width="32.140625" style="61" bestFit="1" customWidth="1"/>
    <col min="7239" max="7304" width="11.42578125" style="61"/>
    <col min="7305" max="7305" width="6.85546875" style="61" customWidth="1"/>
    <col min="7306" max="7306" width="2.85546875" style="61" customWidth="1"/>
    <col min="7307" max="7307" width="7.42578125" style="61" customWidth="1"/>
    <col min="7308" max="7308" width="20.140625" style="61" customWidth="1"/>
    <col min="7309" max="7309" width="8.5703125" style="61" customWidth="1"/>
    <col min="7310" max="7310" width="6.140625" style="61" customWidth="1"/>
    <col min="7311" max="7311" width="8.42578125" style="61" customWidth="1"/>
    <col min="7312" max="7312" width="13.85546875" style="61" customWidth="1"/>
    <col min="7313" max="7314" width="11.5703125" style="61" customWidth="1"/>
    <col min="7315" max="7315" width="7.28515625" style="61" customWidth="1"/>
    <col min="7316" max="7316" width="13.140625" style="61" customWidth="1"/>
    <col min="7317" max="7317" width="25.28515625" style="61" customWidth="1"/>
    <col min="7318" max="7318" width="5.28515625" style="61" customWidth="1"/>
    <col min="7319" max="7319" width="12.140625" style="61" customWidth="1"/>
    <col min="7320" max="7320" width="17" style="61" customWidth="1"/>
    <col min="7321" max="7321" width="12.140625" style="61" customWidth="1"/>
    <col min="7322" max="7322" width="10" style="61" customWidth="1"/>
    <col min="7323" max="7323" width="8.5703125" style="61" customWidth="1"/>
    <col min="7324" max="7324" width="12.140625" style="61" customWidth="1"/>
    <col min="7325" max="7325" width="24.5703125" style="61" customWidth="1"/>
    <col min="7326" max="7330" width="8.7109375" style="61" customWidth="1"/>
    <col min="7331" max="7331" width="12" style="61" customWidth="1"/>
    <col min="7332" max="7333" width="12.140625" style="61" customWidth="1"/>
    <col min="7334" max="7334" width="15.28515625" style="61" customWidth="1"/>
    <col min="7335" max="7335" width="15" style="61" customWidth="1"/>
    <col min="7336" max="7338" width="6.28515625" style="61" bestFit="1" customWidth="1"/>
    <col min="7339" max="7341" width="6.28515625" style="61" customWidth="1"/>
    <col min="7342" max="7342" width="13.85546875" style="61" customWidth="1"/>
    <col min="7343" max="7343" width="9.28515625" style="61" customWidth="1"/>
    <col min="7344" max="7344" width="11" style="61" customWidth="1"/>
    <col min="7345" max="7345" width="9.7109375" style="61" customWidth="1"/>
    <col min="7346" max="7346" width="8.42578125" style="61" customWidth="1"/>
    <col min="7347" max="7347" width="8.7109375" style="61" customWidth="1"/>
    <col min="7348" max="7348" width="9.42578125" style="61" customWidth="1"/>
    <col min="7349" max="7350" width="10" style="61" customWidth="1"/>
    <col min="7351" max="7351" width="10.140625" style="61" customWidth="1"/>
    <col min="7352" max="7352" width="9.28515625" style="61" customWidth="1"/>
    <col min="7353" max="7353" width="10.42578125" style="61" customWidth="1"/>
    <col min="7354" max="7354" width="9.7109375" style="61" customWidth="1"/>
    <col min="7355" max="7355" width="9.5703125" style="61" customWidth="1"/>
    <col min="7356" max="7356" width="10.28515625" style="61" customWidth="1"/>
    <col min="7357" max="7360" width="8.7109375" style="61" customWidth="1"/>
    <col min="7361" max="7361" width="12.7109375" style="61" customWidth="1"/>
    <col min="7362" max="7363" width="11.42578125" style="61"/>
    <col min="7364" max="7367" width="11.5703125" style="61" customWidth="1"/>
    <col min="7368" max="7368" width="12.7109375" style="61" customWidth="1"/>
    <col min="7369" max="7369" width="12" style="61" customWidth="1"/>
    <col min="7370" max="7372" width="11.42578125" style="61"/>
    <col min="7373" max="7373" width="10.140625" style="61" customWidth="1"/>
    <col min="7374" max="7374" width="9.28515625" style="61" customWidth="1"/>
    <col min="7375" max="7375" width="10.140625" style="61" customWidth="1"/>
    <col min="7376" max="7376" width="12.5703125" style="61" customWidth="1"/>
    <col min="7377" max="7377" width="12.85546875" style="61" customWidth="1"/>
    <col min="7378" max="7378" width="25" style="61" customWidth="1"/>
    <col min="7379" max="7379" width="39.5703125" style="61" customWidth="1"/>
    <col min="7380" max="7381" width="5.140625" style="61" customWidth="1"/>
    <col min="7382" max="7383" width="3.85546875" style="61" bestFit="1" customWidth="1"/>
    <col min="7384" max="7384" width="5.42578125" style="61" bestFit="1" customWidth="1"/>
    <col min="7385" max="7385" width="4" style="61" bestFit="1" customWidth="1"/>
    <col min="7386" max="7386" width="5.42578125" style="61" customWidth="1"/>
    <col min="7387" max="7387" width="5.42578125" style="61" bestFit="1" customWidth="1"/>
    <col min="7388" max="7388" width="4.42578125" style="61" bestFit="1" customWidth="1"/>
    <col min="7389" max="7390" width="3.85546875" style="61" bestFit="1" customWidth="1"/>
    <col min="7391" max="7391" width="5.42578125" style="61" bestFit="1" customWidth="1"/>
    <col min="7392" max="7392" width="4" style="61" bestFit="1" customWidth="1"/>
    <col min="7393" max="7395" width="5.140625" style="61" customWidth="1"/>
    <col min="7396" max="7396" width="50.28515625" style="61" customWidth="1"/>
    <col min="7397" max="7397" width="7" style="61" customWidth="1"/>
    <col min="7398" max="7399" width="8" style="61" customWidth="1"/>
    <col min="7400" max="7400" width="7" style="61" customWidth="1"/>
    <col min="7401" max="7401" width="8.140625" style="61" customWidth="1"/>
    <col min="7402" max="7402" width="16" style="61" customWidth="1"/>
    <col min="7403" max="7403" width="11.42578125" style="61"/>
    <col min="7404" max="7404" width="19.5703125" style="61" customWidth="1"/>
    <col min="7405" max="7405" width="23" style="61" customWidth="1"/>
    <col min="7406" max="7406" width="39.42578125" style="61" customWidth="1"/>
    <col min="7407" max="7407" width="19.42578125" style="61" customWidth="1"/>
    <col min="7408" max="7408" width="6.5703125" style="61" customWidth="1"/>
    <col min="7409" max="7409" width="26.5703125" style="61" customWidth="1"/>
    <col min="7410" max="7410" width="5.140625" style="61" customWidth="1"/>
    <col min="7411" max="7411" width="4.42578125" style="61" bestFit="1" customWidth="1"/>
    <col min="7412" max="7413" width="3.85546875" style="61" bestFit="1" customWidth="1"/>
    <col min="7414" max="7414" width="5.42578125" style="61" bestFit="1" customWidth="1"/>
    <col min="7415" max="7415" width="4" style="61" bestFit="1" customWidth="1"/>
    <col min="7416" max="7416" width="4.85546875" style="61" customWidth="1"/>
    <col min="7417" max="7417" width="8.5703125" style="61" customWidth="1"/>
    <col min="7418" max="7418" width="5.28515625" style="61" customWidth="1"/>
    <col min="7419" max="7419" width="4.5703125" style="61" bestFit="1" customWidth="1"/>
    <col min="7420" max="7420" width="4.7109375" style="61" bestFit="1" customWidth="1"/>
    <col min="7421" max="7421" width="6.28515625" style="61" bestFit="1" customWidth="1"/>
    <col min="7422" max="7422" width="4.85546875" style="61" bestFit="1" customWidth="1"/>
    <col min="7423" max="7423" width="6" style="61" customWidth="1"/>
    <col min="7424" max="7425" width="5.140625" style="61" customWidth="1"/>
    <col min="7426" max="7426" width="10.42578125" style="61" customWidth="1"/>
    <col min="7427" max="7427" width="53.85546875" style="61" customWidth="1"/>
    <col min="7428" max="7428" width="21.85546875" style="61" customWidth="1"/>
    <col min="7429" max="7429" width="23.5703125" style="61" customWidth="1"/>
    <col min="7430" max="7430" width="17.28515625" style="61" customWidth="1"/>
    <col min="7431" max="7431" width="24.7109375" style="61" customWidth="1"/>
    <col min="7432" max="7432" width="11.42578125" style="61"/>
    <col min="7433" max="7433" width="1.5703125" style="61" customWidth="1"/>
    <col min="7434" max="7435" width="14.7109375" style="61" customWidth="1"/>
    <col min="7436" max="7436" width="13.140625" style="61" customWidth="1"/>
    <col min="7437" max="7439" width="12.5703125" style="61" customWidth="1"/>
    <col min="7440" max="7443" width="13.28515625" style="61" customWidth="1"/>
    <col min="7444" max="7444" width="12.42578125" style="61" customWidth="1"/>
    <col min="7445" max="7445" width="12.140625" style="61" customWidth="1"/>
    <col min="7446" max="7447" width="11.85546875" style="61" customWidth="1"/>
    <col min="7448" max="7448" width="13.140625" style="61" customWidth="1"/>
    <col min="7449" max="7459" width="11.42578125" style="61"/>
    <col min="7460" max="7461" width="12.42578125" style="61" customWidth="1"/>
    <col min="7462" max="7462" width="11.85546875" style="61" customWidth="1"/>
    <col min="7463" max="7463" width="11.42578125" style="61"/>
    <col min="7464" max="7464" width="13.7109375" style="61" customWidth="1"/>
    <col min="7465" max="7465" width="14.85546875" style="61" customWidth="1"/>
    <col min="7466" max="7466" width="12.7109375" style="61" customWidth="1"/>
    <col min="7467" max="7467" width="13.28515625" style="61" customWidth="1"/>
    <col min="7468" max="7468" width="13" style="61" customWidth="1"/>
    <col min="7469" max="7469" width="11.85546875" style="61" customWidth="1"/>
    <col min="7470" max="7470" width="12.42578125" style="61" customWidth="1"/>
    <col min="7471" max="7471" width="12.140625" style="61" customWidth="1"/>
    <col min="7472" max="7472" width="12" style="61" customWidth="1"/>
    <col min="7473" max="7482" width="11.42578125" style="61"/>
    <col min="7483" max="7483" width="11.85546875" style="61" bestFit="1" customWidth="1"/>
    <col min="7484" max="7484" width="11.42578125" style="61"/>
    <col min="7485" max="7485" width="15.5703125" style="61" bestFit="1" customWidth="1"/>
    <col min="7486" max="7486" width="17.42578125" style="61" bestFit="1" customWidth="1"/>
    <col min="7487" max="7487" width="20.28515625" style="61" bestFit="1" customWidth="1"/>
    <col min="7488" max="7488" width="20" style="61" customWidth="1"/>
    <col min="7489" max="7492" width="11.42578125" style="61"/>
    <col min="7493" max="7493" width="27.42578125" style="61" bestFit="1" customWidth="1"/>
    <col min="7494" max="7494" width="32.140625" style="61" bestFit="1" customWidth="1"/>
    <col min="7495" max="7560" width="11.42578125" style="61"/>
    <col min="7561" max="7561" width="6.85546875" style="61" customWidth="1"/>
    <col min="7562" max="7562" width="2.85546875" style="61" customWidth="1"/>
    <col min="7563" max="7563" width="7.42578125" style="61" customWidth="1"/>
    <col min="7564" max="7564" width="20.140625" style="61" customWidth="1"/>
    <col min="7565" max="7565" width="8.5703125" style="61" customWidth="1"/>
    <col min="7566" max="7566" width="6.140625" style="61" customWidth="1"/>
    <col min="7567" max="7567" width="8.42578125" style="61" customWidth="1"/>
    <col min="7568" max="7568" width="13.85546875" style="61" customWidth="1"/>
    <col min="7569" max="7570" width="11.5703125" style="61" customWidth="1"/>
    <col min="7571" max="7571" width="7.28515625" style="61" customWidth="1"/>
    <col min="7572" max="7572" width="13.140625" style="61" customWidth="1"/>
    <col min="7573" max="7573" width="25.28515625" style="61" customWidth="1"/>
    <col min="7574" max="7574" width="5.28515625" style="61" customWidth="1"/>
    <col min="7575" max="7575" width="12.140625" style="61" customWidth="1"/>
    <col min="7576" max="7576" width="17" style="61" customWidth="1"/>
    <col min="7577" max="7577" width="12.140625" style="61" customWidth="1"/>
    <col min="7578" max="7578" width="10" style="61" customWidth="1"/>
    <col min="7579" max="7579" width="8.5703125" style="61" customWidth="1"/>
    <col min="7580" max="7580" width="12.140625" style="61" customWidth="1"/>
    <col min="7581" max="7581" width="24.5703125" style="61" customWidth="1"/>
    <col min="7582" max="7586" width="8.7109375" style="61" customWidth="1"/>
    <col min="7587" max="7587" width="12" style="61" customWidth="1"/>
    <col min="7588" max="7589" width="12.140625" style="61" customWidth="1"/>
    <col min="7590" max="7590" width="15.28515625" style="61" customWidth="1"/>
    <col min="7591" max="7591" width="15" style="61" customWidth="1"/>
    <col min="7592" max="7594" width="6.28515625" style="61" bestFit="1" customWidth="1"/>
    <col min="7595" max="7597" width="6.28515625" style="61" customWidth="1"/>
    <col min="7598" max="7598" width="13.85546875" style="61" customWidth="1"/>
    <col min="7599" max="7599" width="9.28515625" style="61" customWidth="1"/>
    <col min="7600" max="7600" width="11" style="61" customWidth="1"/>
    <col min="7601" max="7601" width="9.7109375" style="61" customWidth="1"/>
    <col min="7602" max="7602" width="8.42578125" style="61" customWidth="1"/>
    <col min="7603" max="7603" width="8.7109375" style="61" customWidth="1"/>
    <col min="7604" max="7604" width="9.42578125" style="61" customWidth="1"/>
    <col min="7605" max="7606" width="10" style="61" customWidth="1"/>
    <col min="7607" max="7607" width="10.140625" style="61" customWidth="1"/>
    <col min="7608" max="7608" width="9.28515625" style="61" customWidth="1"/>
    <col min="7609" max="7609" width="10.42578125" style="61" customWidth="1"/>
    <col min="7610" max="7610" width="9.7109375" style="61" customWidth="1"/>
    <col min="7611" max="7611" width="9.5703125" style="61" customWidth="1"/>
    <col min="7612" max="7612" width="10.28515625" style="61" customWidth="1"/>
    <col min="7613" max="7616" width="8.7109375" style="61" customWidth="1"/>
    <col min="7617" max="7617" width="12.7109375" style="61" customWidth="1"/>
    <col min="7618" max="7619" width="11.42578125" style="61"/>
    <col min="7620" max="7623" width="11.5703125" style="61" customWidth="1"/>
    <col min="7624" max="7624" width="12.7109375" style="61" customWidth="1"/>
    <col min="7625" max="7625" width="12" style="61" customWidth="1"/>
    <col min="7626" max="7628" width="11.42578125" style="61"/>
    <col min="7629" max="7629" width="10.140625" style="61" customWidth="1"/>
    <col min="7630" max="7630" width="9.28515625" style="61" customWidth="1"/>
    <col min="7631" max="7631" width="10.140625" style="61" customWidth="1"/>
    <col min="7632" max="7632" width="12.5703125" style="61" customWidth="1"/>
    <col min="7633" max="7633" width="12.85546875" style="61" customWidth="1"/>
    <col min="7634" max="7634" width="25" style="61" customWidth="1"/>
    <col min="7635" max="7635" width="39.5703125" style="61" customWidth="1"/>
    <col min="7636" max="7637" width="5.140625" style="61" customWidth="1"/>
    <col min="7638" max="7639" width="3.85546875" style="61" bestFit="1" customWidth="1"/>
    <col min="7640" max="7640" width="5.42578125" style="61" bestFit="1" customWidth="1"/>
    <col min="7641" max="7641" width="4" style="61" bestFit="1" customWidth="1"/>
    <col min="7642" max="7642" width="5.42578125" style="61" customWidth="1"/>
    <col min="7643" max="7643" width="5.42578125" style="61" bestFit="1" customWidth="1"/>
    <col min="7644" max="7644" width="4.42578125" style="61" bestFit="1" customWidth="1"/>
    <col min="7645" max="7646" width="3.85546875" style="61" bestFit="1" customWidth="1"/>
    <col min="7647" max="7647" width="5.42578125" style="61" bestFit="1" customWidth="1"/>
    <col min="7648" max="7648" width="4" style="61" bestFit="1" customWidth="1"/>
    <col min="7649" max="7651" width="5.140625" style="61" customWidth="1"/>
    <col min="7652" max="7652" width="50.28515625" style="61" customWidth="1"/>
    <col min="7653" max="7653" width="7" style="61" customWidth="1"/>
    <col min="7654" max="7655" width="8" style="61" customWidth="1"/>
    <col min="7656" max="7656" width="7" style="61" customWidth="1"/>
    <col min="7657" max="7657" width="8.140625" style="61" customWidth="1"/>
    <col min="7658" max="7658" width="16" style="61" customWidth="1"/>
    <col min="7659" max="7659" width="11.42578125" style="61"/>
    <col min="7660" max="7660" width="19.5703125" style="61" customWidth="1"/>
    <col min="7661" max="7661" width="23" style="61" customWidth="1"/>
    <col min="7662" max="7662" width="39.42578125" style="61" customWidth="1"/>
    <col min="7663" max="7663" width="19.42578125" style="61" customWidth="1"/>
    <col min="7664" max="7664" width="6.5703125" style="61" customWidth="1"/>
    <col min="7665" max="7665" width="26.5703125" style="61" customWidth="1"/>
    <col min="7666" max="7666" width="5.140625" style="61" customWidth="1"/>
    <col min="7667" max="7667" width="4.42578125" style="61" bestFit="1" customWidth="1"/>
    <col min="7668" max="7669" width="3.85546875" style="61" bestFit="1" customWidth="1"/>
    <col min="7670" max="7670" width="5.42578125" style="61" bestFit="1" customWidth="1"/>
    <col min="7671" max="7671" width="4" style="61" bestFit="1" customWidth="1"/>
    <col min="7672" max="7672" width="4.85546875" style="61" customWidth="1"/>
    <col min="7673" max="7673" width="8.5703125" style="61" customWidth="1"/>
    <col min="7674" max="7674" width="5.28515625" style="61" customWidth="1"/>
    <col min="7675" max="7675" width="4.5703125" style="61" bestFit="1" customWidth="1"/>
    <col min="7676" max="7676" width="4.7109375" style="61" bestFit="1" customWidth="1"/>
    <col min="7677" max="7677" width="6.28515625" style="61" bestFit="1" customWidth="1"/>
    <col min="7678" max="7678" width="4.85546875" style="61" bestFit="1" customWidth="1"/>
    <col min="7679" max="7679" width="6" style="61" customWidth="1"/>
    <col min="7680" max="7681" width="5.140625" style="61" customWidth="1"/>
    <col min="7682" max="7682" width="10.42578125" style="61" customWidth="1"/>
    <col min="7683" max="7683" width="53.85546875" style="61" customWidth="1"/>
    <col min="7684" max="7684" width="21.85546875" style="61" customWidth="1"/>
    <col min="7685" max="7685" width="23.5703125" style="61" customWidth="1"/>
    <col min="7686" max="7686" width="17.28515625" style="61" customWidth="1"/>
    <col min="7687" max="7687" width="24.7109375" style="61" customWidth="1"/>
    <col min="7688" max="7688" width="11.42578125" style="61"/>
    <col min="7689" max="7689" width="1.5703125" style="61" customWidth="1"/>
    <col min="7690" max="7691" width="14.7109375" style="61" customWidth="1"/>
    <col min="7692" max="7692" width="13.140625" style="61" customWidth="1"/>
    <col min="7693" max="7695" width="12.5703125" style="61" customWidth="1"/>
    <col min="7696" max="7699" width="13.28515625" style="61" customWidth="1"/>
    <col min="7700" max="7700" width="12.42578125" style="61" customWidth="1"/>
    <col min="7701" max="7701" width="12.140625" style="61" customWidth="1"/>
    <col min="7702" max="7703" width="11.85546875" style="61" customWidth="1"/>
    <col min="7704" max="7704" width="13.140625" style="61" customWidth="1"/>
    <col min="7705" max="7715" width="11.42578125" style="61"/>
    <col min="7716" max="7717" width="12.42578125" style="61" customWidth="1"/>
    <col min="7718" max="7718" width="11.85546875" style="61" customWidth="1"/>
    <col min="7719" max="7719" width="11.42578125" style="61"/>
    <col min="7720" max="7720" width="13.7109375" style="61" customWidth="1"/>
    <col min="7721" max="7721" width="14.85546875" style="61" customWidth="1"/>
    <col min="7722" max="7722" width="12.7109375" style="61" customWidth="1"/>
    <col min="7723" max="7723" width="13.28515625" style="61" customWidth="1"/>
    <col min="7724" max="7724" width="13" style="61" customWidth="1"/>
    <col min="7725" max="7725" width="11.85546875" style="61" customWidth="1"/>
    <col min="7726" max="7726" width="12.42578125" style="61" customWidth="1"/>
    <col min="7727" max="7727" width="12.140625" style="61" customWidth="1"/>
    <col min="7728" max="7728" width="12" style="61" customWidth="1"/>
    <col min="7729" max="7738" width="11.42578125" style="61"/>
    <col min="7739" max="7739" width="11.85546875" style="61" bestFit="1" customWidth="1"/>
    <col min="7740" max="7740" width="11.42578125" style="61"/>
    <col min="7741" max="7741" width="15.5703125" style="61" bestFit="1" customWidth="1"/>
    <col min="7742" max="7742" width="17.42578125" style="61" bestFit="1" customWidth="1"/>
    <col min="7743" max="7743" width="20.28515625" style="61" bestFit="1" customWidth="1"/>
    <col min="7744" max="7744" width="20" style="61" customWidth="1"/>
    <col min="7745" max="7748" width="11.42578125" style="61"/>
    <col min="7749" max="7749" width="27.42578125" style="61" bestFit="1" customWidth="1"/>
    <col min="7750" max="7750" width="32.140625" style="61" bestFit="1" customWidth="1"/>
    <col min="7751" max="7816" width="11.42578125" style="61"/>
    <col min="7817" max="7817" width="6.85546875" style="61" customWidth="1"/>
    <col min="7818" max="7818" width="2.85546875" style="61" customWidth="1"/>
    <col min="7819" max="7819" width="7.42578125" style="61" customWidth="1"/>
    <col min="7820" max="7820" width="20.140625" style="61" customWidth="1"/>
    <col min="7821" max="7821" width="8.5703125" style="61" customWidth="1"/>
    <col min="7822" max="7822" width="6.140625" style="61" customWidth="1"/>
    <col min="7823" max="7823" width="8.42578125" style="61" customWidth="1"/>
    <col min="7824" max="7824" width="13.85546875" style="61" customWidth="1"/>
    <col min="7825" max="7826" width="11.5703125" style="61" customWidth="1"/>
    <col min="7827" max="7827" width="7.28515625" style="61" customWidth="1"/>
    <col min="7828" max="7828" width="13.140625" style="61" customWidth="1"/>
    <col min="7829" max="7829" width="25.28515625" style="61" customWidth="1"/>
    <col min="7830" max="7830" width="5.28515625" style="61" customWidth="1"/>
    <col min="7831" max="7831" width="12.140625" style="61" customWidth="1"/>
    <col min="7832" max="7832" width="17" style="61" customWidth="1"/>
    <col min="7833" max="7833" width="12.140625" style="61" customWidth="1"/>
    <col min="7834" max="7834" width="10" style="61" customWidth="1"/>
    <col min="7835" max="7835" width="8.5703125" style="61" customWidth="1"/>
    <col min="7836" max="7836" width="12.140625" style="61" customWidth="1"/>
    <col min="7837" max="7837" width="24.5703125" style="61" customWidth="1"/>
    <col min="7838" max="7842" width="8.7109375" style="61" customWidth="1"/>
    <col min="7843" max="7843" width="12" style="61" customWidth="1"/>
    <col min="7844" max="7845" width="12.140625" style="61" customWidth="1"/>
    <col min="7846" max="7846" width="15.28515625" style="61" customWidth="1"/>
    <col min="7847" max="7847" width="15" style="61" customWidth="1"/>
    <col min="7848" max="7850" width="6.28515625" style="61" bestFit="1" customWidth="1"/>
    <col min="7851" max="7853" width="6.28515625" style="61" customWidth="1"/>
    <col min="7854" max="7854" width="13.85546875" style="61" customWidth="1"/>
    <col min="7855" max="7855" width="9.28515625" style="61" customWidth="1"/>
    <col min="7856" max="7856" width="11" style="61" customWidth="1"/>
    <col min="7857" max="7857" width="9.7109375" style="61" customWidth="1"/>
    <col min="7858" max="7858" width="8.42578125" style="61" customWidth="1"/>
    <col min="7859" max="7859" width="8.7109375" style="61" customWidth="1"/>
    <col min="7860" max="7860" width="9.42578125" style="61" customWidth="1"/>
    <col min="7861" max="7862" width="10" style="61" customWidth="1"/>
    <col min="7863" max="7863" width="10.140625" style="61" customWidth="1"/>
    <col min="7864" max="7864" width="9.28515625" style="61" customWidth="1"/>
    <col min="7865" max="7865" width="10.42578125" style="61" customWidth="1"/>
    <col min="7866" max="7866" width="9.7109375" style="61" customWidth="1"/>
    <col min="7867" max="7867" width="9.5703125" style="61" customWidth="1"/>
    <col min="7868" max="7868" width="10.28515625" style="61" customWidth="1"/>
    <col min="7869" max="7872" width="8.7109375" style="61" customWidth="1"/>
    <col min="7873" max="7873" width="12.7109375" style="61" customWidth="1"/>
    <col min="7874" max="7875" width="11.42578125" style="61"/>
    <col min="7876" max="7879" width="11.5703125" style="61" customWidth="1"/>
    <col min="7880" max="7880" width="12.7109375" style="61" customWidth="1"/>
    <col min="7881" max="7881" width="12" style="61" customWidth="1"/>
    <col min="7882" max="7884" width="11.42578125" style="61"/>
    <col min="7885" max="7885" width="10.140625" style="61" customWidth="1"/>
    <col min="7886" max="7886" width="9.28515625" style="61" customWidth="1"/>
    <col min="7887" max="7887" width="10.140625" style="61" customWidth="1"/>
    <col min="7888" max="7888" width="12.5703125" style="61" customWidth="1"/>
    <col min="7889" max="7889" width="12.85546875" style="61" customWidth="1"/>
    <col min="7890" max="7890" width="25" style="61" customWidth="1"/>
    <col min="7891" max="7891" width="39.5703125" style="61" customWidth="1"/>
    <col min="7892" max="7893" width="5.140625" style="61" customWidth="1"/>
    <col min="7894" max="7895" width="3.85546875" style="61" bestFit="1" customWidth="1"/>
    <col min="7896" max="7896" width="5.42578125" style="61" bestFit="1" customWidth="1"/>
    <col min="7897" max="7897" width="4" style="61" bestFit="1" customWidth="1"/>
    <col min="7898" max="7898" width="5.42578125" style="61" customWidth="1"/>
    <col min="7899" max="7899" width="5.42578125" style="61" bestFit="1" customWidth="1"/>
    <col min="7900" max="7900" width="4.42578125" style="61" bestFit="1" customWidth="1"/>
    <col min="7901" max="7902" width="3.85546875" style="61" bestFit="1" customWidth="1"/>
    <col min="7903" max="7903" width="5.42578125" style="61" bestFit="1" customWidth="1"/>
    <col min="7904" max="7904" width="4" style="61" bestFit="1" customWidth="1"/>
    <col min="7905" max="7907" width="5.140625" style="61" customWidth="1"/>
    <col min="7908" max="7908" width="50.28515625" style="61" customWidth="1"/>
    <col min="7909" max="7909" width="7" style="61" customWidth="1"/>
    <col min="7910" max="7911" width="8" style="61" customWidth="1"/>
    <col min="7912" max="7912" width="7" style="61" customWidth="1"/>
    <col min="7913" max="7913" width="8.140625" style="61" customWidth="1"/>
    <col min="7914" max="7914" width="16" style="61" customWidth="1"/>
    <col min="7915" max="7915" width="11.42578125" style="61"/>
    <col min="7916" max="7916" width="19.5703125" style="61" customWidth="1"/>
    <col min="7917" max="7917" width="23" style="61" customWidth="1"/>
    <col min="7918" max="7918" width="39.42578125" style="61" customWidth="1"/>
    <col min="7919" max="7919" width="19.42578125" style="61" customWidth="1"/>
    <col min="7920" max="7920" width="6.5703125" style="61" customWidth="1"/>
    <col min="7921" max="7921" width="26.5703125" style="61" customWidth="1"/>
    <col min="7922" max="7922" width="5.140625" style="61" customWidth="1"/>
    <col min="7923" max="7923" width="4.42578125" style="61" bestFit="1" customWidth="1"/>
    <col min="7924" max="7925" width="3.85546875" style="61" bestFit="1" customWidth="1"/>
    <col min="7926" max="7926" width="5.42578125" style="61" bestFit="1" customWidth="1"/>
    <col min="7927" max="7927" width="4" style="61" bestFit="1" customWidth="1"/>
    <col min="7928" max="7928" width="4.85546875" style="61" customWidth="1"/>
    <col min="7929" max="7929" width="8.5703125" style="61" customWidth="1"/>
    <col min="7930" max="7930" width="5.28515625" style="61" customWidth="1"/>
    <col min="7931" max="7931" width="4.5703125" style="61" bestFit="1" customWidth="1"/>
    <col min="7932" max="7932" width="4.7109375" style="61" bestFit="1" customWidth="1"/>
    <col min="7933" max="7933" width="6.28515625" style="61" bestFit="1" customWidth="1"/>
    <col min="7934" max="7934" width="4.85546875" style="61" bestFit="1" customWidth="1"/>
    <col min="7935" max="7935" width="6" style="61" customWidth="1"/>
    <col min="7936" max="7937" width="5.140625" style="61" customWidth="1"/>
    <col min="7938" max="7938" width="10.42578125" style="61" customWidth="1"/>
    <col min="7939" max="7939" width="53.85546875" style="61" customWidth="1"/>
    <col min="7940" max="7940" width="21.85546875" style="61" customWidth="1"/>
    <col min="7941" max="7941" width="23.5703125" style="61" customWidth="1"/>
    <col min="7942" max="7942" width="17.28515625" style="61" customWidth="1"/>
    <col min="7943" max="7943" width="24.7109375" style="61" customWidth="1"/>
    <col min="7944" max="7944" width="11.42578125" style="61"/>
    <col min="7945" max="7945" width="1.5703125" style="61" customWidth="1"/>
    <col min="7946" max="7947" width="14.7109375" style="61" customWidth="1"/>
    <col min="7948" max="7948" width="13.140625" style="61" customWidth="1"/>
    <col min="7949" max="7951" width="12.5703125" style="61" customWidth="1"/>
    <col min="7952" max="7955" width="13.28515625" style="61" customWidth="1"/>
    <col min="7956" max="7956" width="12.42578125" style="61" customWidth="1"/>
    <col min="7957" max="7957" width="12.140625" style="61" customWidth="1"/>
    <col min="7958" max="7959" width="11.85546875" style="61" customWidth="1"/>
    <col min="7960" max="7960" width="13.140625" style="61" customWidth="1"/>
    <col min="7961" max="7971" width="11.42578125" style="61"/>
    <col min="7972" max="7973" width="12.42578125" style="61" customWidth="1"/>
    <col min="7974" max="7974" width="11.85546875" style="61" customWidth="1"/>
    <col min="7975" max="7975" width="11.42578125" style="61"/>
    <col min="7976" max="7976" width="13.7109375" style="61" customWidth="1"/>
    <col min="7977" max="7977" width="14.85546875" style="61" customWidth="1"/>
    <col min="7978" max="7978" width="12.7109375" style="61" customWidth="1"/>
    <col min="7979" max="7979" width="13.28515625" style="61" customWidth="1"/>
    <col min="7980" max="7980" width="13" style="61" customWidth="1"/>
    <col min="7981" max="7981" width="11.85546875" style="61" customWidth="1"/>
    <col min="7982" max="7982" width="12.42578125" style="61" customWidth="1"/>
    <col min="7983" max="7983" width="12.140625" style="61" customWidth="1"/>
    <col min="7984" max="7984" width="12" style="61" customWidth="1"/>
    <col min="7985" max="7994" width="11.42578125" style="61"/>
    <col min="7995" max="7995" width="11.85546875" style="61" bestFit="1" customWidth="1"/>
    <col min="7996" max="7996" width="11.42578125" style="61"/>
    <col min="7997" max="7997" width="15.5703125" style="61" bestFit="1" customWidth="1"/>
    <col min="7998" max="7998" width="17.42578125" style="61" bestFit="1" customWidth="1"/>
    <col min="7999" max="7999" width="20.28515625" style="61" bestFit="1" customWidth="1"/>
    <col min="8000" max="8000" width="20" style="61" customWidth="1"/>
    <col min="8001" max="8004" width="11.42578125" style="61"/>
    <col min="8005" max="8005" width="27.42578125" style="61" bestFit="1" customWidth="1"/>
    <col min="8006" max="8006" width="32.140625" style="61" bestFit="1" customWidth="1"/>
    <col min="8007" max="8072" width="11.42578125" style="61"/>
    <col min="8073" max="8073" width="6.85546875" style="61" customWidth="1"/>
    <col min="8074" max="8074" width="2.85546875" style="61" customWidth="1"/>
    <col min="8075" max="8075" width="7.42578125" style="61" customWidth="1"/>
    <col min="8076" max="8076" width="20.140625" style="61" customWidth="1"/>
    <col min="8077" max="8077" width="8.5703125" style="61" customWidth="1"/>
    <col min="8078" max="8078" width="6.140625" style="61" customWidth="1"/>
    <col min="8079" max="8079" width="8.42578125" style="61" customWidth="1"/>
    <col min="8080" max="8080" width="13.85546875" style="61" customWidth="1"/>
    <col min="8081" max="8082" width="11.5703125" style="61" customWidth="1"/>
    <col min="8083" max="8083" width="7.28515625" style="61" customWidth="1"/>
    <col min="8084" max="8084" width="13.140625" style="61" customWidth="1"/>
    <col min="8085" max="8085" width="25.28515625" style="61" customWidth="1"/>
    <col min="8086" max="8086" width="5.28515625" style="61" customWidth="1"/>
    <col min="8087" max="8087" width="12.140625" style="61" customWidth="1"/>
    <col min="8088" max="8088" width="17" style="61" customWidth="1"/>
    <col min="8089" max="8089" width="12.140625" style="61" customWidth="1"/>
    <col min="8090" max="8090" width="10" style="61" customWidth="1"/>
    <col min="8091" max="8091" width="8.5703125" style="61" customWidth="1"/>
    <col min="8092" max="8092" width="12.140625" style="61" customWidth="1"/>
    <col min="8093" max="8093" width="24.5703125" style="61" customWidth="1"/>
    <col min="8094" max="8098" width="8.7109375" style="61" customWidth="1"/>
    <col min="8099" max="8099" width="12" style="61" customWidth="1"/>
    <col min="8100" max="8101" width="12.140625" style="61" customWidth="1"/>
    <col min="8102" max="8102" width="15.28515625" style="61" customWidth="1"/>
    <col min="8103" max="8103" width="15" style="61" customWidth="1"/>
    <col min="8104" max="8106" width="6.28515625" style="61" bestFit="1" customWidth="1"/>
    <col min="8107" max="8109" width="6.28515625" style="61" customWidth="1"/>
    <col min="8110" max="8110" width="13.85546875" style="61" customWidth="1"/>
    <col min="8111" max="8111" width="9.28515625" style="61" customWidth="1"/>
    <col min="8112" max="8112" width="11" style="61" customWidth="1"/>
    <col min="8113" max="8113" width="9.7109375" style="61" customWidth="1"/>
    <col min="8114" max="8114" width="8.42578125" style="61" customWidth="1"/>
    <col min="8115" max="8115" width="8.7109375" style="61" customWidth="1"/>
    <col min="8116" max="8116" width="9.42578125" style="61" customWidth="1"/>
    <col min="8117" max="8118" width="10" style="61" customWidth="1"/>
    <col min="8119" max="8119" width="10.140625" style="61" customWidth="1"/>
    <col min="8120" max="8120" width="9.28515625" style="61" customWidth="1"/>
    <col min="8121" max="8121" width="10.42578125" style="61" customWidth="1"/>
    <col min="8122" max="8122" width="9.7109375" style="61" customWidth="1"/>
    <col min="8123" max="8123" width="9.5703125" style="61" customWidth="1"/>
    <col min="8124" max="8124" width="10.28515625" style="61" customWidth="1"/>
    <col min="8125" max="8128" width="8.7109375" style="61" customWidth="1"/>
    <col min="8129" max="8129" width="12.7109375" style="61" customWidth="1"/>
    <col min="8130" max="8131" width="11.42578125" style="61"/>
    <col min="8132" max="8135" width="11.5703125" style="61" customWidth="1"/>
    <col min="8136" max="8136" width="12.7109375" style="61" customWidth="1"/>
    <col min="8137" max="8137" width="12" style="61" customWidth="1"/>
    <col min="8138" max="8140" width="11.42578125" style="61"/>
    <col min="8141" max="8141" width="10.140625" style="61" customWidth="1"/>
    <col min="8142" max="8142" width="9.28515625" style="61" customWidth="1"/>
    <col min="8143" max="8143" width="10.140625" style="61" customWidth="1"/>
    <col min="8144" max="8144" width="12.5703125" style="61" customWidth="1"/>
    <col min="8145" max="8145" width="12.85546875" style="61" customWidth="1"/>
    <col min="8146" max="8146" width="25" style="61" customWidth="1"/>
    <col min="8147" max="8147" width="39.5703125" style="61" customWidth="1"/>
    <col min="8148" max="8149" width="5.140625" style="61" customWidth="1"/>
    <col min="8150" max="8151" width="3.85546875" style="61" bestFit="1" customWidth="1"/>
    <col min="8152" max="8152" width="5.42578125" style="61" bestFit="1" customWidth="1"/>
    <col min="8153" max="8153" width="4" style="61" bestFit="1" customWidth="1"/>
    <col min="8154" max="8154" width="5.42578125" style="61" customWidth="1"/>
    <col min="8155" max="8155" width="5.42578125" style="61" bestFit="1" customWidth="1"/>
    <col min="8156" max="8156" width="4.42578125" style="61" bestFit="1" customWidth="1"/>
    <col min="8157" max="8158" width="3.85546875" style="61" bestFit="1" customWidth="1"/>
    <col min="8159" max="8159" width="5.42578125" style="61" bestFit="1" customWidth="1"/>
    <col min="8160" max="8160" width="4" style="61" bestFit="1" customWidth="1"/>
    <col min="8161" max="8163" width="5.140625" style="61" customWidth="1"/>
    <col min="8164" max="8164" width="50.28515625" style="61" customWidth="1"/>
    <col min="8165" max="8165" width="7" style="61" customWidth="1"/>
    <col min="8166" max="8167" width="8" style="61" customWidth="1"/>
    <col min="8168" max="8168" width="7" style="61" customWidth="1"/>
    <col min="8169" max="8169" width="8.140625" style="61" customWidth="1"/>
    <col min="8170" max="8170" width="16" style="61" customWidth="1"/>
    <col min="8171" max="8171" width="11.42578125" style="61"/>
    <col min="8172" max="8172" width="19.5703125" style="61" customWidth="1"/>
    <col min="8173" max="8173" width="23" style="61" customWidth="1"/>
    <col min="8174" max="8174" width="39.42578125" style="61" customWidth="1"/>
    <col min="8175" max="8175" width="19.42578125" style="61" customWidth="1"/>
    <col min="8176" max="8176" width="6.5703125" style="61" customWidth="1"/>
    <col min="8177" max="8177" width="26.5703125" style="61" customWidth="1"/>
    <col min="8178" max="8178" width="5.140625" style="61" customWidth="1"/>
    <col min="8179" max="8179" width="4.42578125" style="61" bestFit="1" customWidth="1"/>
    <col min="8180" max="8181" width="3.85546875" style="61" bestFit="1" customWidth="1"/>
    <col min="8182" max="8182" width="5.42578125" style="61" bestFit="1" customWidth="1"/>
    <col min="8183" max="8183" width="4" style="61" bestFit="1" customWidth="1"/>
    <col min="8184" max="8184" width="4.85546875" style="61" customWidth="1"/>
    <col min="8185" max="8185" width="8.5703125" style="61" customWidth="1"/>
    <col min="8186" max="8186" width="5.28515625" style="61" customWidth="1"/>
    <col min="8187" max="8187" width="4.5703125" style="61" bestFit="1" customWidth="1"/>
    <col min="8188" max="8188" width="4.7109375" style="61" bestFit="1" customWidth="1"/>
    <col min="8189" max="8189" width="6.28515625" style="61" bestFit="1" customWidth="1"/>
    <col min="8190" max="8190" width="4.85546875" style="61" bestFit="1" customWidth="1"/>
    <col min="8191" max="8191" width="6" style="61" customWidth="1"/>
    <col min="8192" max="8193" width="5.140625" style="61" customWidth="1"/>
    <col min="8194" max="8194" width="10.42578125" style="61" customWidth="1"/>
    <col min="8195" max="8195" width="53.85546875" style="61" customWidth="1"/>
    <col min="8196" max="8196" width="21.85546875" style="61" customWidth="1"/>
    <col min="8197" max="8197" width="23.5703125" style="61" customWidth="1"/>
    <col min="8198" max="8198" width="17.28515625" style="61" customWidth="1"/>
    <col min="8199" max="8199" width="24.7109375" style="61" customWidth="1"/>
    <col min="8200" max="8200" width="11.42578125" style="61"/>
    <col min="8201" max="8201" width="1.5703125" style="61" customWidth="1"/>
    <col min="8202" max="8203" width="14.7109375" style="61" customWidth="1"/>
    <col min="8204" max="8204" width="13.140625" style="61" customWidth="1"/>
    <col min="8205" max="8207" width="12.5703125" style="61" customWidth="1"/>
    <col min="8208" max="8211" width="13.28515625" style="61" customWidth="1"/>
    <col min="8212" max="8212" width="12.42578125" style="61" customWidth="1"/>
    <col min="8213" max="8213" width="12.140625" style="61" customWidth="1"/>
    <col min="8214" max="8215" width="11.85546875" style="61" customWidth="1"/>
    <col min="8216" max="8216" width="13.140625" style="61" customWidth="1"/>
    <col min="8217" max="8227" width="11.42578125" style="61"/>
    <col min="8228" max="8229" width="12.42578125" style="61" customWidth="1"/>
    <col min="8230" max="8230" width="11.85546875" style="61" customWidth="1"/>
    <col min="8231" max="8231" width="11.42578125" style="61"/>
    <col min="8232" max="8232" width="13.7109375" style="61" customWidth="1"/>
    <col min="8233" max="8233" width="14.85546875" style="61" customWidth="1"/>
    <col min="8234" max="8234" width="12.7109375" style="61" customWidth="1"/>
    <col min="8235" max="8235" width="13.28515625" style="61" customWidth="1"/>
    <col min="8236" max="8236" width="13" style="61" customWidth="1"/>
    <col min="8237" max="8237" width="11.85546875" style="61" customWidth="1"/>
    <col min="8238" max="8238" width="12.42578125" style="61" customWidth="1"/>
    <col min="8239" max="8239" width="12.140625" style="61" customWidth="1"/>
    <col min="8240" max="8240" width="12" style="61" customWidth="1"/>
    <col min="8241" max="8250" width="11.42578125" style="61"/>
    <col min="8251" max="8251" width="11.85546875" style="61" bestFit="1" customWidth="1"/>
    <col min="8252" max="8252" width="11.42578125" style="61"/>
    <col min="8253" max="8253" width="15.5703125" style="61" bestFit="1" customWidth="1"/>
    <col min="8254" max="8254" width="17.42578125" style="61" bestFit="1" customWidth="1"/>
    <col min="8255" max="8255" width="20.28515625" style="61" bestFit="1" customWidth="1"/>
    <col min="8256" max="8256" width="20" style="61" customWidth="1"/>
    <col min="8257" max="8260" width="11.42578125" style="61"/>
    <col min="8261" max="8261" width="27.42578125" style="61" bestFit="1" customWidth="1"/>
    <col min="8262" max="8262" width="32.140625" style="61" bestFit="1" customWidth="1"/>
    <col min="8263" max="8328" width="11.42578125" style="61"/>
    <col min="8329" max="8329" width="6.85546875" style="61" customWidth="1"/>
    <col min="8330" max="8330" width="2.85546875" style="61" customWidth="1"/>
    <col min="8331" max="8331" width="7.42578125" style="61" customWidth="1"/>
    <col min="8332" max="8332" width="20.140625" style="61" customWidth="1"/>
    <col min="8333" max="8333" width="8.5703125" style="61" customWidth="1"/>
    <col min="8334" max="8334" width="6.140625" style="61" customWidth="1"/>
    <col min="8335" max="8335" width="8.42578125" style="61" customWidth="1"/>
    <col min="8336" max="8336" width="13.85546875" style="61" customWidth="1"/>
    <col min="8337" max="8338" width="11.5703125" style="61" customWidth="1"/>
    <col min="8339" max="8339" width="7.28515625" style="61" customWidth="1"/>
    <col min="8340" max="8340" width="13.140625" style="61" customWidth="1"/>
    <col min="8341" max="8341" width="25.28515625" style="61" customWidth="1"/>
    <col min="8342" max="8342" width="5.28515625" style="61" customWidth="1"/>
    <col min="8343" max="8343" width="12.140625" style="61" customWidth="1"/>
    <col min="8344" max="8344" width="17" style="61" customWidth="1"/>
    <col min="8345" max="8345" width="12.140625" style="61" customWidth="1"/>
    <col min="8346" max="8346" width="10" style="61" customWidth="1"/>
    <col min="8347" max="8347" width="8.5703125" style="61" customWidth="1"/>
    <col min="8348" max="8348" width="12.140625" style="61" customWidth="1"/>
    <col min="8349" max="8349" width="24.5703125" style="61" customWidth="1"/>
    <col min="8350" max="8354" width="8.7109375" style="61" customWidth="1"/>
    <col min="8355" max="8355" width="12" style="61" customWidth="1"/>
    <col min="8356" max="8357" width="12.140625" style="61" customWidth="1"/>
    <col min="8358" max="8358" width="15.28515625" style="61" customWidth="1"/>
    <col min="8359" max="8359" width="15" style="61" customWidth="1"/>
    <col min="8360" max="8362" width="6.28515625" style="61" bestFit="1" customWidth="1"/>
    <col min="8363" max="8365" width="6.28515625" style="61" customWidth="1"/>
    <col min="8366" max="8366" width="13.85546875" style="61" customWidth="1"/>
    <col min="8367" max="8367" width="9.28515625" style="61" customWidth="1"/>
    <col min="8368" max="8368" width="11" style="61" customWidth="1"/>
    <col min="8369" max="8369" width="9.7109375" style="61" customWidth="1"/>
    <col min="8370" max="8370" width="8.42578125" style="61" customWidth="1"/>
    <col min="8371" max="8371" width="8.7109375" style="61" customWidth="1"/>
    <col min="8372" max="8372" width="9.42578125" style="61" customWidth="1"/>
    <col min="8373" max="8374" width="10" style="61" customWidth="1"/>
    <col min="8375" max="8375" width="10.140625" style="61" customWidth="1"/>
    <col min="8376" max="8376" width="9.28515625" style="61" customWidth="1"/>
    <col min="8377" max="8377" width="10.42578125" style="61" customWidth="1"/>
    <col min="8378" max="8378" width="9.7109375" style="61" customWidth="1"/>
    <col min="8379" max="8379" width="9.5703125" style="61" customWidth="1"/>
    <col min="8380" max="8380" width="10.28515625" style="61" customWidth="1"/>
    <col min="8381" max="8384" width="8.7109375" style="61" customWidth="1"/>
    <col min="8385" max="8385" width="12.7109375" style="61" customWidth="1"/>
    <col min="8386" max="8387" width="11.42578125" style="61"/>
    <col min="8388" max="8391" width="11.5703125" style="61" customWidth="1"/>
    <col min="8392" max="8392" width="12.7109375" style="61" customWidth="1"/>
    <col min="8393" max="8393" width="12" style="61" customWidth="1"/>
    <col min="8394" max="8396" width="11.42578125" style="61"/>
    <col min="8397" max="8397" width="10.140625" style="61" customWidth="1"/>
    <col min="8398" max="8398" width="9.28515625" style="61" customWidth="1"/>
    <col min="8399" max="8399" width="10.140625" style="61" customWidth="1"/>
    <col min="8400" max="8400" width="12.5703125" style="61" customWidth="1"/>
    <col min="8401" max="8401" width="12.85546875" style="61" customWidth="1"/>
    <col min="8402" max="8402" width="25" style="61" customWidth="1"/>
    <col min="8403" max="8403" width="39.5703125" style="61" customWidth="1"/>
    <col min="8404" max="8405" width="5.140625" style="61" customWidth="1"/>
    <col min="8406" max="8407" width="3.85546875" style="61" bestFit="1" customWidth="1"/>
    <col min="8408" max="8408" width="5.42578125" style="61" bestFit="1" customWidth="1"/>
    <col min="8409" max="8409" width="4" style="61" bestFit="1" customWidth="1"/>
    <col min="8410" max="8410" width="5.42578125" style="61" customWidth="1"/>
    <col min="8411" max="8411" width="5.42578125" style="61" bestFit="1" customWidth="1"/>
    <col min="8412" max="8412" width="4.42578125" style="61" bestFit="1" customWidth="1"/>
    <col min="8413" max="8414" width="3.85546875" style="61" bestFit="1" customWidth="1"/>
    <col min="8415" max="8415" width="5.42578125" style="61" bestFit="1" customWidth="1"/>
    <col min="8416" max="8416" width="4" style="61" bestFit="1" customWidth="1"/>
    <col min="8417" max="8419" width="5.140625" style="61" customWidth="1"/>
    <col min="8420" max="8420" width="50.28515625" style="61" customWidth="1"/>
    <col min="8421" max="8421" width="7" style="61" customWidth="1"/>
    <col min="8422" max="8423" width="8" style="61" customWidth="1"/>
    <col min="8424" max="8424" width="7" style="61" customWidth="1"/>
    <col min="8425" max="8425" width="8.140625" style="61" customWidth="1"/>
    <col min="8426" max="8426" width="16" style="61" customWidth="1"/>
    <col min="8427" max="8427" width="11.42578125" style="61"/>
    <col min="8428" max="8428" width="19.5703125" style="61" customWidth="1"/>
    <col min="8429" max="8429" width="23" style="61" customWidth="1"/>
    <col min="8430" max="8430" width="39.42578125" style="61" customWidth="1"/>
    <col min="8431" max="8431" width="19.42578125" style="61" customWidth="1"/>
    <col min="8432" max="8432" width="6.5703125" style="61" customWidth="1"/>
    <col min="8433" max="8433" width="26.5703125" style="61" customWidth="1"/>
    <col min="8434" max="8434" width="5.140625" style="61" customWidth="1"/>
    <col min="8435" max="8435" width="4.42578125" style="61" bestFit="1" customWidth="1"/>
    <col min="8436" max="8437" width="3.85546875" style="61" bestFit="1" customWidth="1"/>
    <col min="8438" max="8438" width="5.42578125" style="61" bestFit="1" customWidth="1"/>
    <col min="8439" max="8439" width="4" style="61" bestFit="1" customWidth="1"/>
    <col min="8440" max="8440" width="4.85546875" style="61" customWidth="1"/>
    <col min="8441" max="8441" width="8.5703125" style="61" customWidth="1"/>
    <col min="8442" max="8442" width="5.28515625" style="61" customWidth="1"/>
    <col min="8443" max="8443" width="4.5703125" style="61" bestFit="1" customWidth="1"/>
    <col min="8444" max="8444" width="4.7109375" style="61" bestFit="1" customWidth="1"/>
    <col min="8445" max="8445" width="6.28515625" style="61" bestFit="1" customWidth="1"/>
    <col min="8446" max="8446" width="4.85546875" style="61" bestFit="1" customWidth="1"/>
    <col min="8447" max="8447" width="6" style="61" customWidth="1"/>
    <col min="8448" max="8449" width="5.140625" style="61" customWidth="1"/>
    <col min="8450" max="8450" width="10.42578125" style="61" customWidth="1"/>
    <col min="8451" max="8451" width="53.85546875" style="61" customWidth="1"/>
    <col min="8452" max="8452" width="21.85546875" style="61" customWidth="1"/>
    <col min="8453" max="8453" width="23.5703125" style="61" customWidth="1"/>
    <col min="8454" max="8454" width="17.28515625" style="61" customWidth="1"/>
    <col min="8455" max="8455" width="24.7109375" style="61" customWidth="1"/>
    <col min="8456" max="8456" width="11.42578125" style="61"/>
    <col min="8457" max="8457" width="1.5703125" style="61" customWidth="1"/>
    <col min="8458" max="8459" width="14.7109375" style="61" customWidth="1"/>
    <col min="8460" max="8460" width="13.140625" style="61" customWidth="1"/>
    <col min="8461" max="8463" width="12.5703125" style="61" customWidth="1"/>
    <col min="8464" max="8467" width="13.28515625" style="61" customWidth="1"/>
    <col min="8468" max="8468" width="12.42578125" style="61" customWidth="1"/>
    <col min="8469" max="8469" width="12.140625" style="61" customWidth="1"/>
    <col min="8470" max="8471" width="11.85546875" style="61" customWidth="1"/>
    <col min="8472" max="8472" width="13.140625" style="61" customWidth="1"/>
    <col min="8473" max="8483" width="11.42578125" style="61"/>
    <col min="8484" max="8485" width="12.42578125" style="61" customWidth="1"/>
    <col min="8486" max="8486" width="11.85546875" style="61" customWidth="1"/>
    <col min="8487" max="8487" width="11.42578125" style="61"/>
    <col min="8488" max="8488" width="13.7109375" style="61" customWidth="1"/>
    <col min="8489" max="8489" width="14.85546875" style="61" customWidth="1"/>
    <col min="8490" max="8490" width="12.7109375" style="61" customWidth="1"/>
    <col min="8491" max="8491" width="13.28515625" style="61" customWidth="1"/>
    <col min="8492" max="8492" width="13" style="61" customWidth="1"/>
    <col min="8493" max="8493" width="11.85546875" style="61" customWidth="1"/>
    <col min="8494" max="8494" width="12.42578125" style="61" customWidth="1"/>
    <col min="8495" max="8495" width="12.140625" style="61" customWidth="1"/>
    <col min="8496" max="8496" width="12" style="61" customWidth="1"/>
    <col min="8497" max="8506" width="11.42578125" style="61"/>
    <col min="8507" max="8507" width="11.85546875" style="61" bestFit="1" customWidth="1"/>
    <col min="8508" max="8508" width="11.42578125" style="61"/>
    <col min="8509" max="8509" width="15.5703125" style="61" bestFit="1" customWidth="1"/>
    <col min="8510" max="8510" width="17.42578125" style="61" bestFit="1" customWidth="1"/>
    <col min="8511" max="8511" width="20.28515625" style="61" bestFit="1" customWidth="1"/>
    <col min="8512" max="8512" width="20" style="61" customWidth="1"/>
    <col min="8513" max="8516" width="11.42578125" style="61"/>
    <col min="8517" max="8517" width="27.42578125" style="61" bestFit="1" customWidth="1"/>
    <col min="8518" max="8518" width="32.140625" style="61" bestFit="1" customWidth="1"/>
    <col min="8519" max="8584" width="11.42578125" style="61"/>
    <col min="8585" max="8585" width="6.85546875" style="61" customWidth="1"/>
    <col min="8586" max="8586" width="2.85546875" style="61" customWidth="1"/>
    <col min="8587" max="8587" width="7.42578125" style="61" customWidth="1"/>
    <col min="8588" max="8588" width="20.140625" style="61" customWidth="1"/>
    <col min="8589" max="8589" width="8.5703125" style="61" customWidth="1"/>
    <col min="8590" max="8590" width="6.140625" style="61" customWidth="1"/>
    <col min="8591" max="8591" width="8.42578125" style="61" customWidth="1"/>
    <col min="8592" max="8592" width="13.85546875" style="61" customWidth="1"/>
    <col min="8593" max="8594" width="11.5703125" style="61" customWidth="1"/>
    <col min="8595" max="8595" width="7.28515625" style="61" customWidth="1"/>
    <col min="8596" max="8596" width="13.140625" style="61" customWidth="1"/>
    <col min="8597" max="8597" width="25.28515625" style="61" customWidth="1"/>
    <col min="8598" max="8598" width="5.28515625" style="61" customWidth="1"/>
    <col min="8599" max="8599" width="12.140625" style="61" customWidth="1"/>
    <col min="8600" max="8600" width="17" style="61" customWidth="1"/>
    <col min="8601" max="8601" width="12.140625" style="61" customWidth="1"/>
    <col min="8602" max="8602" width="10" style="61" customWidth="1"/>
    <col min="8603" max="8603" width="8.5703125" style="61" customWidth="1"/>
    <col min="8604" max="8604" width="12.140625" style="61" customWidth="1"/>
    <col min="8605" max="8605" width="24.5703125" style="61" customWidth="1"/>
    <col min="8606" max="8610" width="8.7109375" style="61" customWidth="1"/>
    <col min="8611" max="8611" width="12" style="61" customWidth="1"/>
    <col min="8612" max="8613" width="12.140625" style="61" customWidth="1"/>
    <col min="8614" max="8614" width="15.28515625" style="61" customWidth="1"/>
    <col min="8615" max="8615" width="15" style="61" customWidth="1"/>
    <col min="8616" max="8618" width="6.28515625" style="61" bestFit="1" customWidth="1"/>
    <col min="8619" max="8621" width="6.28515625" style="61" customWidth="1"/>
    <col min="8622" max="8622" width="13.85546875" style="61" customWidth="1"/>
    <col min="8623" max="8623" width="9.28515625" style="61" customWidth="1"/>
    <col min="8624" max="8624" width="11" style="61" customWidth="1"/>
    <col min="8625" max="8625" width="9.7109375" style="61" customWidth="1"/>
    <col min="8626" max="8626" width="8.42578125" style="61" customWidth="1"/>
    <col min="8627" max="8627" width="8.7109375" style="61" customWidth="1"/>
    <col min="8628" max="8628" width="9.42578125" style="61" customWidth="1"/>
    <col min="8629" max="8630" width="10" style="61" customWidth="1"/>
    <col min="8631" max="8631" width="10.140625" style="61" customWidth="1"/>
    <col min="8632" max="8632" width="9.28515625" style="61" customWidth="1"/>
    <col min="8633" max="8633" width="10.42578125" style="61" customWidth="1"/>
    <col min="8634" max="8634" width="9.7109375" style="61" customWidth="1"/>
    <col min="8635" max="8635" width="9.5703125" style="61" customWidth="1"/>
    <col min="8636" max="8636" width="10.28515625" style="61" customWidth="1"/>
    <col min="8637" max="8640" width="8.7109375" style="61" customWidth="1"/>
    <col min="8641" max="8641" width="12.7109375" style="61" customWidth="1"/>
    <col min="8642" max="8643" width="11.42578125" style="61"/>
    <col min="8644" max="8647" width="11.5703125" style="61" customWidth="1"/>
    <col min="8648" max="8648" width="12.7109375" style="61" customWidth="1"/>
    <col min="8649" max="8649" width="12" style="61" customWidth="1"/>
    <col min="8650" max="8652" width="11.42578125" style="61"/>
    <col min="8653" max="8653" width="10.140625" style="61" customWidth="1"/>
    <col min="8654" max="8654" width="9.28515625" style="61" customWidth="1"/>
    <col min="8655" max="8655" width="10.140625" style="61" customWidth="1"/>
    <col min="8656" max="8656" width="12.5703125" style="61" customWidth="1"/>
    <col min="8657" max="8657" width="12.85546875" style="61" customWidth="1"/>
    <col min="8658" max="8658" width="25" style="61" customWidth="1"/>
    <col min="8659" max="8659" width="39.5703125" style="61" customWidth="1"/>
    <col min="8660" max="8661" width="5.140625" style="61" customWidth="1"/>
    <col min="8662" max="8663" width="3.85546875" style="61" bestFit="1" customWidth="1"/>
    <col min="8664" max="8664" width="5.42578125" style="61" bestFit="1" customWidth="1"/>
    <col min="8665" max="8665" width="4" style="61" bestFit="1" customWidth="1"/>
    <col min="8666" max="8666" width="5.42578125" style="61" customWidth="1"/>
    <col min="8667" max="8667" width="5.42578125" style="61" bestFit="1" customWidth="1"/>
    <col min="8668" max="8668" width="4.42578125" style="61" bestFit="1" customWidth="1"/>
    <col min="8669" max="8670" width="3.85546875" style="61" bestFit="1" customWidth="1"/>
    <col min="8671" max="8671" width="5.42578125" style="61" bestFit="1" customWidth="1"/>
    <col min="8672" max="8672" width="4" style="61" bestFit="1" customWidth="1"/>
    <col min="8673" max="8675" width="5.140625" style="61" customWidth="1"/>
    <col min="8676" max="8676" width="50.28515625" style="61" customWidth="1"/>
    <col min="8677" max="8677" width="7" style="61" customWidth="1"/>
    <col min="8678" max="8679" width="8" style="61" customWidth="1"/>
    <col min="8680" max="8680" width="7" style="61" customWidth="1"/>
    <col min="8681" max="8681" width="8.140625" style="61" customWidth="1"/>
    <col min="8682" max="8682" width="16" style="61" customWidth="1"/>
    <col min="8683" max="8683" width="11.42578125" style="61"/>
    <col min="8684" max="8684" width="19.5703125" style="61" customWidth="1"/>
    <col min="8685" max="8685" width="23" style="61" customWidth="1"/>
    <col min="8686" max="8686" width="39.42578125" style="61" customWidth="1"/>
    <col min="8687" max="8687" width="19.42578125" style="61" customWidth="1"/>
    <col min="8688" max="8688" width="6.5703125" style="61" customWidth="1"/>
    <col min="8689" max="8689" width="26.5703125" style="61" customWidth="1"/>
    <col min="8690" max="8690" width="5.140625" style="61" customWidth="1"/>
    <col min="8691" max="8691" width="4.42578125" style="61" bestFit="1" customWidth="1"/>
    <col min="8692" max="8693" width="3.85546875" style="61" bestFit="1" customWidth="1"/>
    <col min="8694" max="8694" width="5.42578125" style="61" bestFit="1" customWidth="1"/>
    <col min="8695" max="8695" width="4" style="61" bestFit="1" customWidth="1"/>
    <col min="8696" max="8696" width="4.85546875" style="61" customWidth="1"/>
    <col min="8697" max="8697" width="8.5703125" style="61" customWidth="1"/>
    <col min="8698" max="8698" width="5.28515625" style="61" customWidth="1"/>
    <col min="8699" max="8699" width="4.5703125" style="61" bestFit="1" customWidth="1"/>
    <col min="8700" max="8700" width="4.7109375" style="61" bestFit="1" customWidth="1"/>
    <col min="8701" max="8701" width="6.28515625" style="61" bestFit="1" customWidth="1"/>
    <col min="8702" max="8702" width="4.85546875" style="61" bestFit="1" customWidth="1"/>
    <col min="8703" max="8703" width="6" style="61" customWidth="1"/>
    <col min="8704" max="8705" width="5.140625" style="61" customWidth="1"/>
    <col min="8706" max="8706" width="10.42578125" style="61" customWidth="1"/>
    <col min="8707" max="8707" width="53.85546875" style="61" customWidth="1"/>
    <col min="8708" max="8708" width="21.85546875" style="61" customWidth="1"/>
    <col min="8709" max="8709" width="23.5703125" style="61" customWidth="1"/>
    <col min="8710" max="8710" width="17.28515625" style="61" customWidth="1"/>
    <col min="8711" max="8711" width="24.7109375" style="61" customWidth="1"/>
    <col min="8712" max="8712" width="11.42578125" style="61"/>
    <col min="8713" max="8713" width="1.5703125" style="61" customWidth="1"/>
    <col min="8714" max="8715" width="14.7109375" style="61" customWidth="1"/>
    <col min="8716" max="8716" width="13.140625" style="61" customWidth="1"/>
    <col min="8717" max="8719" width="12.5703125" style="61" customWidth="1"/>
    <col min="8720" max="8723" width="13.28515625" style="61" customWidth="1"/>
    <col min="8724" max="8724" width="12.42578125" style="61" customWidth="1"/>
    <col min="8725" max="8725" width="12.140625" style="61" customWidth="1"/>
    <col min="8726" max="8727" width="11.85546875" style="61" customWidth="1"/>
    <col min="8728" max="8728" width="13.140625" style="61" customWidth="1"/>
    <col min="8729" max="8739" width="11.42578125" style="61"/>
    <col min="8740" max="8741" width="12.42578125" style="61" customWidth="1"/>
    <col min="8742" max="8742" width="11.85546875" style="61" customWidth="1"/>
    <col min="8743" max="8743" width="11.42578125" style="61"/>
    <col min="8744" max="8744" width="13.7109375" style="61" customWidth="1"/>
    <col min="8745" max="8745" width="14.85546875" style="61" customWidth="1"/>
    <col min="8746" max="8746" width="12.7109375" style="61" customWidth="1"/>
    <col min="8747" max="8747" width="13.28515625" style="61" customWidth="1"/>
    <col min="8748" max="8748" width="13" style="61" customWidth="1"/>
    <col min="8749" max="8749" width="11.85546875" style="61" customWidth="1"/>
    <col min="8750" max="8750" width="12.42578125" style="61" customWidth="1"/>
    <col min="8751" max="8751" width="12.140625" style="61" customWidth="1"/>
    <col min="8752" max="8752" width="12" style="61" customWidth="1"/>
    <col min="8753" max="8762" width="11.42578125" style="61"/>
    <col min="8763" max="8763" width="11.85546875" style="61" bestFit="1" customWidth="1"/>
    <col min="8764" max="8764" width="11.42578125" style="61"/>
    <col min="8765" max="8765" width="15.5703125" style="61" bestFit="1" customWidth="1"/>
    <col min="8766" max="8766" width="17.42578125" style="61" bestFit="1" customWidth="1"/>
    <col min="8767" max="8767" width="20.28515625" style="61" bestFit="1" customWidth="1"/>
    <col min="8768" max="8768" width="20" style="61" customWidth="1"/>
    <col min="8769" max="8772" width="11.42578125" style="61"/>
    <col min="8773" max="8773" width="27.42578125" style="61" bestFit="1" customWidth="1"/>
    <col min="8774" max="8774" width="32.140625" style="61" bestFit="1" customWidth="1"/>
    <col min="8775" max="8840" width="11.42578125" style="61"/>
    <col min="8841" max="8841" width="6.85546875" style="61" customWidth="1"/>
    <col min="8842" max="8842" width="2.85546875" style="61" customWidth="1"/>
    <col min="8843" max="8843" width="7.42578125" style="61" customWidth="1"/>
    <col min="8844" max="8844" width="20.140625" style="61" customWidth="1"/>
    <col min="8845" max="8845" width="8.5703125" style="61" customWidth="1"/>
    <col min="8846" max="8846" width="6.140625" style="61" customWidth="1"/>
    <col min="8847" max="8847" width="8.42578125" style="61" customWidth="1"/>
    <col min="8848" max="8848" width="13.85546875" style="61" customWidth="1"/>
    <col min="8849" max="8850" width="11.5703125" style="61" customWidth="1"/>
    <col min="8851" max="8851" width="7.28515625" style="61" customWidth="1"/>
    <col min="8852" max="8852" width="13.140625" style="61" customWidth="1"/>
    <col min="8853" max="8853" width="25.28515625" style="61" customWidth="1"/>
    <col min="8854" max="8854" width="5.28515625" style="61" customWidth="1"/>
    <col min="8855" max="8855" width="12.140625" style="61" customWidth="1"/>
    <col min="8856" max="8856" width="17" style="61" customWidth="1"/>
    <col min="8857" max="8857" width="12.140625" style="61" customWidth="1"/>
    <col min="8858" max="8858" width="10" style="61" customWidth="1"/>
    <col min="8859" max="8859" width="8.5703125" style="61" customWidth="1"/>
    <col min="8860" max="8860" width="12.140625" style="61" customWidth="1"/>
    <col min="8861" max="8861" width="24.5703125" style="61" customWidth="1"/>
    <col min="8862" max="8866" width="8.7109375" style="61" customWidth="1"/>
    <col min="8867" max="8867" width="12" style="61" customWidth="1"/>
    <col min="8868" max="8869" width="12.140625" style="61" customWidth="1"/>
    <col min="8870" max="8870" width="15.28515625" style="61" customWidth="1"/>
    <col min="8871" max="8871" width="15" style="61" customWidth="1"/>
    <col min="8872" max="8874" width="6.28515625" style="61" bestFit="1" customWidth="1"/>
    <col min="8875" max="8877" width="6.28515625" style="61" customWidth="1"/>
    <col min="8878" max="8878" width="13.85546875" style="61" customWidth="1"/>
    <col min="8879" max="8879" width="9.28515625" style="61" customWidth="1"/>
    <col min="8880" max="8880" width="11" style="61" customWidth="1"/>
    <col min="8881" max="8881" width="9.7109375" style="61" customWidth="1"/>
    <col min="8882" max="8882" width="8.42578125" style="61" customWidth="1"/>
    <col min="8883" max="8883" width="8.7109375" style="61" customWidth="1"/>
    <col min="8884" max="8884" width="9.42578125" style="61" customWidth="1"/>
    <col min="8885" max="8886" width="10" style="61" customWidth="1"/>
    <col min="8887" max="8887" width="10.140625" style="61" customWidth="1"/>
    <col min="8888" max="8888" width="9.28515625" style="61" customWidth="1"/>
    <col min="8889" max="8889" width="10.42578125" style="61" customWidth="1"/>
    <col min="8890" max="8890" width="9.7109375" style="61" customWidth="1"/>
    <col min="8891" max="8891" width="9.5703125" style="61" customWidth="1"/>
    <col min="8892" max="8892" width="10.28515625" style="61" customWidth="1"/>
    <col min="8893" max="8896" width="8.7109375" style="61" customWidth="1"/>
    <col min="8897" max="8897" width="12.7109375" style="61" customWidth="1"/>
    <col min="8898" max="8899" width="11.42578125" style="61"/>
    <col min="8900" max="8903" width="11.5703125" style="61" customWidth="1"/>
    <col min="8904" max="8904" width="12.7109375" style="61" customWidth="1"/>
    <col min="8905" max="8905" width="12" style="61" customWidth="1"/>
    <col min="8906" max="8908" width="11.42578125" style="61"/>
    <col min="8909" max="8909" width="10.140625" style="61" customWidth="1"/>
    <col min="8910" max="8910" width="9.28515625" style="61" customWidth="1"/>
    <col min="8911" max="8911" width="10.140625" style="61" customWidth="1"/>
    <col min="8912" max="8912" width="12.5703125" style="61" customWidth="1"/>
    <col min="8913" max="8913" width="12.85546875" style="61" customWidth="1"/>
    <col min="8914" max="8914" width="25" style="61" customWidth="1"/>
    <col min="8915" max="8915" width="39.5703125" style="61" customWidth="1"/>
    <col min="8916" max="8917" width="5.140625" style="61" customWidth="1"/>
    <col min="8918" max="8919" width="3.85546875" style="61" bestFit="1" customWidth="1"/>
    <col min="8920" max="8920" width="5.42578125" style="61" bestFit="1" customWidth="1"/>
    <col min="8921" max="8921" width="4" style="61" bestFit="1" customWidth="1"/>
    <col min="8922" max="8922" width="5.42578125" style="61" customWidth="1"/>
    <col min="8923" max="8923" width="5.42578125" style="61" bestFit="1" customWidth="1"/>
    <col min="8924" max="8924" width="4.42578125" style="61" bestFit="1" customWidth="1"/>
    <col min="8925" max="8926" width="3.85546875" style="61" bestFit="1" customWidth="1"/>
    <col min="8927" max="8927" width="5.42578125" style="61" bestFit="1" customWidth="1"/>
    <col min="8928" max="8928" width="4" style="61" bestFit="1" customWidth="1"/>
    <col min="8929" max="8931" width="5.140625" style="61" customWidth="1"/>
    <col min="8932" max="8932" width="50.28515625" style="61" customWidth="1"/>
    <col min="8933" max="8933" width="7" style="61" customWidth="1"/>
    <col min="8934" max="8935" width="8" style="61" customWidth="1"/>
    <col min="8936" max="8936" width="7" style="61" customWidth="1"/>
    <col min="8937" max="8937" width="8.140625" style="61" customWidth="1"/>
    <col min="8938" max="8938" width="16" style="61" customWidth="1"/>
    <col min="8939" max="8939" width="11.42578125" style="61"/>
    <col min="8940" max="8940" width="19.5703125" style="61" customWidth="1"/>
    <col min="8941" max="8941" width="23" style="61" customWidth="1"/>
    <col min="8942" max="8942" width="39.42578125" style="61" customWidth="1"/>
    <col min="8943" max="8943" width="19.42578125" style="61" customWidth="1"/>
    <col min="8944" max="8944" width="6.5703125" style="61" customWidth="1"/>
    <col min="8945" max="8945" width="26.5703125" style="61" customWidth="1"/>
    <col min="8946" max="8946" width="5.140625" style="61" customWidth="1"/>
    <col min="8947" max="8947" width="4.42578125" style="61" bestFit="1" customWidth="1"/>
    <col min="8948" max="8949" width="3.85546875" style="61" bestFit="1" customWidth="1"/>
    <col min="8950" max="8950" width="5.42578125" style="61" bestFit="1" customWidth="1"/>
    <col min="8951" max="8951" width="4" style="61" bestFit="1" customWidth="1"/>
    <col min="8952" max="8952" width="4.85546875" style="61" customWidth="1"/>
    <col min="8953" max="8953" width="8.5703125" style="61" customWidth="1"/>
    <col min="8954" max="8954" width="5.28515625" style="61" customWidth="1"/>
    <col min="8955" max="8955" width="4.5703125" style="61" bestFit="1" customWidth="1"/>
    <col min="8956" max="8956" width="4.7109375" style="61" bestFit="1" customWidth="1"/>
    <col min="8957" max="8957" width="6.28515625" style="61" bestFit="1" customWidth="1"/>
    <col min="8958" max="8958" width="4.85546875" style="61" bestFit="1" customWidth="1"/>
    <col min="8959" max="8959" width="6" style="61" customWidth="1"/>
    <col min="8960" max="8961" width="5.140625" style="61" customWidth="1"/>
    <col min="8962" max="8962" width="10.42578125" style="61" customWidth="1"/>
    <col min="8963" max="8963" width="53.85546875" style="61" customWidth="1"/>
    <col min="8964" max="8964" width="21.85546875" style="61" customWidth="1"/>
    <col min="8965" max="8965" width="23.5703125" style="61" customWidth="1"/>
    <col min="8966" max="8966" width="17.28515625" style="61" customWidth="1"/>
    <col min="8967" max="8967" width="24.7109375" style="61" customWidth="1"/>
    <col min="8968" max="8968" width="11.42578125" style="61"/>
    <col min="8969" max="8969" width="1.5703125" style="61" customWidth="1"/>
    <col min="8970" max="8971" width="14.7109375" style="61" customWidth="1"/>
    <col min="8972" max="8972" width="13.140625" style="61" customWidth="1"/>
    <col min="8973" max="8975" width="12.5703125" style="61" customWidth="1"/>
    <col min="8976" max="8979" width="13.28515625" style="61" customWidth="1"/>
    <col min="8980" max="8980" width="12.42578125" style="61" customWidth="1"/>
    <col min="8981" max="8981" width="12.140625" style="61" customWidth="1"/>
    <col min="8982" max="8983" width="11.85546875" style="61" customWidth="1"/>
    <col min="8984" max="8984" width="13.140625" style="61" customWidth="1"/>
    <col min="8985" max="8995" width="11.42578125" style="61"/>
    <col min="8996" max="8997" width="12.42578125" style="61" customWidth="1"/>
    <col min="8998" max="8998" width="11.85546875" style="61" customWidth="1"/>
    <col min="8999" max="8999" width="11.42578125" style="61"/>
    <col min="9000" max="9000" width="13.7109375" style="61" customWidth="1"/>
    <col min="9001" max="9001" width="14.85546875" style="61" customWidth="1"/>
    <col min="9002" max="9002" width="12.7109375" style="61" customWidth="1"/>
    <col min="9003" max="9003" width="13.28515625" style="61" customWidth="1"/>
    <col min="9004" max="9004" width="13" style="61" customWidth="1"/>
    <col min="9005" max="9005" width="11.85546875" style="61" customWidth="1"/>
    <col min="9006" max="9006" width="12.42578125" style="61" customWidth="1"/>
    <col min="9007" max="9007" width="12.140625" style="61" customWidth="1"/>
    <col min="9008" max="9008" width="12" style="61" customWidth="1"/>
    <col min="9009" max="9018" width="11.42578125" style="61"/>
    <col min="9019" max="9019" width="11.85546875" style="61" bestFit="1" customWidth="1"/>
    <col min="9020" max="9020" width="11.42578125" style="61"/>
    <col min="9021" max="9021" width="15.5703125" style="61" bestFit="1" customWidth="1"/>
    <col min="9022" max="9022" width="17.42578125" style="61" bestFit="1" customWidth="1"/>
    <col min="9023" max="9023" width="20.28515625" style="61" bestFit="1" customWidth="1"/>
    <col min="9024" max="9024" width="20" style="61" customWidth="1"/>
    <col min="9025" max="9028" width="11.42578125" style="61"/>
    <col min="9029" max="9029" width="27.42578125" style="61" bestFit="1" customWidth="1"/>
    <col min="9030" max="9030" width="32.140625" style="61" bestFit="1" customWidth="1"/>
    <col min="9031" max="9096" width="11.42578125" style="61"/>
    <col min="9097" max="9097" width="6.85546875" style="61" customWidth="1"/>
    <col min="9098" max="9098" width="2.85546875" style="61" customWidth="1"/>
    <col min="9099" max="9099" width="7.42578125" style="61" customWidth="1"/>
    <col min="9100" max="9100" width="20.140625" style="61" customWidth="1"/>
    <col min="9101" max="9101" width="8.5703125" style="61" customWidth="1"/>
    <col min="9102" max="9102" width="6.140625" style="61" customWidth="1"/>
    <col min="9103" max="9103" width="8.42578125" style="61" customWidth="1"/>
    <col min="9104" max="9104" width="13.85546875" style="61" customWidth="1"/>
    <col min="9105" max="9106" width="11.5703125" style="61" customWidth="1"/>
    <col min="9107" max="9107" width="7.28515625" style="61" customWidth="1"/>
    <col min="9108" max="9108" width="13.140625" style="61" customWidth="1"/>
    <col min="9109" max="9109" width="25.28515625" style="61" customWidth="1"/>
    <col min="9110" max="9110" width="5.28515625" style="61" customWidth="1"/>
    <col min="9111" max="9111" width="12.140625" style="61" customWidth="1"/>
    <col min="9112" max="9112" width="17" style="61" customWidth="1"/>
    <col min="9113" max="9113" width="12.140625" style="61" customWidth="1"/>
    <col min="9114" max="9114" width="10" style="61" customWidth="1"/>
    <col min="9115" max="9115" width="8.5703125" style="61" customWidth="1"/>
    <col min="9116" max="9116" width="12.140625" style="61" customWidth="1"/>
    <col min="9117" max="9117" width="24.5703125" style="61" customWidth="1"/>
    <col min="9118" max="9122" width="8.7109375" style="61" customWidth="1"/>
    <col min="9123" max="9123" width="12" style="61" customWidth="1"/>
    <col min="9124" max="9125" width="12.140625" style="61" customWidth="1"/>
    <col min="9126" max="9126" width="15.28515625" style="61" customWidth="1"/>
    <col min="9127" max="9127" width="15" style="61" customWidth="1"/>
    <col min="9128" max="9130" width="6.28515625" style="61" bestFit="1" customWidth="1"/>
    <col min="9131" max="9133" width="6.28515625" style="61" customWidth="1"/>
    <col min="9134" max="9134" width="13.85546875" style="61" customWidth="1"/>
    <col min="9135" max="9135" width="9.28515625" style="61" customWidth="1"/>
    <col min="9136" max="9136" width="11" style="61" customWidth="1"/>
    <col min="9137" max="9137" width="9.7109375" style="61" customWidth="1"/>
    <col min="9138" max="9138" width="8.42578125" style="61" customWidth="1"/>
    <col min="9139" max="9139" width="8.7109375" style="61" customWidth="1"/>
    <col min="9140" max="9140" width="9.42578125" style="61" customWidth="1"/>
    <col min="9141" max="9142" width="10" style="61" customWidth="1"/>
    <col min="9143" max="9143" width="10.140625" style="61" customWidth="1"/>
    <col min="9144" max="9144" width="9.28515625" style="61" customWidth="1"/>
    <col min="9145" max="9145" width="10.42578125" style="61" customWidth="1"/>
    <col min="9146" max="9146" width="9.7109375" style="61" customWidth="1"/>
    <col min="9147" max="9147" width="9.5703125" style="61" customWidth="1"/>
    <col min="9148" max="9148" width="10.28515625" style="61" customWidth="1"/>
    <col min="9149" max="9152" width="8.7109375" style="61" customWidth="1"/>
    <col min="9153" max="9153" width="12.7109375" style="61" customWidth="1"/>
    <col min="9154" max="9155" width="11.42578125" style="61"/>
    <col min="9156" max="9159" width="11.5703125" style="61" customWidth="1"/>
    <col min="9160" max="9160" width="12.7109375" style="61" customWidth="1"/>
    <col min="9161" max="9161" width="12" style="61" customWidth="1"/>
    <col min="9162" max="9164" width="11.42578125" style="61"/>
    <col min="9165" max="9165" width="10.140625" style="61" customWidth="1"/>
    <col min="9166" max="9166" width="9.28515625" style="61" customWidth="1"/>
    <col min="9167" max="9167" width="10.140625" style="61" customWidth="1"/>
    <col min="9168" max="9168" width="12.5703125" style="61" customWidth="1"/>
    <col min="9169" max="9169" width="12.85546875" style="61" customWidth="1"/>
    <col min="9170" max="9170" width="25" style="61" customWidth="1"/>
    <col min="9171" max="9171" width="39.5703125" style="61" customWidth="1"/>
    <col min="9172" max="9173" width="5.140625" style="61" customWidth="1"/>
    <col min="9174" max="9175" width="3.85546875" style="61" bestFit="1" customWidth="1"/>
    <col min="9176" max="9176" width="5.42578125" style="61" bestFit="1" customWidth="1"/>
    <col min="9177" max="9177" width="4" style="61" bestFit="1" customWidth="1"/>
    <col min="9178" max="9178" width="5.42578125" style="61" customWidth="1"/>
    <col min="9179" max="9179" width="5.42578125" style="61" bestFit="1" customWidth="1"/>
    <col min="9180" max="9180" width="4.42578125" style="61" bestFit="1" customWidth="1"/>
    <col min="9181" max="9182" width="3.85546875" style="61" bestFit="1" customWidth="1"/>
    <col min="9183" max="9183" width="5.42578125" style="61" bestFit="1" customWidth="1"/>
    <col min="9184" max="9184" width="4" style="61" bestFit="1" customWidth="1"/>
    <col min="9185" max="9187" width="5.140625" style="61" customWidth="1"/>
    <col min="9188" max="9188" width="50.28515625" style="61" customWidth="1"/>
    <col min="9189" max="9189" width="7" style="61" customWidth="1"/>
    <col min="9190" max="9191" width="8" style="61" customWidth="1"/>
    <col min="9192" max="9192" width="7" style="61" customWidth="1"/>
    <col min="9193" max="9193" width="8.140625" style="61" customWidth="1"/>
    <col min="9194" max="9194" width="16" style="61" customWidth="1"/>
    <col min="9195" max="9195" width="11.42578125" style="61"/>
    <col min="9196" max="9196" width="19.5703125" style="61" customWidth="1"/>
    <col min="9197" max="9197" width="23" style="61" customWidth="1"/>
    <col min="9198" max="9198" width="39.42578125" style="61" customWidth="1"/>
    <col min="9199" max="9199" width="19.42578125" style="61" customWidth="1"/>
    <col min="9200" max="9200" width="6.5703125" style="61" customWidth="1"/>
    <col min="9201" max="9201" width="26.5703125" style="61" customWidth="1"/>
    <col min="9202" max="9202" width="5.140625" style="61" customWidth="1"/>
    <col min="9203" max="9203" width="4.42578125" style="61" bestFit="1" customWidth="1"/>
    <col min="9204" max="9205" width="3.85546875" style="61" bestFit="1" customWidth="1"/>
    <col min="9206" max="9206" width="5.42578125" style="61" bestFit="1" customWidth="1"/>
    <col min="9207" max="9207" width="4" style="61" bestFit="1" customWidth="1"/>
    <col min="9208" max="9208" width="4.85546875" style="61" customWidth="1"/>
    <col min="9209" max="9209" width="8.5703125" style="61" customWidth="1"/>
    <col min="9210" max="9210" width="5.28515625" style="61" customWidth="1"/>
    <col min="9211" max="9211" width="4.5703125" style="61" bestFit="1" customWidth="1"/>
    <col min="9212" max="9212" width="4.7109375" style="61" bestFit="1" customWidth="1"/>
    <col min="9213" max="9213" width="6.28515625" style="61" bestFit="1" customWidth="1"/>
    <col min="9214" max="9214" width="4.85546875" style="61" bestFit="1" customWidth="1"/>
    <col min="9215" max="9215" width="6" style="61" customWidth="1"/>
    <col min="9216" max="9217" width="5.140625" style="61" customWidth="1"/>
    <col min="9218" max="9218" width="10.42578125" style="61" customWidth="1"/>
    <col min="9219" max="9219" width="53.85546875" style="61" customWidth="1"/>
    <col min="9220" max="9220" width="21.85546875" style="61" customWidth="1"/>
    <col min="9221" max="9221" width="23.5703125" style="61" customWidth="1"/>
    <col min="9222" max="9222" width="17.28515625" style="61" customWidth="1"/>
    <col min="9223" max="9223" width="24.7109375" style="61" customWidth="1"/>
    <col min="9224" max="9224" width="11.42578125" style="61"/>
    <col min="9225" max="9225" width="1.5703125" style="61" customWidth="1"/>
    <col min="9226" max="9227" width="14.7109375" style="61" customWidth="1"/>
    <col min="9228" max="9228" width="13.140625" style="61" customWidth="1"/>
    <col min="9229" max="9231" width="12.5703125" style="61" customWidth="1"/>
    <col min="9232" max="9235" width="13.28515625" style="61" customWidth="1"/>
    <col min="9236" max="9236" width="12.42578125" style="61" customWidth="1"/>
    <col min="9237" max="9237" width="12.140625" style="61" customWidth="1"/>
    <col min="9238" max="9239" width="11.85546875" style="61" customWidth="1"/>
    <col min="9240" max="9240" width="13.140625" style="61" customWidth="1"/>
    <col min="9241" max="9251" width="11.42578125" style="61"/>
    <col min="9252" max="9253" width="12.42578125" style="61" customWidth="1"/>
    <col min="9254" max="9254" width="11.85546875" style="61" customWidth="1"/>
    <col min="9255" max="9255" width="11.42578125" style="61"/>
    <col min="9256" max="9256" width="13.7109375" style="61" customWidth="1"/>
    <col min="9257" max="9257" width="14.85546875" style="61" customWidth="1"/>
    <col min="9258" max="9258" width="12.7109375" style="61" customWidth="1"/>
    <col min="9259" max="9259" width="13.28515625" style="61" customWidth="1"/>
    <col min="9260" max="9260" width="13" style="61" customWidth="1"/>
    <col min="9261" max="9261" width="11.85546875" style="61" customWidth="1"/>
    <col min="9262" max="9262" width="12.42578125" style="61" customWidth="1"/>
    <col min="9263" max="9263" width="12.140625" style="61" customWidth="1"/>
    <col min="9264" max="9264" width="12" style="61" customWidth="1"/>
    <col min="9265" max="9274" width="11.42578125" style="61"/>
    <col min="9275" max="9275" width="11.85546875" style="61" bestFit="1" customWidth="1"/>
    <col min="9276" max="9276" width="11.42578125" style="61"/>
    <col min="9277" max="9277" width="15.5703125" style="61" bestFit="1" customWidth="1"/>
    <col min="9278" max="9278" width="17.42578125" style="61" bestFit="1" customWidth="1"/>
    <col min="9279" max="9279" width="20.28515625" style="61" bestFit="1" customWidth="1"/>
    <col min="9280" max="9280" width="20" style="61" customWidth="1"/>
    <col min="9281" max="9284" width="11.42578125" style="61"/>
    <col min="9285" max="9285" width="27.42578125" style="61" bestFit="1" customWidth="1"/>
    <col min="9286" max="9286" width="32.140625" style="61" bestFit="1" customWidth="1"/>
    <col min="9287" max="9352" width="11.42578125" style="61"/>
    <col min="9353" max="9353" width="6.85546875" style="61" customWidth="1"/>
    <col min="9354" max="9354" width="2.85546875" style="61" customWidth="1"/>
    <col min="9355" max="9355" width="7.42578125" style="61" customWidth="1"/>
    <col min="9356" max="9356" width="20.140625" style="61" customWidth="1"/>
    <col min="9357" max="9357" width="8.5703125" style="61" customWidth="1"/>
    <col min="9358" max="9358" width="6.140625" style="61" customWidth="1"/>
    <col min="9359" max="9359" width="8.42578125" style="61" customWidth="1"/>
    <col min="9360" max="9360" width="13.85546875" style="61" customWidth="1"/>
    <col min="9361" max="9362" width="11.5703125" style="61" customWidth="1"/>
    <col min="9363" max="9363" width="7.28515625" style="61" customWidth="1"/>
    <col min="9364" max="9364" width="13.140625" style="61" customWidth="1"/>
    <col min="9365" max="9365" width="25.28515625" style="61" customWidth="1"/>
    <col min="9366" max="9366" width="5.28515625" style="61" customWidth="1"/>
    <col min="9367" max="9367" width="12.140625" style="61" customWidth="1"/>
    <col min="9368" max="9368" width="17" style="61" customWidth="1"/>
    <col min="9369" max="9369" width="12.140625" style="61" customWidth="1"/>
    <col min="9370" max="9370" width="10" style="61" customWidth="1"/>
    <col min="9371" max="9371" width="8.5703125" style="61" customWidth="1"/>
    <col min="9372" max="9372" width="12.140625" style="61" customWidth="1"/>
    <col min="9373" max="9373" width="24.5703125" style="61" customWidth="1"/>
    <col min="9374" max="9378" width="8.7109375" style="61" customWidth="1"/>
    <col min="9379" max="9379" width="12" style="61" customWidth="1"/>
    <col min="9380" max="9381" width="12.140625" style="61" customWidth="1"/>
    <col min="9382" max="9382" width="15.28515625" style="61" customWidth="1"/>
    <col min="9383" max="9383" width="15" style="61" customWidth="1"/>
    <col min="9384" max="9386" width="6.28515625" style="61" bestFit="1" customWidth="1"/>
    <col min="9387" max="9389" width="6.28515625" style="61" customWidth="1"/>
    <col min="9390" max="9390" width="13.85546875" style="61" customWidth="1"/>
    <col min="9391" max="9391" width="9.28515625" style="61" customWidth="1"/>
    <col min="9392" max="9392" width="11" style="61" customWidth="1"/>
    <col min="9393" max="9393" width="9.7109375" style="61" customWidth="1"/>
    <col min="9394" max="9394" width="8.42578125" style="61" customWidth="1"/>
    <col min="9395" max="9395" width="8.7109375" style="61" customWidth="1"/>
    <col min="9396" max="9396" width="9.42578125" style="61" customWidth="1"/>
    <col min="9397" max="9398" width="10" style="61" customWidth="1"/>
    <col min="9399" max="9399" width="10.140625" style="61" customWidth="1"/>
    <col min="9400" max="9400" width="9.28515625" style="61" customWidth="1"/>
    <col min="9401" max="9401" width="10.42578125" style="61" customWidth="1"/>
    <col min="9402" max="9402" width="9.7109375" style="61" customWidth="1"/>
    <col min="9403" max="9403" width="9.5703125" style="61" customWidth="1"/>
    <col min="9404" max="9404" width="10.28515625" style="61" customWidth="1"/>
    <col min="9405" max="9408" width="8.7109375" style="61" customWidth="1"/>
    <col min="9409" max="9409" width="12.7109375" style="61" customWidth="1"/>
    <col min="9410" max="9411" width="11.42578125" style="61"/>
    <col min="9412" max="9415" width="11.5703125" style="61" customWidth="1"/>
    <col min="9416" max="9416" width="12.7109375" style="61" customWidth="1"/>
    <col min="9417" max="9417" width="12" style="61" customWidth="1"/>
    <col min="9418" max="9420" width="11.42578125" style="61"/>
    <col min="9421" max="9421" width="10.140625" style="61" customWidth="1"/>
    <col min="9422" max="9422" width="9.28515625" style="61" customWidth="1"/>
    <col min="9423" max="9423" width="10.140625" style="61" customWidth="1"/>
    <col min="9424" max="9424" width="12.5703125" style="61" customWidth="1"/>
    <col min="9425" max="9425" width="12.85546875" style="61" customWidth="1"/>
    <col min="9426" max="9426" width="25" style="61" customWidth="1"/>
    <col min="9427" max="9427" width="39.5703125" style="61" customWidth="1"/>
    <col min="9428" max="9429" width="5.140625" style="61" customWidth="1"/>
    <col min="9430" max="9431" width="3.85546875" style="61" bestFit="1" customWidth="1"/>
    <col min="9432" max="9432" width="5.42578125" style="61" bestFit="1" customWidth="1"/>
    <col min="9433" max="9433" width="4" style="61" bestFit="1" customWidth="1"/>
    <col min="9434" max="9434" width="5.42578125" style="61" customWidth="1"/>
    <col min="9435" max="9435" width="5.42578125" style="61" bestFit="1" customWidth="1"/>
    <col min="9436" max="9436" width="4.42578125" style="61" bestFit="1" customWidth="1"/>
    <col min="9437" max="9438" width="3.85546875" style="61" bestFit="1" customWidth="1"/>
    <col min="9439" max="9439" width="5.42578125" style="61" bestFit="1" customWidth="1"/>
    <col min="9440" max="9440" width="4" style="61" bestFit="1" customWidth="1"/>
    <col min="9441" max="9443" width="5.140625" style="61" customWidth="1"/>
    <col min="9444" max="9444" width="50.28515625" style="61" customWidth="1"/>
    <col min="9445" max="9445" width="7" style="61" customWidth="1"/>
    <col min="9446" max="9447" width="8" style="61" customWidth="1"/>
    <col min="9448" max="9448" width="7" style="61" customWidth="1"/>
    <col min="9449" max="9449" width="8.140625" style="61" customWidth="1"/>
    <col min="9450" max="9450" width="16" style="61" customWidth="1"/>
    <col min="9451" max="9451" width="11.42578125" style="61"/>
    <col min="9452" max="9452" width="19.5703125" style="61" customWidth="1"/>
    <col min="9453" max="9453" width="23" style="61" customWidth="1"/>
    <col min="9454" max="9454" width="39.42578125" style="61" customWidth="1"/>
    <col min="9455" max="9455" width="19.42578125" style="61" customWidth="1"/>
    <col min="9456" max="9456" width="6.5703125" style="61" customWidth="1"/>
    <col min="9457" max="9457" width="26.5703125" style="61" customWidth="1"/>
    <col min="9458" max="9458" width="5.140625" style="61" customWidth="1"/>
    <col min="9459" max="9459" width="4.42578125" style="61" bestFit="1" customWidth="1"/>
    <col min="9460" max="9461" width="3.85546875" style="61" bestFit="1" customWidth="1"/>
    <col min="9462" max="9462" width="5.42578125" style="61" bestFit="1" customWidth="1"/>
    <col min="9463" max="9463" width="4" style="61" bestFit="1" customWidth="1"/>
    <col min="9464" max="9464" width="4.85546875" style="61" customWidth="1"/>
    <col min="9465" max="9465" width="8.5703125" style="61" customWidth="1"/>
    <col min="9466" max="9466" width="5.28515625" style="61" customWidth="1"/>
    <col min="9467" max="9467" width="4.5703125" style="61" bestFit="1" customWidth="1"/>
    <col min="9468" max="9468" width="4.7109375" style="61" bestFit="1" customWidth="1"/>
    <col min="9469" max="9469" width="6.28515625" style="61" bestFit="1" customWidth="1"/>
    <col min="9470" max="9470" width="4.85546875" style="61" bestFit="1" customWidth="1"/>
    <col min="9471" max="9471" width="6" style="61" customWidth="1"/>
    <col min="9472" max="9473" width="5.140625" style="61" customWidth="1"/>
    <col min="9474" max="9474" width="10.42578125" style="61" customWidth="1"/>
    <col min="9475" max="9475" width="53.85546875" style="61" customWidth="1"/>
    <col min="9476" max="9476" width="21.85546875" style="61" customWidth="1"/>
    <col min="9477" max="9477" width="23.5703125" style="61" customWidth="1"/>
    <col min="9478" max="9478" width="17.28515625" style="61" customWidth="1"/>
    <col min="9479" max="9479" width="24.7109375" style="61" customWidth="1"/>
    <col min="9480" max="9480" width="11.42578125" style="61"/>
    <col min="9481" max="9481" width="1.5703125" style="61" customWidth="1"/>
    <col min="9482" max="9483" width="14.7109375" style="61" customWidth="1"/>
    <col min="9484" max="9484" width="13.140625" style="61" customWidth="1"/>
    <col min="9485" max="9487" width="12.5703125" style="61" customWidth="1"/>
    <col min="9488" max="9491" width="13.28515625" style="61" customWidth="1"/>
    <col min="9492" max="9492" width="12.42578125" style="61" customWidth="1"/>
    <col min="9493" max="9493" width="12.140625" style="61" customWidth="1"/>
    <col min="9494" max="9495" width="11.85546875" style="61" customWidth="1"/>
    <col min="9496" max="9496" width="13.140625" style="61" customWidth="1"/>
    <col min="9497" max="9507" width="11.42578125" style="61"/>
    <col min="9508" max="9509" width="12.42578125" style="61" customWidth="1"/>
    <col min="9510" max="9510" width="11.85546875" style="61" customWidth="1"/>
    <col min="9511" max="9511" width="11.42578125" style="61"/>
    <col min="9512" max="9512" width="13.7109375" style="61" customWidth="1"/>
    <col min="9513" max="9513" width="14.85546875" style="61" customWidth="1"/>
    <col min="9514" max="9514" width="12.7109375" style="61" customWidth="1"/>
    <col min="9515" max="9515" width="13.28515625" style="61" customWidth="1"/>
    <col min="9516" max="9516" width="13" style="61" customWidth="1"/>
    <col min="9517" max="9517" width="11.85546875" style="61" customWidth="1"/>
    <col min="9518" max="9518" width="12.42578125" style="61" customWidth="1"/>
    <col min="9519" max="9519" width="12.140625" style="61" customWidth="1"/>
    <col min="9520" max="9520" width="12" style="61" customWidth="1"/>
    <col min="9521" max="9530" width="11.42578125" style="61"/>
    <col min="9531" max="9531" width="11.85546875" style="61" bestFit="1" customWidth="1"/>
    <col min="9532" max="9532" width="11.42578125" style="61"/>
    <col min="9533" max="9533" width="15.5703125" style="61" bestFit="1" customWidth="1"/>
    <col min="9534" max="9534" width="17.42578125" style="61" bestFit="1" customWidth="1"/>
    <col min="9535" max="9535" width="20.28515625" style="61" bestFit="1" customWidth="1"/>
    <col min="9536" max="9536" width="20" style="61" customWidth="1"/>
    <col min="9537" max="9540" width="11.42578125" style="61"/>
    <col min="9541" max="9541" width="27.42578125" style="61" bestFit="1" customWidth="1"/>
    <col min="9542" max="9542" width="32.140625" style="61" bestFit="1" customWidth="1"/>
    <col min="9543" max="9608" width="11.42578125" style="61"/>
    <col min="9609" max="9609" width="6.85546875" style="61" customWidth="1"/>
    <col min="9610" max="9610" width="2.85546875" style="61" customWidth="1"/>
    <col min="9611" max="9611" width="7.42578125" style="61" customWidth="1"/>
    <col min="9612" max="9612" width="20.140625" style="61" customWidth="1"/>
    <col min="9613" max="9613" width="8.5703125" style="61" customWidth="1"/>
    <col min="9614" max="9614" width="6.140625" style="61" customWidth="1"/>
    <col min="9615" max="9615" width="8.42578125" style="61" customWidth="1"/>
    <col min="9616" max="9616" width="13.85546875" style="61" customWidth="1"/>
    <col min="9617" max="9618" width="11.5703125" style="61" customWidth="1"/>
    <col min="9619" max="9619" width="7.28515625" style="61" customWidth="1"/>
    <col min="9620" max="9620" width="13.140625" style="61" customWidth="1"/>
    <col min="9621" max="9621" width="25.28515625" style="61" customWidth="1"/>
    <col min="9622" max="9622" width="5.28515625" style="61" customWidth="1"/>
    <col min="9623" max="9623" width="12.140625" style="61" customWidth="1"/>
    <col min="9624" max="9624" width="17" style="61" customWidth="1"/>
    <col min="9625" max="9625" width="12.140625" style="61" customWidth="1"/>
    <col min="9626" max="9626" width="10" style="61" customWidth="1"/>
    <col min="9627" max="9627" width="8.5703125" style="61" customWidth="1"/>
    <col min="9628" max="9628" width="12.140625" style="61" customWidth="1"/>
    <col min="9629" max="9629" width="24.5703125" style="61" customWidth="1"/>
    <col min="9630" max="9634" width="8.7109375" style="61" customWidth="1"/>
    <col min="9635" max="9635" width="12" style="61" customWidth="1"/>
    <col min="9636" max="9637" width="12.140625" style="61" customWidth="1"/>
    <col min="9638" max="9638" width="15.28515625" style="61" customWidth="1"/>
    <col min="9639" max="9639" width="15" style="61" customWidth="1"/>
    <col min="9640" max="9642" width="6.28515625" style="61" bestFit="1" customWidth="1"/>
    <col min="9643" max="9645" width="6.28515625" style="61" customWidth="1"/>
    <col min="9646" max="9646" width="13.85546875" style="61" customWidth="1"/>
    <col min="9647" max="9647" width="9.28515625" style="61" customWidth="1"/>
    <col min="9648" max="9648" width="11" style="61" customWidth="1"/>
    <col min="9649" max="9649" width="9.7109375" style="61" customWidth="1"/>
    <col min="9650" max="9650" width="8.42578125" style="61" customWidth="1"/>
    <col min="9651" max="9651" width="8.7109375" style="61" customWidth="1"/>
    <col min="9652" max="9652" width="9.42578125" style="61" customWidth="1"/>
    <col min="9653" max="9654" width="10" style="61" customWidth="1"/>
    <col min="9655" max="9655" width="10.140625" style="61" customWidth="1"/>
    <col min="9656" max="9656" width="9.28515625" style="61" customWidth="1"/>
    <col min="9657" max="9657" width="10.42578125" style="61" customWidth="1"/>
    <col min="9658" max="9658" width="9.7109375" style="61" customWidth="1"/>
    <col min="9659" max="9659" width="9.5703125" style="61" customWidth="1"/>
    <col min="9660" max="9660" width="10.28515625" style="61" customWidth="1"/>
    <col min="9661" max="9664" width="8.7109375" style="61" customWidth="1"/>
    <col min="9665" max="9665" width="12.7109375" style="61" customWidth="1"/>
    <col min="9666" max="9667" width="11.42578125" style="61"/>
    <col min="9668" max="9671" width="11.5703125" style="61" customWidth="1"/>
    <col min="9672" max="9672" width="12.7109375" style="61" customWidth="1"/>
    <col min="9673" max="9673" width="12" style="61" customWidth="1"/>
    <col min="9674" max="9676" width="11.42578125" style="61"/>
    <col min="9677" max="9677" width="10.140625" style="61" customWidth="1"/>
    <col min="9678" max="9678" width="9.28515625" style="61" customWidth="1"/>
    <col min="9679" max="9679" width="10.140625" style="61" customWidth="1"/>
    <col min="9680" max="9680" width="12.5703125" style="61" customWidth="1"/>
    <col min="9681" max="9681" width="12.85546875" style="61" customWidth="1"/>
    <col min="9682" max="9682" width="25" style="61" customWidth="1"/>
    <col min="9683" max="9683" width="39.5703125" style="61" customWidth="1"/>
    <col min="9684" max="9685" width="5.140625" style="61" customWidth="1"/>
    <col min="9686" max="9687" width="3.85546875" style="61" bestFit="1" customWidth="1"/>
    <col min="9688" max="9688" width="5.42578125" style="61" bestFit="1" customWidth="1"/>
    <col min="9689" max="9689" width="4" style="61" bestFit="1" customWidth="1"/>
    <col min="9690" max="9690" width="5.42578125" style="61" customWidth="1"/>
    <col min="9691" max="9691" width="5.42578125" style="61" bestFit="1" customWidth="1"/>
    <col min="9692" max="9692" width="4.42578125" style="61" bestFit="1" customWidth="1"/>
    <col min="9693" max="9694" width="3.85546875" style="61" bestFit="1" customWidth="1"/>
    <col min="9695" max="9695" width="5.42578125" style="61" bestFit="1" customWidth="1"/>
    <col min="9696" max="9696" width="4" style="61" bestFit="1" customWidth="1"/>
    <col min="9697" max="9699" width="5.140625" style="61" customWidth="1"/>
    <col min="9700" max="9700" width="50.28515625" style="61" customWidth="1"/>
    <col min="9701" max="9701" width="7" style="61" customWidth="1"/>
    <col min="9702" max="9703" width="8" style="61" customWidth="1"/>
    <col min="9704" max="9704" width="7" style="61" customWidth="1"/>
    <col min="9705" max="9705" width="8.140625" style="61" customWidth="1"/>
    <col min="9706" max="9706" width="16" style="61" customWidth="1"/>
    <col min="9707" max="9707" width="11.42578125" style="61"/>
    <col min="9708" max="9708" width="19.5703125" style="61" customWidth="1"/>
    <col min="9709" max="9709" width="23" style="61" customWidth="1"/>
    <col min="9710" max="9710" width="39.42578125" style="61" customWidth="1"/>
    <col min="9711" max="9711" width="19.42578125" style="61" customWidth="1"/>
    <col min="9712" max="9712" width="6.5703125" style="61" customWidth="1"/>
    <col min="9713" max="9713" width="26.5703125" style="61" customWidth="1"/>
    <col min="9714" max="9714" width="5.140625" style="61" customWidth="1"/>
    <col min="9715" max="9715" width="4.42578125" style="61" bestFit="1" customWidth="1"/>
    <col min="9716" max="9717" width="3.85546875" style="61" bestFit="1" customWidth="1"/>
    <col min="9718" max="9718" width="5.42578125" style="61" bestFit="1" customWidth="1"/>
    <col min="9719" max="9719" width="4" style="61" bestFit="1" customWidth="1"/>
    <col min="9720" max="9720" width="4.85546875" style="61" customWidth="1"/>
    <col min="9721" max="9721" width="8.5703125" style="61" customWidth="1"/>
    <col min="9722" max="9722" width="5.28515625" style="61" customWidth="1"/>
    <col min="9723" max="9723" width="4.5703125" style="61" bestFit="1" customWidth="1"/>
    <col min="9724" max="9724" width="4.7109375" style="61" bestFit="1" customWidth="1"/>
    <col min="9725" max="9725" width="6.28515625" style="61" bestFit="1" customWidth="1"/>
    <col min="9726" max="9726" width="4.85546875" style="61" bestFit="1" customWidth="1"/>
    <col min="9727" max="9727" width="6" style="61" customWidth="1"/>
    <col min="9728" max="9729" width="5.140625" style="61" customWidth="1"/>
    <col min="9730" max="9730" width="10.42578125" style="61" customWidth="1"/>
    <col min="9731" max="9731" width="53.85546875" style="61" customWidth="1"/>
    <col min="9732" max="9732" width="21.85546875" style="61" customWidth="1"/>
    <col min="9733" max="9733" width="23.5703125" style="61" customWidth="1"/>
    <col min="9734" max="9734" width="17.28515625" style="61" customWidth="1"/>
    <col min="9735" max="9735" width="24.7109375" style="61" customWidth="1"/>
    <col min="9736" max="9736" width="11.42578125" style="61"/>
    <col min="9737" max="9737" width="1.5703125" style="61" customWidth="1"/>
    <col min="9738" max="9739" width="14.7109375" style="61" customWidth="1"/>
    <col min="9740" max="9740" width="13.140625" style="61" customWidth="1"/>
    <col min="9741" max="9743" width="12.5703125" style="61" customWidth="1"/>
    <col min="9744" max="9747" width="13.28515625" style="61" customWidth="1"/>
    <col min="9748" max="9748" width="12.42578125" style="61" customWidth="1"/>
    <col min="9749" max="9749" width="12.140625" style="61" customWidth="1"/>
    <col min="9750" max="9751" width="11.85546875" style="61" customWidth="1"/>
    <col min="9752" max="9752" width="13.140625" style="61" customWidth="1"/>
    <col min="9753" max="9763" width="11.42578125" style="61"/>
    <col min="9764" max="9765" width="12.42578125" style="61" customWidth="1"/>
    <col min="9766" max="9766" width="11.85546875" style="61" customWidth="1"/>
    <col min="9767" max="9767" width="11.42578125" style="61"/>
    <col min="9768" max="9768" width="13.7109375" style="61" customWidth="1"/>
    <col min="9769" max="9769" width="14.85546875" style="61" customWidth="1"/>
    <col min="9770" max="9770" width="12.7109375" style="61" customWidth="1"/>
    <col min="9771" max="9771" width="13.28515625" style="61" customWidth="1"/>
    <col min="9772" max="9772" width="13" style="61" customWidth="1"/>
    <col min="9773" max="9773" width="11.85546875" style="61" customWidth="1"/>
    <col min="9774" max="9774" width="12.42578125" style="61" customWidth="1"/>
    <col min="9775" max="9775" width="12.140625" style="61" customWidth="1"/>
    <col min="9776" max="9776" width="12" style="61" customWidth="1"/>
    <col min="9777" max="9786" width="11.42578125" style="61"/>
    <col min="9787" max="9787" width="11.85546875" style="61" bestFit="1" customWidth="1"/>
    <col min="9788" max="9788" width="11.42578125" style="61"/>
    <col min="9789" max="9789" width="15.5703125" style="61" bestFit="1" customWidth="1"/>
    <col min="9790" max="9790" width="17.42578125" style="61" bestFit="1" customWidth="1"/>
    <col min="9791" max="9791" width="20.28515625" style="61" bestFit="1" customWidth="1"/>
    <col min="9792" max="9792" width="20" style="61" customWidth="1"/>
    <col min="9793" max="9796" width="11.42578125" style="61"/>
    <col min="9797" max="9797" width="27.42578125" style="61" bestFit="1" customWidth="1"/>
    <col min="9798" max="9798" width="32.140625" style="61" bestFit="1" customWidth="1"/>
    <col min="9799" max="9864" width="11.42578125" style="61"/>
    <col min="9865" max="9865" width="6.85546875" style="61" customWidth="1"/>
    <col min="9866" max="9866" width="2.85546875" style="61" customWidth="1"/>
    <col min="9867" max="9867" width="7.42578125" style="61" customWidth="1"/>
    <col min="9868" max="9868" width="20.140625" style="61" customWidth="1"/>
    <col min="9869" max="9869" width="8.5703125" style="61" customWidth="1"/>
    <col min="9870" max="9870" width="6.140625" style="61" customWidth="1"/>
    <col min="9871" max="9871" width="8.42578125" style="61" customWidth="1"/>
    <col min="9872" max="9872" width="13.85546875" style="61" customWidth="1"/>
    <col min="9873" max="9874" width="11.5703125" style="61" customWidth="1"/>
    <col min="9875" max="9875" width="7.28515625" style="61" customWidth="1"/>
    <col min="9876" max="9876" width="13.140625" style="61" customWidth="1"/>
    <col min="9877" max="9877" width="25.28515625" style="61" customWidth="1"/>
    <col min="9878" max="9878" width="5.28515625" style="61" customWidth="1"/>
    <col min="9879" max="9879" width="12.140625" style="61" customWidth="1"/>
    <col min="9880" max="9880" width="17" style="61" customWidth="1"/>
    <col min="9881" max="9881" width="12.140625" style="61" customWidth="1"/>
    <col min="9882" max="9882" width="10" style="61" customWidth="1"/>
    <col min="9883" max="9883" width="8.5703125" style="61" customWidth="1"/>
    <col min="9884" max="9884" width="12.140625" style="61" customWidth="1"/>
    <col min="9885" max="9885" width="24.5703125" style="61" customWidth="1"/>
    <col min="9886" max="9890" width="8.7109375" style="61" customWidth="1"/>
    <col min="9891" max="9891" width="12" style="61" customWidth="1"/>
    <col min="9892" max="9893" width="12.140625" style="61" customWidth="1"/>
    <col min="9894" max="9894" width="15.28515625" style="61" customWidth="1"/>
    <col min="9895" max="9895" width="15" style="61" customWidth="1"/>
    <col min="9896" max="9898" width="6.28515625" style="61" bestFit="1" customWidth="1"/>
    <col min="9899" max="9901" width="6.28515625" style="61" customWidth="1"/>
    <col min="9902" max="9902" width="13.85546875" style="61" customWidth="1"/>
    <col min="9903" max="9903" width="9.28515625" style="61" customWidth="1"/>
    <col min="9904" max="9904" width="11" style="61" customWidth="1"/>
    <col min="9905" max="9905" width="9.7109375" style="61" customWidth="1"/>
    <col min="9906" max="9906" width="8.42578125" style="61" customWidth="1"/>
    <col min="9907" max="9907" width="8.7109375" style="61" customWidth="1"/>
    <col min="9908" max="9908" width="9.42578125" style="61" customWidth="1"/>
    <col min="9909" max="9910" width="10" style="61" customWidth="1"/>
    <col min="9911" max="9911" width="10.140625" style="61" customWidth="1"/>
    <col min="9912" max="9912" width="9.28515625" style="61" customWidth="1"/>
    <col min="9913" max="9913" width="10.42578125" style="61" customWidth="1"/>
    <col min="9914" max="9914" width="9.7109375" style="61" customWidth="1"/>
    <col min="9915" max="9915" width="9.5703125" style="61" customWidth="1"/>
    <col min="9916" max="9916" width="10.28515625" style="61" customWidth="1"/>
    <col min="9917" max="9920" width="8.7109375" style="61" customWidth="1"/>
    <col min="9921" max="9921" width="12.7109375" style="61" customWidth="1"/>
    <col min="9922" max="9923" width="11.42578125" style="61"/>
    <col min="9924" max="9927" width="11.5703125" style="61" customWidth="1"/>
    <col min="9928" max="9928" width="12.7109375" style="61" customWidth="1"/>
    <col min="9929" max="9929" width="12" style="61" customWidth="1"/>
    <col min="9930" max="9932" width="11.42578125" style="61"/>
    <col min="9933" max="9933" width="10.140625" style="61" customWidth="1"/>
    <col min="9934" max="9934" width="9.28515625" style="61" customWidth="1"/>
    <col min="9935" max="9935" width="10.140625" style="61" customWidth="1"/>
    <col min="9936" max="9936" width="12.5703125" style="61" customWidth="1"/>
    <col min="9937" max="9937" width="12.85546875" style="61" customWidth="1"/>
    <col min="9938" max="9938" width="25" style="61" customWidth="1"/>
    <col min="9939" max="9939" width="39.5703125" style="61" customWidth="1"/>
    <col min="9940" max="9941" width="5.140625" style="61" customWidth="1"/>
    <col min="9942" max="9943" width="3.85546875" style="61" bestFit="1" customWidth="1"/>
    <col min="9944" max="9944" width="5.42578125" style="61" bestFit="1" customWidth="1"/>
    <col min="9945" max="9945" width="4" style="61" bestFit="1" customWidth="1"/>
    <col min="9946" max="9946" width="5.42578125" style="61" customWidth="1"/>
    <col min="9947" max="9947" width="5.42578125" style="61" bestFit="1" customWidth="1"/>
    <col min="9948" max="9948" width="4.42578125" style="61" bestFit="1" customWidth="1"/>
    <col min="9949" max="9950" width="3.85546875" style="61" bestFit="1" customWidth="1"/>
    <col min="9951" max="9951" width="5.42578125" style="61" bestFit="1" customWidth="1"/>
    <col min="9952" max="9952" width="4" style="61" bestFit="1" customWidth="1"/>
    <col min="9953" max="9955" width="5.140625" style="61" customWidth="1"/>
    <col min="9956" max="9956" width="50.28515625" style="61" customWidth="1"/>
    <col min="9957" max="9957" width="7" style="61" customWidth="1"/>
    <col min="9958" max="9959" width="8" style="61" customWidth="1"/>
    <col min="9960" max="9960" width="7" style="61" customWidth="1"/>
    <col min="9961" max="9961" width="8.140625" style="61" customWidth="1"/>
    <col min="9962" max="9962" width="16" style="61" customWidth="1"/>
    <col min="9963" max="9963" width="11.42578125" style="61"/>
    <col min="9964" max="9964" width="19.5703125" style="61" customWidth="1"/>
    <col min="9965" max="9965" width="23" style="61" customWidth="1"/>
    <col min="9966" max="9966" width="39.42578125" style="61" customWidth="1"/>
    <col min="9967" max="9967" width="19.42578125" style="61" customWidth="1"/>
    <col min="9968" max="9968" width="6.5703125" style="61" customWidth="1"/>
    <col min="9969" max="9969" width="26.5703125" style="61" customWidth="1"/>
    <col min="9970" max="9970" width="5.140625" style="61" customWidth="1"/>
    <col min="9971" max="9971" width="4.42578125" style="61" bestFit="1" customWidth="1"/>
    <col min="9972" max="9973" width="3.85546875" style="61" bestFit="1" customWidth="1"/>
    <col min="9974" max="9974" width="5.42578125" style="61" bestFit="1" customWidth="1"/>
    <col min="9975" max="9975" width="4" style="61" bestFit="1" customWidth="1"/>
    <col min="9976" max="9976" width="4.85546875" style="61" customWidth="1"/>
    <col min="9977" max="9977" width="8.5703125" style="61" customWidth="1"/>
    <col min="9978" max="9978" width="5.28515625" style="61" customWidth="1"/>
    <col min="9979" max="9979" width="4.5703125" style="61" bestFit="1" customWidth="1"/>
    <col min="9980" max="9980" width="4.7109375" style="61" bestFit="1" customWidth="1"/>
    <col min="9981" max="9981" width="6.28515625" style="61" bestFit="1" customWidth="1"/>
    <col min="9982" max="9982" width="4.85546875" style="61" bestFit="1" customWidth="1"/>
    <col min="9983" max="9983" width="6" style="61" customWidth="1"/>
    <col min="9984" max="9985" width="5.140625" style="61" customWidth="1"/>
    <col min="9986" max="9986" width="10.42578125" style="61" customWidth="1"/>
    <col min="9987" max="9987" width="53.85546875" style="61" customWidth="1"/>
    <col min="9988" max="9988" width="21.85546875" style="61" customWidth="1"/>
    <col min="9989" max="9989" width="23.5703125" style="61" customWidth="1"/>
    <col min="9990" max="9990" width="17.28515625" style="61" customWidth="1"/>
    <col min="9991" max="9991" width="24.7109375" style="61" customWidth="1"/>
    <col min="9992" max="9992" width="11.42578125" style="61"/>
    <col min="9993" max="9993" width="1.5703125" style="61" customWidth="1"/>
    <col min="9994" max="9995" width="14.7109375" style="61" customWidth="1"/>
    <col min="9996" max="9996" width="13.140625" style="61" customWidth="1"/>
    <col min="9997" max="9999" width="12.5703125" style="61" customWidth="1"/>
    <col min="10000" max="10003" width="13.28515625" style="61" customWidth="1"/>
    <col min="10004" max="10004" width="12.42578125" style="61" customWidth="1"/>
    <col min="10005" max="10005" width="12.140625" style="61" customWidth="1"/>
    <col min="10006" max="10007" width="11.85546875" style="61" customWidth="1"/>
    <col min="10008" max="10008" width="13.140625" style="61" customWidth="1"/>
    <col min="10009" max="10019" width="11.42578125" style="61"/>
    <col min="10020" max="10021" width="12.42578125" style="61" customWidth="1"/>
    <col min="10022" max="10022" width="11.85546875" style="61" customWidth="1"/>
    <col min="10023" max="10023" width="11.42578125" style="61"/>
    <col min="10024" max="10024" width="13.7109375" style="61" customWidth="1"/>
    <col min="10025" max="10025" width="14.85546875" style="61" customWidth="1"/>
    <col min="10026" max="10026" width="12.7109375" style="61" customWidth="1"/>
    <col min="10027" max="10027" width="13.28515625" style="61" customWidth="1"/>
    <col min="10028" max="10028" width="13" style="61" customWidth="1"/>
    <col min="10029" max="10029" width="11.85546875" style="61" customWidth="1"/>
    <col min="10030" max="10030" width="12.42578125" style="61" customWidth="1"/>
    <col min="10031" max="10031" width="12.140625" style="61" customWidth="1"/>
    <col min="10032" max="10032" width="12" style="61" customWidth="1"/>
    <col min="10033" max="10042" width="11.42578125" style="61"/>
    <col min="10043" max="10043" width="11.85546875" style="61" bestFit="1" customWidth="1"/>
    <col min="10044" max="10044" width="11.42578125" style="61"/>
    <col min="10045" max="10045" width="15.5703125" style="61" bestFit="1" customWidth="1"/>
    <col min="10046" max="10046" width="17.42578125" style="61" bestFit="1" customWidth="1"/>
    <col min="10047" max="10047" width="20.28515625" style="61" bestFit="1" customWidth="1"/>
    <col min="10048" max="10048" width="20" style="61" customWidth="1"/>
    <col min="10049" max="10052" width="11.42578125" style="61"/>
    <col min="10053" max="10053" width="27.42578125" style="61" bestFit="1" customWidth="1"/>
    <col min="10054" max="10054" width="32.140625" style="61" bestFit="1" customWidth="1"/>
    <col min="10055" max="10120" width="11.42578125" style="61"/>
    <col min="10121" max="10121" width="6.85546875" style="61" customWidth="1"/>
    <col min="10122" max="10122" width="2.85546875" style="61" customWidth="1"/>
    <col min="10123" max="10123" width="7.42578125" style="61" customWidth="1"/>
    <col min="10124" max="10124" width="20.140625" style="61" customWidth="1"/>
    <col min="10125" max="10125" width="8.5703125" style="61" customWidth="1"/>
    <col min="10126" max="10126" width="6.140625" style="61" customWidth="1"/>
    <col min="10127" max="10127" width="8.42578125" style="61" customWidth="1"/>
    <col min="10128" max="10128" width="13.85546875" style="61" customWidth="1"/>
    <col min="10129" max="10130" width="11.5703125" style="61" customWidth="1"/>
    <col min="10131" max="10131" width="7.28515625" style="61" customWidth="1"/>
    <col min="10132" max="10132" width="13.140625" style="61" customWidth="1"/>
    <col min="10133" max="10133" width="25.28515625" style="61" customWidth="1"/>
    <col min="10134" max="10134" width="5.28515625" style="61" customWidth="1"/>
    <col min="10135" max="10135" width="12.140625" style="61" customWidth="1"/>
    <col min="10136" max="10136" width="17" style="61" customWidth="1"/>
    <col min="10137" max="10137" width="12.140625" style="61" customWidth="1"/>
    <col min="10138" max="10138" width="10" style="61" customWidth="1"/>
    <col min="10139" max="10139" width="8.5703125" style="61" customWidth="1"/>
    <col min="10140" max="10140" width="12.140625" style="61" customWidth="1"/>
    <col min="10141" max="10141" width="24.5703125" style="61" customWidth="1"/>
    <col min="10142" max="10146" width="8.7109375" style="61" customWidth="1"/>
    <col min="10147" max="10147" width="12" style="61" customWidth="1"/>
    <col min="10148" max="10149" width="12.140625" style="61" customWidth="1"/>
    <col min="10150" max="10150" width="15.28515625" style="61" customWidth="1"/>
    <col min="10151" max="10151" width="15" style="61" customWidth="1"/>
    <col min="10152" max="10154" width="6.28515625" style="61" bestFit="1" customWidth="1"/>
    <col min="10155" max="10157" width="6.28515625" style="61" customWidth="1"/>
    <col min="10158" max="10158" width="13.85546875" style="61" customWidth="1"/>
    <col min="10159" max="10159" width="9.28515625" style="61" customWidth="1"/>
    <col min="10160" max="10160" width="11" style="61" customWidth="1"/>
    <col min="10161" max="10161" width="9.7109375" style="61" customWidth="1"/>
    <col min="10162" max="10162" width="8.42578125" style="61" customWidth="1"/>
    <col min="10163" max="10163" width="8.7109375" style="61" customWidth="1"/>
    <col min="10164" max="10164" width="9.42578125" style="61" customWidth="1"/>
    <col min="10165" max="10166" width="10" style="61" customWidth="1"/>
    <col min="10167" max="10167" width="10.140625" style="61" customWidth="1"/>
    <col min="10168" max="10168" width="9.28515625" style="61" customWidth="1"/>
    <col min="10169" max="10169" width="10.42578125" style="61" customWidth="1"/>
    <col min="10170" max="10170" width="9.7109375" style="61" customWidth="1"/>
    <col min="10171" max="10171" width="9.5703125" style="61" customWidth="1"/>
    <col min="10172" max="10172" width="10.28515625" style="61" customWidth="1"/>
    <col min="10173" max="10176" width="8.7109375" style="61" customWidth="1"/>
    <col min="10177" max="10177" width="12.7109375" style="61" customWidth="1"/>
    <col min="10178" max="10179" width="11.42578125" style="61"/>
    <col min="10180" max="10183" width="11.5703125" style="61" customWidth="1"/>
    <col min="10184" max="10184" width="12.7109375" style="61" customWidth="1"/>
    <col min="10185" max="10185" width="12" style="61" customWidth="1"/>
    <col min="10186" max="10188" width="11.42578125" style="61"/>
    <col min="10189" max="10189" width="10.140625" style="61" customWidth="1"/>
    <col min="10190" max="10190" width="9.28515625" style="61" customWidth="1"/>
    <col min="10191" max="10191" width="10.140625" style="61" customWidth="1"/>
    <col min="10192" max="10192" width="12.5703125" style="61" customWidth="1"/>
    <col min="10193" max="10193" width="12.85546875" style="61" customWidth="1"/>
    <col min="10194" max="10194" width="25" style="61" customWidth="1"/>
    <col min="10195" max="10195" width="39.5703125" style="61" customWidth="1"/>
    <col min="10196" max="10197" width="5.140625" style="61" customWidth="1"/>
    <col min="10198" max="10199" width="3.85546875" style="61" bestFit="1" customWidth="1"/>
    <col min="10200" max="10200" width="5.42578125" style="61" bestFit="1" customWidth="1"/>
    <col min="10201" max="10201" width="4" style="61" bestFit="1" customWidth="1"/>
    <col min="10202" max="10202" width="5.42578125" style="61" customWidth="1"/>
    <col min="10203" max="10203" width="5.42578125" style="61" bestFit="1" customWidth="1"/>
    <col min="10204" max="10204" width="4.42578125" style="61" bestFit="1" customWidth="1"/>
    <col min="10205" max="10206" width="3.85546875" style="61" bestFit="1" customWidth="1"/>
    <col min="10207" max="10207" width="5.42578125" style="61" bestFit="1" customWidth="1"/>
    <col min="10208" max="10208" width="4" style="61" bestFit="1" customWidth="1"/>
    <col min="10209" max="10211" width="5.140625" style="61" customWidth="1"/>
    <col min="10212" max="10212" width="50.28515625" style="61" customWidth="1"/>
    <col min="10213" max="10213" width="7" style="61" customWidth="1"/>
    <col min="10214" max="10215" width="8" style="61" customWidth="1"/>
    <col min="10216" max="10216" width="7" style="61" customWidth="1"/>
    <col min="10217" max="10217" width="8.140625" style="61" customWidth="1"/>
    <col min="10218" max="10218" width="16" style="61" customWidth="1"/>
    <col min="10219" max="10219" width="11.42578125" style="61"/>
    <col min="10220" max="10220" width="19.5703125" style="61" customWidth="1"/>
    <col min="10221" max="10221" width="23" style="61" customWidth="1"/>
    <col min="10222" max="10222" width="39.42578125" style="61" customWidth="1"/>
    <col min="10223" max="10223" width="19.42578125" style="61" customWidth="1"/>
    <col min="10224" max="10224" width="6.5703125" style="61" customWidth="1"/>
    <col min="10225" max="10225" width="26.5703125" style="61" customWidth="1"/>
    <col min="10226" max="10226" width="5.140625" style="61" customWidth="1"/>
    <col min="10227" max="10227" width="4.42578125" style="61" bestFit="1" customWidth="1"/>
    <col min="10228" max="10229" width="3.85546875" style="61" bestFit="1" customWidth="1"/>
    <col min="10230" max="10230" width="5.42578125" style="61" bestFit="1" customWidth="1"/>
    <col min="10231" max="10231" width="4" style="61" bestFit="1" customWidth="1"/>
    <col min="10232" max="10232" width="4.85546875" style="61" customWidth="1"/>
    <col min="10233" max="10233" width="8.5703125" style="61" customWidth="1"/>
    <col min="10234" max="10234" width="5.28515625" style="61" customWidth="1"/>
    <col min="10235" max="10235" width="4.5703125" style="61" bestFit="1" customWidth="1"/>
    <col min="10236" max="10236" width="4.7109375" style="61" bestFit="1" customWidth="1"/>
    <col min="10237" max="10237" width="6.28515625" style="61" bestFit="1" customWidth="1"/>
    <col min="10238" max="10238" width="4.85546875" style="61" bestFit="1" customWidth="1"/>
    <col min="10239" max="10239" width="6" style="61" customWidth="1"/>
    <col min="10240" max="10241" width="5.140625" style="61" customWidth="1"/>
    <col min="10242" max="10242" width="10.42578125" style="61" customWidth="1"/>
    <col min="10243" max="10243" width="53.85546875" style="61" customWidth="1"/>
    <col min="10244" max="10244" width="21.85546875" style="61" customWidth="1"/>
    <col min="10245" max="10245" width="23.5703125" style="61" customWidth="1"/>
    <col min="10246" max="10246" width="17.28515625" style="61" customWidth="1"/>
    <col min="10247" max="10247" width="24.7109375" style="61" customWidth="1"/>
    <col min="10248" max="10248" width="11.42578125" style="61"/>
    <col min="10249" max="10249" width="1.5703125" style="61" customWidth="1"/>
    <col min="10250" max="10251" width="14.7109375" style="61" customWidth="1"/>
    <col min="10252" max="10252" width="13.140625" style="61" customWidth="1"/>
    <col min="10253" max="10255" width="12.5703125" style="61" customWidth="1"/>
    <col min="10256" max="10259" width="13.28515625" style="61" customWidth="1"/>
    <col min="10260" max="10260" width="12.42578125" style="61" customWidth="1"/>
    <col min="10261" max="10261" width="12.140625" style="61" customWidth="1"/>
    <col min="10262" max="10263" width="11.85546875" style="61" customWidth="1"/>
    <col min="10264" max="10264" width="13.140625" style="61" customWidth="1"/>
    <col min="10265" max="10275" width="11.42578125" style="61"/>
    <col min="10276" max="10277" width="12.42578125" style="61" customWidth="1"/>
    <col min="10278" max="10278" width="11.85546875" style="61" customWidth="1"/>
    <col min="10279" max="10279" width="11.42578125" style="61"/>
    <col min="10280" max="10280" width="13.7109375" style="61" customWidth="1"/>
    <col min="10281" max="10281" width="14.85546875" style="61" customWidth="1"/>
    <col min="10282" max="10282" width="12.7109375" style="61" customWidth="1"/>
    <col min="10283" max="10283" width="13.28515625" style="61" customWidth="1"/>
    <col min="10284" max="10284" width="13" style="61" customWidth="1"/>
    <col min="10285" max="10285" width="11.85546875" style="61" customWidth="1"/>
    <col min="10286" max="10286" width="12.42578125" style="61" customWidth="1"/>
    <col min="10287" max="10287" width="12.140625" style="61" customWidth="1"/>
    <col min="10288" max="10288" width="12" style="61" customWidth="1"/>
    <col min="10289" max="10298" width="11.42578125" style="61"/>
    <col min="10299" max="10299" width="11.85546875" style="61" bestFit="1" customWidth="1"/>
    <col min="10300" max="10300" width="11.42578125" style="61"/>
    <col min="10301" max="10301" width="15.5703125" style="61" bestFit="1" customWidth="1"/>
    <col min="10302" max="10302" width="17.42578125" style="61" bestFit="1" customWidth="1"/>
    <col min="10303" max="10303" width="20.28515625" style="61" bestFit="1" customWidth="1"/>
    <col min="10304" max="10304" width="20" style="61" customWidth="1"/>
    <col min="10305" max="10308" width="11.42578125" style="61"/>
    <col min="10309" max="10309" width="27.42578125" style="61" bestFit="1" customWidth="1"/>
    <col min="10310" max="10310" width="32.140625" style="61" bestFit="1" customWidth="1"/>
    <col min="10311" max="10376" width="11.42578125" style="61"/>
    <col min="10377" max="10377" width="6.85546875" style="61" customWidth="1"/>
    <col min="10378" max="10378" width="2.85546875" style="61" customWidth="1"/>
    <col min="10379" max="10379" width="7.42578125" style="61" customWidth="1"/>
    <col min="10380" max="10380" width="20.140625" style="61" customWidth="1"/>
    <col min="10381" max="10381" width="8.5703125" style="61" customWidth="1"/>
    <col min="10382" max="10382" width="6.140625" style="61" customWidth="1"/>
    <col min="10383" max="10383" width="8.42578125" style="61" customWidth="1"/>
    <col min="10384" max="10384" width="13.85546875" style="61" customWidth="1"/>
    <col min="10385" max="10386" width="11.5703125" style="61" customWidth="1"/>
    <col min="10387" max="10387" width="7.28515625" style="61" customWidth="1"/>
    <col min="10388" max="10388" width="13.140625" style="61" customWidth="1"/>
    <col min="10389" max="10389" width="25.28515625" style="61" customWidth="1"/>
    <col min="10390" max="10390" width="5.28515625" style="61" customWidth="1"/>
    <col min="10391" max="10391" width="12.140625" style="61" customWidth="1"/>
    <col min="10392" max="10392" width="17" style="61" customWidth="1"/>
    <col min="10393" max="10393" width="12.140625" style="61" customWidth="1"/>
    <col min="10394" max="10394" width="10" style="61" customWidth="1"/>
    <col min="10395" max="10395" width="8.5703125" style="61" customWidth="1"/>
    <col min="10396" max="10396" width="12.140625" style="61" customWidth="1"/>
    <col min="10397" max="10397" width="24.5703125" style="61" customWidth="1"/>
    <col min="10398" max="10402" width="8.7109375" style="61" customWidth="1"/>
    <col min="10403" max="10403" width="12" style="61" customWidth="1"/>
    <col min="10404" max="10405" width="12.140625" style="61" customWidth="1"/>
    <col min="10406" max="10406" width="15.28515625" style="61" customWidth="1"/>
    <col min="10407" max="10407" width="15" style="61" customWidth="1"/>
    <col min="10408" max="10410" width="6.28515625" style="61" bestFit="1" customWidth="1"/>
    <col min="10411" max="10413" width="6.28515625" style="61" customWidth="1"/>
    <col min="10414" max="10414" width="13.85546875" style="61" customWidth="1"/>
    <col min="10415" max="10415" width="9.28515625" style="61" customWidth="1"/>
    <col min="10416" max="10416" width="11" style="61" customWidth="1"/>
    <col min="10417" max="10417" width="9.7109375" style="61" customWidth="1"/>
    <col min="10418" max="10418" width="8.42578125" style="61" customWidth="1"/>
    <col min="10419" max="10419" width="8.7109375" style="61" customWidth="1"/>
    <col min="10420" max="10420" width="9.42578125" style="61" customWidth="1"/>
    <col min="10421" max="10422" width="10" style="61" customWidth="1"/>
    <col min="10423" max="10423" width="10.140625" style="61" customWidth="1"/>
    <col min="10424" max="10424" width="9.28515625" style="61" customWidth="1"/>
    <col min="10425" max="10425" width="10.42578125" style="61" customWidth="1"/>
    <col min="10426" max="10426" width="9.7109375" style="61" customWidth="1"/>
    <col min="10427" max="10427" width="9.5703125" style="61" customWidth="1"/>
    <col min="10428" max="10428" width="10.28515625" style="61" customWidth="1"/>
    <col min="10429" max="10432" width="8.7109375" style="61" customWidth="1"/>
    <col min="10433" max="10433" width="12.7109375" style="61" customWidth="1"/>
    <col min="10434" max="10435" width="11.42578125" style="61"/>
    <col min="10436" max="10439" width="11.5703125" style="61" customWidth="1"/>
    <col min="10440" max="10440" width="12.7109375" style="61" customWidth="1"/>
    <col min="10441" max="10441" width="12" style="61" customWidth="1"/>
    <col min="10442" max="10444" width="11.42578125" style="61"/>
    <col min="10445" max="10445" width="10.140625" style="61" customWidth="1"/>
    <col min="10446" max="10446" width="9.28515625" style="61" customWidth="1"/>
    <col min="10447" max="10447" width="10.140625" style="61" customWidth="1"/>
    <col min="10448" max="10448" width="12.5703125" style="61" customWidth="1"/>
    <col min="10449" max="10449" width="12.85546875" style="61" customWidth="1"/>
    <col min="10450" max="10450" width="25" style="61" customWidth="1"/>
    <col min="10451" max="10451" width="39.5703125" style="61" customWidth="1"/>
    <col min="10452" max="10453" width="5.140625" style="61" customWidth="1"/>
    <col min="10454" max="10455" width="3.85546875" style="61" bestFit="1" customWidth="1"/>
    <col min="10456" max="10456" width="5.42578125" style="61" bestFit="1" customWidth="1"/>
    <col min="10457" max="10457" width="4" style="61" bestFit="1" customWidth="1"/>
    <col min="10458" max="10458" width="5.42578125" style="61" customWidth="1"/>
    <col min="10459" max="10459" width="5.42578125" style="61" bestFit="1" customWidth="1"/>
    <col min="10460" max="10460" width="4.42578125" style="61" bestFit="1" customWidth="1"/>
    <col min="10461" max="10462" width="3.85546875" style="61" bestFit="1" customWidth="1"/>
    <col min="10463" max="10463" width="5.42578125" style="61" bestFit="1" customWidth="1"/>
    <col min="10464" max="10464" width="4" style="61" bestFit="1" customWidth="1"/>
    <col min="10465" max="10467" width="5.140625" style="61" customWidth="1"/>
    <col min="10468" max="10468" width="50.28515625" style="61" customWidth="1"/>
    <col min="10469" max="10469" width="7" style="61" customWidth="1"/>
    <col min="10470" max="10471" width="8" style="61" customWidth="1"/>
    <col min="10472" max="10472" width="7" style="61" customWidth="1"/>
    <col min="10473" max="10473" width="8.140625" style="61" customWidth="1"/>
    <col min="10474" max="10474" width="16" style="61" customWidth="1"/>
    <col min="10475" max="10475" width="11.42578125" style="61"/>
    <col min="10476" max="10476" width="19.5703125" style="61" customWidth="1"/>
    <col min="10477" max="10477" width="23" style="61" customWidth="1"/>
    <col min="10478" max="10478" width="39.42578125" style="61" customWidth="1"/>
    <col min="10479" max="10479" width="19.42578125" style="61" customWidth="1"/>
    <col min="10480" max="10480" width="6.5703125" style="61" customWidth="1"/>
    <col min="10481" max="10481" width="26.5703125" style="61" customWidth="1"/>
    <col min="10482" max="10482" width="5.140625" style="61" customWidth="1"/>
    <col min="10483" max="10483" width="4.42578125" style="61" bestFit="1" customWidth="1"/>
    <col min="10484" max="10485" width="3.85546875" style="61" bestFit="1" customWidth="1"/>
    <col min="10486" max="10486" width="5.42578125" style="61" bestFit="1" customWidth="1"/>
    <col min="10487" max="10487" width="4" style="61" bestFit="1" customWidth="1"/>
    <col min="10488" max="10488" width="4.85546875" style="61" customWidth="1"/>
    <col min="10489" max="10489" width="8.5703125" style="61" customWidth="1"/>
    <col min="10490" max="10490" width="5.28515625" style="61" customWidth="1"/>
    <col min="10491" max="10491" width="4.5703125" style="61" bestFit="1" customWidth="1"/>
    <col min="10492" max="10492" width="4.7109375" style="61" bestFit="1" customWidth="1"/>
    <col min="10493" max="10493" width="6.28515625" style="61" bestFit="1" customWidth="1"/>
    <col min="10494" max="10494" width="4.85546875" style="61" bestFit="1" customWidth="1"/>
    <col min="10495" max="10495" width="6" style="61" customWidth="1"/>
    <col min="10496" max="10497" width="5.140625" style="61" customWidth="1"/>
    <col min="10498" max="10498" width="10.42578125" style="61" customWidth="1"/>
    <col min="10499" max="10499" width="53.85546875" style="61" customWidth="1"/>
    <col min="10500" max="10500" width="21.85546875" style="61" customWidth="1"/>
    <col min="10501" max="10501" width="23.5703125" style="61" customWidth="1"/>
    <col min="10502" max="10502" width="17.28515625" style="61" customWidth="1"/>
    <col min="10503" max="10503" width="24.7109375" style="61" customWidth="1"/>
    <col min="10504" max="10504" width="11.42578125" style="61"/>
    <col min="10505" max="10505" width="1.5703125" style="61" customWidth="1"/>
    <col min="10506" max="10507" width="14.7109375" style="61" customWidth="1"/>
    <col min="10508" max="10508" width="13.140625" style="61" customWidth="1"/>
    <col min="10509" max="10511" width="12.5703125" style="61" customWidth="1"/>
    <col min="10512" max="10515" width="13.28515625" style="61" customWidth="1"/>
    <col min="10516" max="10516" width="12.42578125" style="61" customWidth="1"/>
    <col min="10517" max="10517" width="12.140625" style="61" customWidth="1"/>
    <col min="10518" max="10519" width="11.85546875" style="61" customWidth="1"/>
    <col min="10520" max="10520" width="13.140625" style="61" customWidth="1"/>
    <col min="10521" max="10531" width="11.42578125" style="61"/>
    <col min="10532" max="10533" width="12.42578125" style="61" customWidth="1"/>
    <col min="10534" max="10534" width="11.85546875" style="61" customWidth="1"/>
    <col min="10535" max="10535" width="11.42578125" style="61"/>
    <col min="10536" max="10536" width="13.7109375" style="61" customWidth="1"/>
    <col min="10537" max="10537" width="14.85546875" style="61" customWidth="1"/>
    <col min="10538" max="10538" width="12.7109375" style="61" customWidth="1"/>
    <col min="10539" max="10539" width="13.28515625" style="61" customWidth="1"/>
    <col min="10540" max="10540" width="13" style="61" customWidth="1"/>
    <col min="10541" max="10541" width="11.85546875" style="61" customWidth="1"/>
    <col min="10542" max="10542" width="12.42578125" style="61" customWidth="1"/>
    <col min="10543" max="10543" width="12.140625" style="61" customWidth="1"/>
    <col min="10544" max="10544" width="12" style="61" customWidth="1"/>
    <col min="10545" max="10554" width="11.42578125" style="61"/>
    <col min="10555" max="10555" width="11.85546875" style="61" bestFit="1" customWidth="1"/>
    <col min="10556" max="10556" width="11.42578125" style="61"/>
    <col min="10557" max="10557" width="15.5703125" style="61" bestFit="1" customWidth="1"/>
    <col min="10558" max="10558" width="17.42578125" style="61" bestFit="1" customWidth="1"/>
    <col min="10559" max="10559" width="20.28515625" style="61" bestFit="1" customWidth="1"/>
    <col min="10560" max="10560" width="20" style="61" customWidth="1"/>
    <col min="10561" max="10564" width="11.42578125" style="61"/>
    <col min="10565" max="10565" width="27.42578125" style="61" bestFit="1" customWidth="1"/>
    <col min="10566" max="10566" width="32.140625" style="61" bestFit="1" customWidth="1"/>
    <col min="10567" max="10632" width="11.42578125" style="61"/>
    <col min="10633" max="10633" width="6.85546875" style="61" customWidth="1"/>
    <col min="10634" max="10634" width="2.85546875" style="61" customWidth="1"/>
    <col min="10635" max="10635" width="7.42578125" style="61" customWidth="1"/>
    <col min="10636" max="10636" width="20.140625" style="61" customWidth="1"/>
    <col min="10637" max="10637" width="8.5703125" style="61" customWidth="1"/>
    <col min="10638" max="10638" width="6.140625" style="61" customWidth="1"/>
    <col min="10639" max="10639" width="8.42578125" style="61" customWidth="1"/>
    <col min="10640" max="10640" width="13.85546875" style="61" customWidth="1"/>
    <col min="10641" max="10642" width="11.5703125" style="61" customWidth="1"/>
    <col min="10643" max="10643" width="7.28515625" style="61" customWidth="1"/>
    <col min="10644" max="10644" width="13.140625" style="61" customWidth="1"/>
    <col min="10645" max="10645" width="25.28515625" style="61" customWidth="1"/>
    <col min="10646" max="10646" width="5.28515625" style="61" customWidth="1"/>
    <col min="10647" max="10647" width="12.140625" style="61" customWidth="1"/>
    <col min="10648" max="10648" width="17" style="61" customWidth="1"/>
    <col min="10649" max="10649" width="12.140625" style="61" customWidth="1"/>
    <col min="10650" max="10650" width="10" style="61" customWidth="1"/>
    <col min="10651" max="10651" width="8.5703125" style="61" customWidth="1"/>
    <col min="10652" max="10652" width="12.140625" style="61" customWidth="1"/>
    <col min="10653" max="10653" width="24.5703125" style="61" customWidth="1"/>
    <col min="10654" max="10658" width="8.7109375" style="61" customWidth="1"/>
    <col min="10659" max="10659" width="12" style="61" customWidth="1"/>
    <col min="10660" max="10661" width="12.140625" style="61" customWidth="1"/>
    <col min="10662" max="10662" width="15.28515625" style="61" customWidth="1"/>
    <col min="10663" max="10663" width="15" style="61" customWidth="1"/>
    <col min="10664" max="10666" width="6.28515625" style="61" bestFit="1" customWidth="1"/>
    <col min="10667" max="10669" width="6.28515625" style="61" customWidth="1"/>
    <col min="10670" max="10670" width="13.85546875" style="61" customWidth="1"/>
    <col min="10671" max="10671" width="9.28515625" style="61" customWidth="1"/>
    <col min="10672" max="10672" width="11" style="61" customWidth="1"/>
    <col min="10673" max="10673" width="9.7109375" style="61" customWidth="1"/>
    <col min="10674" max="10674" width="8.42578125" style="61" customWidth="1"/>
    <col min="10675" max="10675" width="8.7109375" style="61" customWidth="1"/>
    <col min="10676" max="10676" width="9.42578125" style="61" customWidth="1"/>
    <col min="10677" max="10678" width="10" style="61" customWidth="1"/>
    <col min="10679" max="10679" width="10.140625" style="61" customWidth="1"/>
    <col min="10680" max="10680" width="9.28515625" style="61" customWidth="1"/>
    <col min="10681" max="10681" width="10.42578125" style="61" customWidth="1"/>
    <col min="10682" max="10682" width="9.7109375" style="61" customWidth="1"/>
    <col min="10683" max="10683" width="9.5703125" style="61" customWidth="1"/>
    <col min="10684" max="10684" width="10.28515625" style="61" customWidth="1"/>
    <col min="10685" max="10688" width="8.7109375" style="61" customWidth="1"/>
    <col min="10689" max="10689" width="12.7109375" style="61" customWidth="1"/>
    <col min="10690" max="10691" width="11.42578125" style="61"/>
    <col min="10692" max="10695" width="11.5703125" style="61" customWidth="1"/>
    <col min="10696" max="10696" width="12.7109375" style="61" customWidth="1"/>
    <col min="10697" max="10697" width="12" style="61" customWidth="1"/>
    <col min="10698" max="10700" width="11.42578125" style="61"/>
    <col min="10701" max="10701" width="10.140625" style="61" customWidth="1"/>
    <col min="10702" max="10702" width="9.28515625" style="61" customWidth="1"/>
    <col min="10703" max="10703" width="10.140625" style="61" customWidth="1"/>
    <col min="10704" max="10704" width="12.5703125" style="61" customWidth="1"/>
    <col min="10705" max="10705" width="12.85546875" style="61" customWidth="1"/>
    <col min="10706" max="10706" width="25" style="61" customWidth="1"/>
    <col min="10707" max="10707" width="39.5703125" style="61" customWidth="1"/>
    <col min="10708" max="10709" width="5.140625" style="61" customWidth="1"/>
    <col min="10710" max="10711" width="3.85546875" style="61" bestFit="1" customWidth="1"/>
    <col min="10712" max="10712" width="5.42578125" style="61" bestFit="1" customWidth="1"/>
    <col min="10713" max="10713" width="4" style="61" bestFit="1" customWidth="1"/>
    <col min="10714" max="10714" width="5.42578125" style="61" customWidth="1"/>
    <col min="10715" max="10715" width="5.42578125" style="61" bestFit="1" customWidth="1"/>
    <col min="10716" max="10716" width="4.42578125" style="61" bestFit="1" customWidth="1"/>
    <col min="10717" max="10718" width="3.85546875" style="61" bestFit="1" customWidth="1"/>
    <col min="10719" max="10719" width="5.42578125" style="61" bestFit="1" customWidth="1"/>
    <col min="10720" max="10720" width="4" style="61" bestFit="1" customWidth="1"/>
    <col min="10721" max="10723" width="5.140625" style="61" customWidth="1"/>
    <col min="10724" max="10724" width="50.28515625" style="61" customWidth="1"/>
    <col min="10725" max="10725" width="7" style="61" customWidth="1"/>
    <col min="10726" max="10727" width="8" style="61" customWidth="1"/>
    <col min="10728" max="10728" width="7" style="61" customWidth="1"/>
    <col min="10729" max="10729" width="8.140625" style="61" customWidth="1"/>
    <col min="10730" max="10730" width="16" style="61" customWidth="1"/>
    <col min="10731" max="10731" width="11.42578125" style="61"/>
    <col min="10732" max="10732" width="19.5703125" style="61" customWidth="1"/>
    <col min="10733" max="10733" width="23" style="61" customWidth="1"/>
    <col min="10734" max="10734" width="39.42578125" style="61" customWidth="1"/>
    <col min="10735" max="10735" width="19.42578125" style="61" customWidth="1"/>
    <col min="10736" max="10736" width="6.5703125" style="61" customWidth="1"/>
    <col min="10737" max="10737" width="26.5703125" style="61" customWidth="1"/>
    <col min="10738" max="10738" width="5.140625" style="61" customWidth="1"/>
    <col min="10739" max="10739" width="4.42578125" style="61" bestFit="1" customWidth="1"/>
    <col min="10740" max="10741" width="3.85546875" style="61" bestFit="1" customWidth="1"/>
    <col min="10742" max="10742" width="5.42578125" style="61" bestFit="1" customWidth="1"/>
    <col min="10743" max="10743" width="4" style="61" bestFit="1" customWidth="1"/>
    <col min="10744" max="10744" width="4.85546875" style="61" customWidth="1"/>
    <col min="10745" max="10745" width="8.5703125" style="61" customWidth="1"/>
    <col min="10746" max="10746" width="5.28515625" style="61" customWidth="1"/>
    <col min="10747" max="10747" width="4.5703125" style="61" bestFit="1" customWidth="1"/>
    <col min="10748" max="10748" width="4.7109375" style="61" bestFit="1" customWidth="1"/>
    <col min="10749" max="10749" width="6.28515625" style="61" bestFit="1" customWidth="1"/>
    <col min="10750" max="10750" width="4.85546875" style="61" bestFit="1" customWidth="1"/>
    <col min="10751" max="10751" width="6" style="61" customWidth="1"/>
    <col min="10752" max="10753" width="5.140625" style="61" customWidth="1"/>
    <col min="10754" max="10754" width="10.42578125" style="61" customWidth="1"/>
    <col min="10755" max="10755" width="53.85546875" style="61" customWidth="1"/>
    <col min="10756" max="10756" width="21.85546875" style="61" customWidth="1"/>
    <col min="10757" max="10757" width="23.5703125" style="61" customWidth="1"/>
    <col min="10758" max="10758" width="17.28515625" style="61" customWidth="1"/>
    <col min="10759" max="10759" width="24.7109375" style="61" customWidth="1"/>
    <col min="10760" max="10760" width="11.42578125" style="61"/>
    <col min="10761" max="10761" width="1.5703125" style="61" customWidth="1"/>
    <col min="10762" max="10763" width="14.7109375" style="61" customWidth="1"/>
    <col min="10764" max="10764" width="13.140625" style="61" customWidth="1"/>
    <col min="10765" max="10767" width="12.5703125" style="61" customWidth="1"/>
    <col min="10768" max="10771" width="13.28515625" style="61" customWidth="1"/>
    <col min="10772" max="10772" width="12.42578125" style="61" customWidth="1"/>
    <col min="10773" max="10773" width="12.140625" style="61" customWidth="1"/>
    <col min="10774" max="10775" width="11.85546875" style="61" customWidth="1"/>
    <col min="10776" max="10776" width="13.140625" style="61" customWidth="1"/>
    <col min="10777" max="10787" width="11.42578125" style="61"/>
    <col min="10788" max="10789" width="12.42578125" style="61" customWidth="1"/>
    <col min="10790" max="10790" width="11.85546875" style="61" customWidth="1"/>
    <col min="10791" max="10791" width="11.42578125" style="61"/>
    <col min="10792" max="10792" width="13.7109375" style="61" customWidth="1"/>
    <col min="10793" max="10793" width="14.85546875" style="61" customWidth="1"/>
    <col min="10794" max="10794" width="12.7109375" style="61" customWidth="1"/>
    <col min="10795" max="10795" width="13.28515625" style="61" customWidth="1"/>
    <col min="10796" max="10796" width="13" style="61" customWidth="1"/>
    <col min="10797" max="10797" width="11.85546875" style="61" customWidth="1"/>
    <col min="10798" max="10798" width="12.42578125" style="61" customWidth="1"/>
    <col min="10799" max="10799" width="12.140625" style="61" customWidth="1"/>
    <col min="10800" max="10800" width="12" style="61" customWidth="1"/>
    <col min="10801" max="10810" width="11.42578125" style="61"/>
    <col min="10811" max="10811" width="11.85546875" style="61" bestFit="1" customWidth="1"/>
    <col min="10812" max="10812" width="11.42578125" style="61"/>
    <col min="10813" max="10813" width="15.5703125" style="61" bestFit="1" customWidth="1"/>
    <col min="10814" max="10814" width="17.42578125" style="61" bestFit="1" customWidth="1"/>
    <col min="10815" max="10815" width="20.28515625" style="61" bestFit="1" customWidth="1"/>
    <col min="10816" max="10816" width="20" style="61" customWidth="1"/>
    <col min="10817" max="10820" width="11.42578125" style="61"/>
    <col min="10821" max="10821" width="27.42578125" style="61" bestFit="1" customWidth="1"/>
    <col min="10822" max="10822" width="32.140625" style="61" bestFit="1" customWidth="1"/>
    <col min="10823" max="10888" width="11.42578125" style="61"/>
    <col min="10889" max="10889" width="6.85546875" style="61" customWidth="1"/>
    <col min="10890" max="10890" width="2.85546875" style="61" customWidth="1"/>
    <col min="10891" max="10891" width="7.42578125" style="61" customWidth="1"/>
    <col min="10892" max="10892" width="20.140625" style="61" customWidth="1"/>
    <col min="10893" max="10893" width="8.5703125" style="61" customWidth="1"/>
    <col min="10894" max="10894" width="6.140625" style="61" customWidth="1"/>
    <col min="10895" max="10895" width="8.42578125" style="61" customWidth="1"/>
    <col min="10896" max="10896" width="13.85546875" style="61" customWidth="1"/>
    <col min="10897" max="10898" width="11.5703125" style="61" customWidth="1"/>
    <col min="10899" max="10899" width="7.28515625" style="61" customWidth="1"/>
    <col min="10900" max="10900" width="13.140625" style="61" customWidth="1"/>
    <col min="10901" max="10901" width="25.28515625" style="61" customWidth="1"/>
    <col min="10902" max="10902" width="5.28515625" style="61" customWidth="1"/>
    <col min="10903" max="10903" width="12.140625" style="61" customWidth="1"/>
    <col min="10904" max="10904" width="17" style="61" customWidth="1"/>
    <col min="10905" max="10905" width="12.140625" style="61" customWidth="1"/>
    <col min="10906" max="10906" width="10" style="61" customWidth="1"/>
    <col min="10907" max="10907" width="8.5703125" style="61" customWidth="1"/>
    <col min="10908" max="10908" width="12.140625" style="61" customWidth="1"/>
    <col min="10909" max="10909" width="24.5703125" style="61" customWidth="1"/>
    <col min="10910" max="10914" width="8.7109375" style="61" customWidth="1"/>
    <col min="10915" max="10915" width="12" style="61" customWidth="1"/>
    <col min="10916" max="10917" width="12.140625" style="61" customWidth="1"/>
    <col min="10918" max="10918" width="15.28515625" style="61" customWidth="1"/>
    <col min="10919" max="10919" width="15" style="61" customWidth="1"/>
    <col min="10920" max="10922" width="6.28515625" style="61" bestFit="1" customWidth="1"/>
    <col min="10923" max="10925" width="6.28515625" style="61" customWidth="1"/>
    <col min="10926" max="10926" width="13.85546875" style="61" customWidth="1"/>
    <col min="10927" max="10927" width="9.28515625" style="61" customWidth="1"/>
    <col min="10928" max="10928" width="11" style="61" customWidth="1"/>
    <col min="10929" max="10929" width="9.7109375" style="61" customWidth="1"/>
    <col min="10930" max="10930" width="8.42578125" style="61" customWidth="1"/>
    <col min="10931" max="10931" width="8.7109375" style="61" customWidth="1"/>
    <col min="10932" max="10932" width="9.42578125" style="61" customWidth="1"/>
    <col min="10933" max="10934" width="10" style="61" customWidth="1"/>
    <col min="10935" max="10935" width="10.140625" style="61" customWidth="1"/>
    <col min="10936" max="10936" width="9.28515625" style="61" customWidth="1"/>
    <col min="10937" max="10937" width="10.42578125" style="61" customWidth="1"/>
    <col min="10938" max="10938" width="9.7109375" style="61" customWidth="1"/>
    <col min="10939" max="10939" width="9.5703125" style="61" customWidth="1"/>
    <col min="10940" max="10940" width="10.28515625" style="61" customWidth="1"/>
    <col min="10941" max="10944" width="8.7109375" style="61" customWidth="1"/>
    <col min="10945" max="10945" width="12.7109375" style="61" customWidth="1"/>
    <col min="10946" max="10947" width="11.42578125" style="61"/>
    <col min="10948" max="10951" width="11.5703125" style="61" customWidth="1"/>
    <col min="10952" max="10952" width="12.7109375" style="61" customWidth="1"/>
    <col min="10953" max="10953" width="12" style="61" customWidth="1"/>
    <col min="10954" max="10956" width="11.42578125" style="61"/>
    <col min="10957" max="10957" width="10.140625" style="61" customWidth="1"/>
    <col min="10958" max="10958" width="9.28515625" style="61" customWidth="1"/>
    <col min="10959" max="10959" width="10.140625" style="61" customWidth="1"/>
    <col min="10960" max="10960" width="12.5703125" style="61" customWidth="1"/>
    <col min="10961" max="10961" width="12.85546875" style="61" customWidth="1"/>
    <col min="10962" max="10962" width="25" style="61" customWidth="1"/>
    <col min="10963" max="10963" width="39.5703125" style="61" customWidth="1"/>
    <col min="10964" max="10965" width="5.140625" style="61" customWidth="1"/>
    <col min="10966" max="10967" width="3.85546875" style="61" bestFit="1" customWidth="1"/>
    <col min="10968" max="10968" width="5.42578125" style="61" bestFit="1" customWidth="1"/>
    <col min="10969" max="10969" width="4" style="61" bestFit="1" customWidth="1"/>
    <col min="10970" max="10970" width="5.42578125" style="61" customWidth="1"/>
    <col min="10971" max="10971" width="5.42578125" style="61" bestFit="1" customWidth="1"/>
    <col min="10972" max="10972" width="4.42578125" style="61" bestFit="1" customWidth="1"/>
    <col min="10973" max="10974" width="3.85546875" style="61" bestFit="1" customWidth="1"/>
    <col min="10975" max="10975" width="5.42578125" style="61" bestFit="1" customWidth="1"/>
    <col min="10976" max="10976" width="4" style="61" bestFit="1" customWidth="1"/>
    <col min="10977" max="10979" width="5.140625" style="61" customWidth="1"/>
    <col min="10980" max="10980" width="50.28515625" style="61" customWidth="1"/>
    <col min="10981" max="10981" width="7" style="61" customWidth="1"/>
    <col min="10982" max="10983" width="8" style="61" customWidth="1"/>
    <col min="10984" max="10984" width="7" style="61" customWidth="1"/>
    <col min="10985" max="10985" width="8.140625" style="61" customWidth="1"/>
    <col min="10986" max="10986" width="16" style="61" customWidth="1"/>
    <col min="10987" max="10987" width="11.42578125" style="61"/>
    <col min="10988" max="10988" width="19.5703125" style="61" customWidth="1"/>
    <col min="10989" max="10989" width="23" style="61" customWidth="1"/>
    <col min="10990" max="10990" width="39.42578125" style="61" customWidth="1"/>
    <col min="10991" max="10991" width="19.42578125" style="61" customWidth="1"/>
    <col min="10992" max="10992" width="6.5703125" style="61" customWidth="1"/>
    <col min="10993" max="10993" width="26.5703125" style="61" customWidth="1"/>
    <col min="10994" max="10994" width="5.140625" style="61" customWidth="1"/>
    <col min="10995" max="10995" width="4.42578125" style="61" bestFit="1" customWidth="1"/>
    <col min="10996" max="10997" width="3.85546875" style="61" bestFit="1" customWidth="1"/>
    <col min="10998" max="10998" width="5.42578125" style="61" bestFit="1" customWidth="1"/>
    <col min="10999" max="10999" width="4" style="61" bestFit="1" customWidth="1"/>
    <col min="11000" max="11000" width="4.85546875" style="61" customWidth="1"/>
    <col min="11001" max="11001" width="8.5703125" style="61" customWidth="1"/>
    <col min="11002" max="11002" width="5.28515625" style="61" customWidth="1"/>
    <col min="11003" max="11003" width="4.5703125" style="61" bestFit="1" customWidth="1"/>
    <col min="11004" max="11004" width="4.7109375" style="61" bestFit="1" customWidth="1"/>
    <col min="11005" max="11005" width="6.28515625" style="61" bestFit="1" customWidth="1"/>
    <col min="11006" max="11006" width="4.85546875" style="61" bestFit="1" customWidth="1"/>
    <col min="11007" max="11007" width="6" style="61" customWidth="1"/>
    <col min="11008" max="11009" width="5.140625" style="61" customWidth="1"/>
    <col min="11010" max="11010" width="10.42578125" style="61" customWidth="1"/>
    <col min="11011" max="11011" width="53.85546875" style="61" customWidth="1"/>
    <col min="11012" max="11012" width="21.85546875" style="61" customWidth="1"/>
    <col min="11013" max="11013" width="23.5703125" style="61" customWidth="1"/>
    <col min="11014" max="11014" width="17.28515625" style="61" customWidth="1"/>
    <col min="11015" max="11015" width="24.7109375" style="61" customWidth="1"/>
    <col min="11016" max="11016" width="11.42578125" style="61"/>
    <col min="11017" max="11017" width="1.5703125" style="61" customWidth="1"/>
    <col min="11018" max="11019" width="14.7109375" style="61" customWidth="1"/>
    <col min="11020" max="11020" width="13.140625" style="61" customWidth="1"/>
    <col min="11021" max="11023" width="12.5703125" style="61" customWidth="1"/>
    <col min="11024" max="11027" width="13.28515625" style="61" customWidth="1"/>
    <col min="11028" max="11028" width="12.42578125" style="61" customWidth="1"/>
    <col min="11029" max="11029" width="12.140625" style="61" customWidth="1"/>
    <col min="11030" max="11031" width="11.85546875" style="61" customWidth="1"/>
    <col min="11032" max="11032" width="13.140625" style="61" customWidth="1"/>
    <col min="11033" max="11043" width="11.42578125" style="61"/>
    <col min="11044" max="11045" width="12.42578125" style="61" customWidth="1"/>
    <col min="11046" max="11046" width="11.85546875" style="61" customWidth="1"/>
    <col min="11047" max="11047" width="11.42578125" style="61"/>
    <col min="11048" max="11048" width="13.7109375" style="61" customWidth="1"/>
    <col min="11049" max="11049" width="14.85546875" style="61" customWidth="1"/>
    <col min="11050" max="11050" width="12.7109375" style="61" customWidth="1"/>
    <col min="11051" max="11051" width="13.28515625" style="61" customWidth="1"/>
    <col min="11052" max="11052" width="13" style="61" customWidth="1"/>
    <col min="11053" max="11053" width="11.85546875" style="61" customWidth="1"/>
    <col min="11054" max="11054" width="12.42578125" style="61" customWidth="1"/>
    <col min="11055" max="11055" width="12.140625" style="61" customWidth="1"/>
    <col min="11056" max="11056" width="12" style="61" customWidth="1"/>
    <col min="11057" max="11066" width="11.42578125" style="61"/>
    <col min="11067" max="11067" width="11.85546875" style="61" bestFit="1" customWidth="1"/>
    <col min="11068" max="11068" width="11.42578125" style="61"/>
    <col min="11069" max="11069" width="15.5703125" style="61" bestFit="1" customWidth="1"/>
    <col min="11070" max="11070" width="17.42578125" style="61" bestFit="1" customWidth="1"/>
    <col min="11071" max="11071" width="20.28515625" style="61" bestFit="1" customWidth="1"/>
    <col min="11072" max="11072" width="20" style="61" customWidth="1"/>
    <col min="11073" max="11076" width="11.42578125" style="61"/>
    <col min="11077" max="11077" width="27.42578125" style="61" bestFit="1" customWidth="1"/>
    <col min="11078" max="11078" width="32.140625" style="61" bestFit="1" customWidth="1"/>
    <col min="11079" max="11144" width="11.42578125" style="61"/>
    <col min="11145" max="11145" width="6.85546875" style="61" customWidth="1"/>
    <col min="11146" max="11146" width="2.85546875" style="61" customWidth="1"/>
    <col min="11147" max="11147" width="7.42578125" style="61" customWidth="1"/>
    <col min="11148" max="11148" width="20.140625" style="61" customWidth="1"/>
    <col min="11149" max="11149" width="8.5703125" style="61" customWidth="1"/>
    <col min="11150" max="11150" width="6.140625" style="61" customWidth="1"/>
    <col min="11151" max="11151" width="8.42578125" style="61" customWidth="1"/>
    <col min="11152" max="11152" width="13.85546875" style="61" customWidth="1"/>
    <col min="11153" max="11154" width="11.5703125" style="61" customWidth="1"/>
    <col min="11155" max="11155" width="7.28515625" style="61" customWidth="1"/>
    <col min="11156" max="11156" width="13.140625" style="61" customWidth="1"/>
    <col min="11157" max="11157" width="25.28515625" style="61" customWidth="1"/>
    <col min="11158" max="11158" width="5.28515625" style="61" customWidth="1"/>
    <col min="11159" max="11159" width="12.140625" style="61" customWidth="1"/>
    <col min="11160" max="11160" width="17" style="61" customWidth="1"/>
    <col min="11161" max="11161" width="12.140625" style="61" customWidth="1"/>
    <col min="11162" max="11162" width="10" style="61" customWidth="1"/>
    <col min="11163" max="11163" width="8.5703125" style="61" customWidth="1"/>
    <col min="11164" max="11164" width="12.140625" style="61" customWidth="1"/>
    <col min="11165" max="11165" width="24.5703125" style="61" customWidth="1"/>
    <col min="11166" max="11170" width="8.7109375" style="61" customWidth="1"/>
    <col min="11171" max="11171" width="12" style="61" customWidth="1"/>
    <col min="11172" max="11173" width="12.140625" style="61" customWidth="1"/>
    <col min="11174" max="11174" width="15.28515625" style="61" customWidth="1"/>
    <col min="11175" max="11175" width="15" style="61" customWidth="1"/>
    <col min="11176" max="11178" width="6.28515625" style="61" bestFit="1" customWidth="1"/>
    <col min="11179" max="11181" width="6.28515625" style="61" customWidth="1"/>
    <col min="11182" max="11182" width="13.85546875" style="61" customWidth="1"/>
    <col min="11183" max="11183" width="9.28515625" style="61" customWidth="1"/>
    <col min="11184" max="11184" width="11" style="61" customWidth="1"/>
    <col min="11185" max="11185" width="9.7109375" style="61" customWidth="1"/>
    <col min="11186" max="11186" width="8.42578125" style="61" customWidth="1"/>
    <col min="11187" max="11187" width="8.7109375" style="61" customWidth="1"/>
    <col min="11188" max="11188" width="9.42578125" style="61" customWidth="1"/>
    <col min="11189" max="11190" width="10" style="61" customWidth="1"/>
    <col min="11191" max="11191" width="10.140625" style="61" customWidth="1"/>
    <col min="11192" max="11192" width="9.28515625" style="61" customWidth="1"/>
    <col min="11193" max="11193" width="10.42578125" style="61" customWidth="1"/>
    <col min="11194" max="11194" width="9.7109375" style="61" customWidth="1"/>
    <col min="11195" max="11195" width="9.5703125" style="61" customWidth="1"/>
    <col min="11196" max="11196" width="10.28515625" style="61" customWidth="1"/>
    <col min="11197" max="11200" width="8.7109375" style="61" customWidth="1"/>
    <col min="11201" max="11201" width="12.7109375" style="61" customWidth="1"/>
    <col min="11202" max="11203" width="11.42578125" style="61"/>
    <col min="11204" max="11207" width="11.5703125" style="61" customWidth="1"/>
    <col min="11208" max="11208" width="12.7109375" style="61" customWidth="1"/>
    <col min="11209" max="11209" width="12" style="61" customWidth="1"/>
    <col min="11210" max="11212" width="11.42578125" style="61"/>
    <col min="11213" max="11213" width="10.140625" style="61" customWidth="1"/>
    <col min="11214" max="11214" width="9.28515625" style="61" customWidth="1"/>
    <col min="11215" max="11215" width="10.140625" style="61" customWidth="1"/>
    <col min="11216" max="11216" width="12.5703125" style="61" customWidth="1"/>
    <col min="11217" max="11217" width="12.85546875" style="61" customWidth="1"/>
    <col min="11218" max="11218" width="25" style="61" customWidth="1"/>
    <col min="11219" max="11219" width="39.5703125" style="61" customWidth="1"/>
    <col min="11220" max="11221" width="5.140625" style="61" customWidth="1"/>
    <col min="11222" max="11223" width="3.85546875" style="61" bestFit="1" customWidth="1"/>
    <col min="11224" max="11224" width="5.42578125" style="61" bestFit="1" customWidth="1"/>
    <col min="11225" max="11225" width="4" style="61" bestFit="1" customWidth="1"/>
    <col min="11226" max="11226" width="5.42578125" style="61" customWidth="1"/>
    <col min="11227" max="11227" width="5.42578125" style="61" bestFit="1" customWidth="1"/>
    <col min="11228" max="11228" width="4.42578125" style="61" bestFit="1" customWidth="1"/>
    <col min="11229" max="11230" width="3.85546875" style="61" bestFit="1" customWidth="1"/>
    <col min="11231" max="11231" width="5.42578125" style="61" bestFit="1" customWidth="1"/>
    <col min="11232" max="11232" width="4" style="61" bestFit="1" customWidth="1"/>
    <col min="11233" max="11235" width="5.140625" style="61" customWidth="1"/>
    <col min="11236" max="11236" width="50.28515625" style="61" customWidth="1"/>
    <col min="11237" max="11237" width="7" style="61" customWidth="1"/>
    <col min="11238" max="11239" width="8" style="61" customWidth="1"/>
    <col min="11240" max="11240" width="7" style="61" customWidth="1"/>
    <col min="11241" max="11241" width="8.140625" style="61" customWidth="1"/>
    <col min="11242" max="11242" width="16" style="61" customWidth="1"/>
    <col min="11243" max="11243" width="11.42578125" style="61"/>
    <col min="11244" max="11244" width="19.5703125" style="61" customWidth="1"/>
    <col min="11245" max="11245" width="23" style="61" customWidth="1"/>
    <col min="11246" max="11246" width="39.42578125" style="61" customWidth="1"/>
    <col min="11247" max="11247" width="19.42578125" style="61" customWidth="1"/>
    <col min="11248" max="11248" width="6.5703125" style="61" customWidth="1"/>
    <col min="11249" max="11249" width="26.5703125" style="61" customWidth="1"/>
    <col min="11250" max="11250" width="5.140625" style="61" customWidth="1"/>
    <col min="11251" max="11251" width="4.42578125" style="61" bestFit="1" customWidth="1"/>
    <col min="11252" max="11253" width="3.85546875" style="61" bestFit="1" customWidth="1"/>
    <col min="11254" max="11254" width="5.42578125" style="61" bestFit="1" customWidth="1"/>
    <col min="11255" max="11255" width="4" style="61" bestFit="1" customWidth="1"/>
    <col min="11256" max="11256" width="4.85546875" style="61" customWidth="1"/>
    <col min="11257" max="11257" width="8.5703125" style="61" customWidth="1"/>
    <col min="11258" max="11258" width="5.28515625" style="61" customWidth="1"/>
    <col min="11259" max="11259" width="4.5703125" style="61" bestFit="1" customWidth="1"/>
    <col min="11260" max="11260" width="4.7109375" style="61" bestFit="1" customWidth="1"/>
    <col min="11261" max="11261" width="6.28515625" style="61" bestFit="1" customWidth="1"/>
    <col min="11262" max="11262" width="4.85546875" style="61" bestFit="1" customWidth="1"/>
    <col min="11263" max="11263" width="6" style="61" customWidth="1"/>
    <col min="11264" max="11265" width="5.140625" style="61" customWidth="1"/>
    <col min="11266" max="11266" width="10.42578125" style="61" customWidth="1"/>
    <col min="11267" max="11267" width="53.85546875" style="61" customWidth="1"/>
    <col min="11268" max="11268" width="21.85546875" style="61" customWidth="1"/>
    <col min="11269" max="11269" width="23.5703125" style="61" customWidth="1"/>
    <col min="11270" max="11270" width="17.28515625" style="61" customWidth="1"/>
    <col min="11271" max="11271" width="24.7109375" style="61" customWidth="1"/>
    <col min="11272" max="11272" width="11.42578125" style="61"/>
    <col min="11273" max="11273" width="1.5703125" style="61" customWidth="1"/>
    <col min="11274" max="11275" width="14.7109375" style="61" customWidth="1"/>
    <col min="11276" max="11276" width="13.140625" style="61" customWidth="1"/>
    <col min="11277" max="11279" width="12.5703125" style="61" customWidth="1"/>
    <col min="11280" max="11283" width="13.28515625" style="61" customWidth="1"/>
    <col min="11284" max="11284" width="12.42578125" style="61" customWidth="1"/>
    <col min="11285" max="11285" width="12.140625" style="61" customWidth="1"/>
    <col min="11286" max="11287" width="11.85546875" style="61" customWidth="1"/>
    <col min="11288" max="11288" width="13.140625" style="61" customWidth="1"/>
    <col min="11289" max="11299" width="11.42578125" style="61"/>
    <col min="11300" max="11301" width="12.42578125" style="61" customWidth="1"/>
    <col min="11302" max="11302" width="11.85546875" style="61" customWidth="1"/>
    <col min="11303" max="11303" width="11.42578125" style="61"/>
    <col min="11304" max="11304" width="13.7109375" style="61" customWidth="1"/>
    <col min="11305" max="11305" width="14.85546875" style="61" customWidth="1"/>
    <col min="11306" max="11306" width="12.7109375" style="61" customWidth="1"/>
    <col min="11307" max="11307" width="13.28515625" style="61" customWidth="1"/>
    <col min="11308" max="11308" width="13" style="61" customWidth="1"/>
    <col min="11309" max="11309" width="11.85546875" style="61" customWidth="1"/>
    <col min="11310" max="11310" width="12.42578125" style="61" customWidth="1"/>
    <col min="11311" max="11311" width="12.140625" style="61" customWidth="1"/>
    <col min="11312" max="11312" width="12" style="61" customWidth="1"/>
    <col min="11313" max="11322" width="11.42578125" style="61"/>
    <col min="11323" max="11323" width="11.85546875" style="61" bestFit="1" customWidth="1"/>
    <col min="11324" max="11324" width="11.42578125" style="61"/>
    <col min="11325" max="11325" width="15.5703125" style="61" bestFit="1" customWidth="1"/>
    <col min="11326" max="11326" width="17.42578125" style="61" bestFit="1" customWidth="1"/>
    <col min="11327" max="11327" width="20.28515625" style="61" bestFit="1" customWidth="1"/>
    <col min="11328" max="11328" width="20" style="61" customWidth="1"/>
    <col min="11329" max="11332" width="11.42578125" style="61"/>
    <col min="11333" max="11333" width="27.42578125" style="61" bestFit="1" customWidth="1"/>
    <col min="11334" max="11334" width="32.140625" style="61" bestFit="1" customWidth="1"/>
    <col min="11335" max="11400" width="11.42578125" style="61"/>
    <col min="11401" max="11401" width="6.85546875" style="61" customWidth="1"/>
    <col min="11402" max="11402" width="2.85546875" style="61" customWidth="1"/>
    <col min="11403" max="11403" width="7.42578125" style="61" customWidth="1"/>
    <col min="11404" max="11404" width="20.140625" style="61" customWidth="1"/>
    <col min="11405" max="11405" width="8.5703125" style="61" customWidth="1"/>
    <col min="11406" max="11406" width="6.140625" style="61" customWidth="1"/>
    <col min="11407" max="11407" width="8.42578125" style="61" customWidth="1"/>
    <col min="11408" max="11408" width="13.85546875" style="61" customWidth="1"/>
    <col min="11409" max="11410" width="11.5703125" style="61" customWidth="1"/>
    <col min="11411" max="11411" width="7.28515625" style="61" customWidth="1"/>
    <col min="11412" max="11412" width="13.140625" style="61" customWidth="1"/>
    <col min="11413" max="11413" width="25.28515625" style="61" customWidth="1"/>
    <col min="11414" max="11414" width="5.28515625" style="61" customWidth="1"/>
    <col min="11415" max="11415" width="12.140625" style="61" customWidth="1"/>
    <col min="11416" max="11416" width="17" style="61" customWidth="1"/>
    <col min="11417" max="11417" width="12.140625" style="61" customWidth="1"/>
    <col min="11418" max="11418" width="10" style="61" customWidth="1"/>
    <col min="11419" max="11419" width="8.5703125" style="61" customWidth="1"/>
    <col min="11420" max="11420" width="12.140625" style="61" customWidth="1"/>
    <col min="11421" max="11421" width="24.5703125" style="61" customWidth="1"/>
    <col min="11422" max="11426" width="8.7109375" style="61" customWidth="1"/>
    <col min="11427" max="11427" width="12" style="61" customWidth="1"/>
    <col min="11428" max="11429" width="12.140625" style="61" customWidth="1"/>
    <col min="11430" max="11430" width="15.28515625" style="61" customWidth="1"/>
    <col min="11431" max="11431" width="15" style="61" customWidth="1"/>
    <col min="11432" max="11434" width="6.28515625" style="61" bestFit="1" customWidth="1"/>
    <col min="11435" max="11437" width="6.28515625" style="61" customWidth="1"/>
    <col min="11438" max="11438" width="13.85546875" style="61" customWidth="1"/>
    <col min="11439" max="11439" width="9.28515625" style="61" customWidth="1"/>
    <col min="11440" max="11440" width="11" style="61" customWidth="1"/>
    <col min="11441" max="11441" width="9.7109375" style="61" customWidth="1"/>
    <col min="11442" max="11442" width="8.42578125" style="61" customWidth="1"/>
    <col min="11443" max="11443" width="8.7109375" style="61" customWidth="1"/>
    <col min="11444" max="11444" width="9.42578125" style="61" customWidth="1"/>
    <col min="11445" max="11446" width="10" style="61" customWidth="1"/>
    <col min="11447" max="11447" width="10.140625" style="61" customWidth="1"/>
    <col min="11448" max="11448" width="9.28515625" style="61" customWidth="1"/>
    <col min="11449" max="11449" width="10.42578125" style="61" customWidth="1"/>
    <col min="11450" max="11450" width="9.7109375" style="61" customWidth="1"/>
    <col min="11451" max="11451" width="9.5703125" style="61" customWidth="1"/>
    <col min="11452" max="11452" width="10.28515625" style="61" customWidth="1"/>
    <col min="11453" max="11456" width="8.7109375" style="61" customWidth="1"/>
    <col min="11457" max="11457" width="12.7109375" style="61" customWidth="1"/>
    <col min="11458" max="11459" width="11.42578125" style="61"/>
    <col min="11460" max="11463" width="11.5703125" style="61" customWidth="1"/>
    <col min="11464" max="11464" width="12.7109375" style="61" customWidth="1"/>
    <col min="11465" max="11465" width="12" style="61" customWidth="1"/>
    <col min="11466" max="11468" width="11.42578125" style="61"/>
    <col min="11469" max="11469" width="10.140625" style="61" customWidth="1"/>
    <col min="11470" max="11470" width="9.28515625" style="61" customWidth="1"/>
    <col min="11471" max="11471" width="10.140625" style="61" customWidth="1"/>
    <col min="11472" max="11472" width="12.5703125" style="61" customWidth="1"/>
    <col min="11473" max="11473" width="12.85546875" style="61" customWidth="1"/>
    <col min="11474" max="11474" width="25" style="61" customWidth="1"/>
    <col min="11475" max="11475" width="39.5703125" style="61" customWidth="1"/>
    <col min="11476" max="11477" width="5.140625" style="61" customWidth="1"/>
    <col min="11478" max="11479" width="3.85546875" style="61" bestFit="1" customWidth="1"/>
    <col min="11480" max="11480" width="5.42578125" style="61" bestFit="1" customWidth="1"/>
    <col min="11481" max="11481" width="4" style="61" bestFit="1" customWidth="1"/>
    <col min="11482" max="11482" width="5.42578125" style="61" customWidth="1"/>
    <col min="11483" max="11483" width="5.42578125" style="61" bestFit="1" customWidth="1"/>
    <col min="11484" max="11484" width="4.42578125" style="61" bestFit="1" customWidth="1"/>
    <col min="11485" max="11486" width="3.85546875" style="61" bestFit="1" customWidth="1"/>
    <col min="11487" max="11487" width="5.42578125" style="61" bestFit="1" customWidth="1"/>
    <col min="11488" max="11488" width="4" style="61" bestFit="1" customWidth="1"/>
    <col min="11489" max="11491" width="5.140625" style="61" customWidth="1"/>
    <col min="11492" max="11492" width="50.28515625" style="61" customWidth="1"/>
    <col min="11493" max="11493" width="7" style="61" customWidth="1"/>
    <col min="11494" max="11495" width="8" style="61" customWidth="1"/>
    <col min="11496" max="11496" width="7" style="61" customWidth="1"/>
    <col min="11497" max="11497" width="8.140625" style="61" customWidth="1"/>
    <col min="11498" max="11498" width="16" style="61" customWidth="1"/>
    <col min="11499" max="11499" width="11.42578125" style="61"/>
    <col min="11500" max="11500" width="19.5703125" style="61" customWidth="1"/>
    <col min="11501" max="11501" width="23" style="61" customWidth="1"/>
    <col min="11502" max="11502" width="39.42578125" style="61" customWidth="1"/>
    <col min="11503" max="11503" width="19.42578125" style="61" customWidth="1"/>
    <col min="11504" max="11504" width="6.5703125" style="61" customWidth="1"/>
    <col min="11505" max="11505" width="26.5703125" style="61" customWidth="1"/>
    <col min="11506" max="11506" width="5.140625" style="61" customWidth="1"/>
    <col min="11507" max="11507" width="4.42578125" style="61" bestFit="1" customWidth="1"/>
    <col min="11508" max="11509" width="3.85546875" style="61" bestFit="1" customWidth="1"/>
    <col min="11510" max="11510" width="5.42578125" style="61" bestFit="1" customWidth="1"/>
    <col min="11511" max="11511" width="4" style="61" bestFit="1" customWidth="1"/>
    <col min="11512" max="11512" width="4.85546875" style="61" customWidth="1"/>
    <col min="11513" max="11513" width="8.5703125" style="61" customWidth="1"/>
    <col min="11514" max="11514" width="5.28515625" style="61" customWidth="1"/>
    <col min="11515" max="11515" width="4.5703125" style="61" bestFit="1" customWidth="1"/>
    <col min="11516" max="11516" width="4.7109375" style="61" bestFit="1" customWidth="1"/>
    <col min="11517" max="11517" width="6.28515625" style="61" bestFit="1" customWidth="1"/>
    <col min="11518" max="11518" width="4.85546875" style="61" bestFit="1" customWidth="1"/>
    <col min="11519" max="11519" width="6" style="61" customWidth="1"/>
    <col min="11520" max="11521" width="5.140625" style="61" customWidth="1"/>
    <col min="11522" max="11522" width="10.42578125" style="61" customWidth="1"/>
    <col min="11523" max="11523" width="53.85546875" style="61" customWidth="1"/>
    <col min="11524" max="11524" width="21.85546875" style="61" customWidth="1"/>
    <col min="11525" max="11525" width="23.5703125" style="61" customWidth="1"/>
    <col min="11526" max="11526" width="17.28515625" style="61" customWidth="1"/>
    <col min="11527" max="11527" width="24.7109375" style="61" customWidth="1"/>
    <col min="11528" max="11528" width="11.42578125" style="61"/>
    <col min="11529" max="11529" width="1.5703125" style="61" customWidth="1"/>
    <col min="11530" max="11531" width="14.7109375" style="61" customWidth="1"/>
    <col min="11532" max="11532" width="13.140625" style="61" customWidth="1"/>
    <col min="11533" max="11535" width="12.5703125" style="61" customWidth="1"/>
    <col min="11536" max="11539" width="13.28515625" style="61" customWidth="1"/>
    <col min="11540" max="11540" width="12.42578125" style="61" customWidth="1"/>
    <col min="11541" max="11541" width="12.140625" style="61" customWidth="1"/>
    <col min="11542" max="11543" width="11.85546875" style="61" customWidth="1"/>
    <col min="11544" max="11544" width="13.140625" style="61" customWidth="1"/>
    <col min="11545" max="11555" width="11.42578125" style="61"/>
    <col min="11556" max="11557" width="12.42578125" style="61" customWidth="1"/>
    <col min="11558" max="11558" width="11.85546875" style="61" customWidth="1"/>
    <col min="11559" max="11559" width="11.42578125" style="61"/>
    <col min="11560" max="11560" width="13.7109375" style="61" customWidth="1"/>
    <col min="11561" max="11561" width="14.85546875" style="61" customWidth="1"/>
    <col min="11562" max="11562" width="12.7109375" style="61" customWidth="1"/>
    <col min="11563" max="11563" width="13.28515625" style="61" customWidth="1"/>
    <col min="11564" max="11564" width="13" style="61" customWidth="1"/>
    <col min="11565" max="11565" width="11.85546875" style="61" customWidth="1"/>
    <col min="11566" max="11566" width="12.42578125" style="61" customWidth="1"/>
    <col min="11567" max="11567" width="12.140625" style="61" customWidth="1"/>
    <col min="11568" max="11568" width="12" style="61" customWidth="1"/>
    <col min="11569" max="11578" width="11.42578125" style="61"/>
    <col min="11579" max="11579" width="11.85546875" style="61" bestFit="1" customWidth="1"/>
    <col min="11580" max="11580" width="11.42578125" style="61"/>
    <col min="11581" max="11581" width="15.5703125" style="61" bestFit="1" customWidth="1"/>
    <col min="11582" max="11582" width="17.42578125" style="61" bestFit="1" customWidth="1"/>
    <col min="11583" max="11583" width="20.28515625" style="61" bestFit="1" customWidth="1"/>
    <col min="11584" max="11584" width="20" style="61" customWidth="1"/>
    <col min="11585" max="11588" width="11.42578125" style="61"/>
    <col min="11589" max="11589" width="27.42578125" style="61" bestFit="1" customWidth="1"/>
    <col min="11590" max="11590" width="32.140625" style="61" bestFit="1" customWidth="1"/>
    <col min="11591" max="11656" width="11.42578125" style="61"/>
    <col min="11657" max="11657" width="6.85546875" style="61" customWidth="1"/>
    <col min="11658" max="11658" width="2.85546875" style="61" customWidth="1"/>
    <col min="11659" max="11659" width="7.42578125" style="61" customWidth="1"/>
    <col min="11660" max="11660" width="20.140625" style="61" customWidth="1"/>
    <col min="11661" max="11661" width="8.5703125" style="61" customWidth="1"/>
    <col min="11662" max="11662" width="6.140625" style="61" customWidth="1"/>
    <col min="11663" max="11663" width="8.42578125" style="61" customWidth="1"/>
    <col min="11664" max="11664" width="13.85546875" style="61" customWidth="1"/>
    <col min="11665" max="11666" width="11.5703125" style="61" customWidth="1"/>
    <col min="11667" max="11667" width="7.28515625" style="61" customWidth="1"/>
    <col min="11668" max="11668" width="13.140625" style="61" customWidth="1"/>
    <col min="11669" max="11669" width="25.28515625" style="61" customWidth="1"/>
    <col min="11670" max="11670" width="5.28515625" style="61" customWidth="1"/>
    <col min="11671" max="11671" width="12.140625" style="61" customWidth="1"/>
    <col min="11672" max="11672" width="17" style="61" customWidth="1"/>
    <col min="11673" max="11673" width="12.140625" style="61" customWidth="1"/>
    <col min="11674" max="11674" width="10" style="61" customWidth="1"/>
    <col min="11675" max="11675" width="8.5703125" style="61" customWidth="1"/>
    <col min="11676" max="11676" width="12.140625" style="61" customWidth="1"/>
    <col min="11677" max="11677" width="24.5703125" style="61" customWidth="1"/>
    <col min="11678" max="11682" width="8.7109375" style="61" customWidth="1"/>
    <col min="11683" max="11683" width="12" style="61" customWidth="1"/>
    <col min="11684" max="11685" width="12.140625" style="61" customWidth="1"/>
    <col min="11686" max="11686" width="15.28515625" style="61" customWidth="1"/>
    <col min="11687" max="11687" width="15" style="61" customWidth="1"/>
    <col min="11688" max="11690" width="6.28515625" style="61" bestFit="1" customWidth="1"/>
    <col min="11691" max="11693" width="6.28515625" style="61" customWidth="1"/>
    <col min="11694" max="11694" width="13.85546875" style="61" customWidth="1"/>
    <col min="11695" max="11695" width="9.28515625" style="61" customWidth="1"/>
    <col min="11696" max="11696" width="11" style="61" customWidth="1"/>
    <col min="11697" max="11697" width="9.7109375" style="61" customWidth="1"/>
    <col min="11698" max="11698" width="8.42578125" style="61" customWidth="1"/>
    <col min="11699" max="11699" width="8.7109375" style="61" customWidth="1"/>
    <col min="11700" max="11700" width="9.42578125" style="61" customWidth="1"/>
    <col min="11701" max="11702" width="10" style="61" customWidth="1"/>
    <col min="11703" max="11703" width="10.140625" style="61" customWidth="1"/>
    <col min="11704" max="11704" width="9.28515625" style="61" customWidth="1"/>
    <col min="11705" max="11705" width="10.42578125" style="61" customWidth="1"/>
    <col min="11706" max="11706" width="9.7109375" style="61" customWidth="1"/>
    <col min="11707" max="11707" width="9.5703125" style="61" customWidth="1"/>
    <col min="11708" max="11708" width="10.28515625" style="61" customWidth="1"/>
    <col min="11709" max="11712" width="8.7109375" style="61" customWidth="1"/>
    <col min="11713" max="11713" width="12.7109375" style="61" customWidth="1"/>
    <col min="11714" max="11715" width="11.42578125" style="61"/>
    <col min="11716" max="11719" width="11.5703125" style="61" customWidth="1"/>
    <col min="11720" max="11720" width="12.7109375" style="61" customWidth="1"/>
    <col min="11721" max="11721" width="12" style="61" customWidth="1"/>
    <col min="11722" max="11724" width="11.42578125" style="61"/>
    <col min="11725" max="11725" width="10.140625" style="61" customWidth="1"/>
    <col min="11726" max="11726" width="9.28515625" style="61" customWidth="1"/>
    <col min="11727" max="11727" width="10.140625" style="61" customWidth="1"/>
    <col min="11728" max="11728" width="12.5703125" style="61" customWidth="1"/>
    <col min="11729" max="11729" width="12.85546875" style="61" customWidth="1"/>
    <col min="11730" max="11730" width="25" style="61" customWidth="1"/>
    <col min="11731" max="11731" width="39.5703125" style="61" customWidth="1"/>
    <col min="11732" max="11733" width="5.140625" style="61" customWidth="1"/>
    <col min="11734" max="11735" width="3.85546875" style="61" bestFit="1" customWidth="1"/>
    <col min="11736" max="11736" width="5.42578125" style="61" bestFit="1" customWidth="1"/>
    <col min="11737" max="11737" width="4" style="61" bestFit="1" customWidth="1"/>
    <col min="11738" max="11738" width="5.42578125" style="61" customWidth="1"/>
    <col min="11739" max="11739" width="5.42578125" style="61" bestFit="1" customWidth="1"/>
    <col min="11740" max="11740" width="4.42578125" style="61" bestFit="1" customWidth="1"/>
    <col min="11741" max="11742" width="3.85546875" style="61" bestFit="1" customWidth="1"/>
    <col min="11743" max="11743" width="5.42578125" style="61" bestFit="1" customWidth="1"/>
    <col min="11744" max="11744" width="4" style="61" bestFit="1" customWidth="1"/>
    <col min="11745" max="11747" width="5.140625" style="61" customWidth="1"/>
    <col min="11748" max="11748" width="50.28515625" style="61" customWidth="1"/>
    <col min="11749" max="11749" width="7" style="61" customWidth="1"/>
    <col min="11750" max="11751" width="8" style="61" customWidth="1"/>
    <col min="11752" max="11752" width="7" style="61" customWidth="1"/>
    <col min="11753" max="11753" width="8.140625" style="61" customWidth="1"/>
    <col min="11754" max="11754" width="16" style="61" customWidth="1"/>
    <col min="11755" max="11755" width="11.42578125" style="61"/>
    <col min="11756" max="11756" width="19.5703125" style="61" customWidth="1"/>
    <col min="11757" max="11757" width="23" style="61" customWidth="1"/>
    <col min="11758" max="11758" width="39.42578125" style="61" customWidth="1"/>
    <col min="11759" max="11759" width="19.42578125" style="61" customWidth="1"/>
    <col min="11760" max="11760" width="6.5703125" style="61" customWidth="1"/>
    <col min="11761" max="11761" width="26.5703125" style="61" customWidth="1"/>
    <col min="11762" max="11762" width="5.140625" style="61" customWidth="1"/>
    <col min="11763" max="11763" width="4.42578125" style="61" bestFit="1" customWidth="1"/>
    <col min="11764" max="11765" width="3.85546875" style="61" bestFit="1" customWidth="1"/>
    <col min="11766" max="11766" width="5.42578125" style="61" bestFit="1" customWidth="1"/>
    <col min="11767" max="11767" width="4" style="61" bestFit="1" customWidth="1"/>
    <col min="11768" max="11768" width="4.85546875" style="61" customWidth="1"/>
    <col min="11769" max="11769" width="8.5703125" style="61" customWidth="1"/>
    <col min="11770" max="11770" width="5.28515625" style="61" customWidth="1"/>
    <col min="11771" max="11771" width="4.5703125" style="61" bestFit="1" customWidth="1"/>
    <col min="11772" max="11772" width="4.7109375" style="61" bestFit="1" customWidth="1"/>
    <col min="11773" max="11773" width="6.28515625" style="61" bestFit="1" customWidth="1"/>
    <col min="11774" max="11774" width="4.85546875" style="61" bestFit="1" customWidth="1"/>
    <col min="11775" max="11775" width="6" style="61" customWidth="1"/>
    <col min="11776" max="11777" width="5.140625" style="61" customWidth="1"/>
    <col min="11778" max="11778" width="10.42578125" style="61" customWidth="1"/>
    <col min="11779" max="11779" width="53.85546875" style="61" customWidth="1"/>
    <col min="11780" max="11780" width="21.85546875" style="61" customWidth="1"/>
    <col min="11781" max="11781" width="23.5703125" style="61" customWidth="1"/>
    <col min="11782" max="11782" width="17.28515625" style="61" customWidth="1"/>
    <col min="11783" max="11783" width="24.7109375" style="61" customWidth="1"/>
    <col min="11784" max="11784" width="11.42578125" style="61"/>
    <col min="11785" max="11785" width="1.5703125" style="61" customWidth="1"/>
    <col min="11786" max="11787" width="14.7109375" style="61" customWidth="1"/>
    <col min="11788" max="11788" width="13.140625" style="61" customWidth="1"/>
    <col min="11789" max="11791" width="12.5703125" style="61" customWidth="1"/>
    <col min="11792" max="11795" width="13.28515625" style="61" customWidth="1"/>
    <col min="11796" max="11796" width="12.42578125" style="61" customWidth="1"/>
    <col min="11797" max="11797" width="12.140625" style="61" customWidth="1"/>
    <col min="11798" max="11799" width="11.85546875" style="61" customWidth="1"/>
    <col min="11800" max="11800" width="13.140625" style="61" customWidth="1"/>
    <col min="11801" max="11811" width="11.42578125" style="61"/>
    <col min="11812" max="11813" width="12.42578125" style="61" customWidth="1"/>
    <col min="11814" max="11814" width="11.85546875" style="61" customWidth="1"/>
    <col min="11815" max="11815" width="11.42578125" style="61"/>
    <col min="11816" max="11816" width="13.7109375" style="61" customWidth="1"/>
    <col min="11817" max="11817" width="14.85546875" style="61" customWidth="1"/>
    <col min="11818" max="11818" width="12.7109375" style="61" customWidth="1"/>
    <col min="11819" max="11819" width="13.28515625" style="61" customWidth="1"/>
    <col min="11820" max="11820" width="13" style="61" customWidth="1"/>
    <col min="11821" max="11821" width="11.85546875" style="61" customWidth="1"/>
    <col min="11822" max="11822" width="12.42578125" style="61" customWidth="1"/>
    <col min="11823" max="11823" width="12.140625" style="61" customWidth="1"/>
    <col min="11824" max="11824" width="12" style="61" customWidth="1"/>
    <col min="11825" max="11834" width="11.42578125" style="61"/>
    <col min="11835" max="11835" width="11.85546875" style="61" bestFit="1" customWidth="1"/>
    <col min="11836" max="11836" width="11.42578125" style="61"/>
    <col min="11837" max="11837" width="15.5703125" style="61" bestFit="1" customWidth="1"/>
    <col min="11838" max="11838" width="17.42578125" style="61" bestFit="1" customWidth="1"/>
    <col min="11839" max="11839" width="20.28515625" style="61" bestFit="1" customWidth="1"/>
    <col min="11840" max="11840" width="20" style="61" customWidth="1"/>
    <col min="11841" max="11844" width="11.42578125" style="61"/>
    <col min="11845" max="11845" width="27.42578125" style="61" bestFit="1" customWidth="1"/>
    <col min="11846" max="11846" width="32.140625" style="61" bestFit="1" customWidth="1"/>
    <col min="11847" max="11912" width="11.42578125" style="61"/>
    <col min="11913" max="11913" width="6.85546875" style="61" customWidth="1"/>
    <col min="11914" max="11914" width="2.85546875" style="61" customWidth="1"/>
    <col min="11915" max="11915" width="7.42578125" style="61" customWidth="1"/>
    <col min="11916" max="11916" width="20.140625" style="61" customWidth="1"/>
    <col min="11917" max="11917" width="8.5703125" style="61" customWidth="1"/>
    <col min="11918" max="11918" width="6.140625" style="61" customWidth="1"/>
    <col min="11919" max="11919" width="8.42578125" style="61" customWidth="1"/>
    <col min="11920" max="11920" width="13.85546875" style="61" customWidth="1"/>
    <col min="11921" max="11922" width="11.5703125" style="61" customWidth="1"/>
    <col min="11923" max="11923" width="7.28515625" style="61" customWidth="1"/>
    <col min="11924" max="11924" width="13.140625" style="61" customWidth="1"/>
    <col min="11925" max="11925" width="25.28515625" style="61" customWidth="1"/>
    <col min="11926" max="11926" width="5.28515625" style="61" customWidth="1"/>
    <col min="11927" max="11927" width="12.140625" style="61" customWidth="1"/>
    <col min="11928" max="11928" width="17" style="61" customWidth="1"/>
    <col min="11929" max="11929" width="12.140625" style="61" customWidth="1"/>
    <col min="11930" max="11930" width="10" style="61" customWidth="1"/>
    <col min="11931" max="11931" width="8.5703125" style="61" customWidth="1"/>
    <col min="11932" max="11932" width="12.140625" style="61" customWidth="1"/>
    <col min="11933" max="11933" width="24.5703125" style="61" customWidth="1"/>
    <col min="11934" max="11938" width="8.7109375" style="61" customWidth="1"/>
    <col min="11939" max="11939" width="12" style="61" customWidth="1"/>
    <col min="11940" max="11941" width="12.140625" style="61" customWidth="1"/>
    <col min="11942" max="11942" width="15.28515625" style="61" customWidth="1"/>
    <col min="11943" max="11943" width="15" style="61" customWidth="1"/>
    <col min="11944" max="11946" width="6.28515625" style="61" bestFit="1" customWidth="1"/>
    <col min="11947" max="11949" width="6.28515625" style="61" customWidth="1"/>
    <col min="11950" max="11950" width="13.85546875" style="61" customWidth="1"/>
    <col min="11951" max="11951" width="9.28515625" style="61" customWidth="1"/>
    <col min="11952" max="11952" width="11" style="61" customWidth="1"/>
    <col min="11953" max="11953" width="9.7109375" style="61" customWidth="1"/>
    <col min="11954" max="11954" width="8.42578125" style="61" customWidth="1"/>
    <col min="11955" max="11955" width="8.7109375" style="61" customWidth="1"/>
    <col min="11956" max="11956" width="9.42578125" style="61" customWidth="1"/>
    <col min="11957" max="11958" width="10" style="61" customWidth="1"/>
    <col min="11959" max="11959" width="10.140625" style="61" customWidth="1"/>
    <col min="11960" max="11960" width="9.28515625" style="61" customWidth="1"/>
    <col min="11961" max="11961" width="10.42578125" style="61" customWidth="1"/>
    <col min="11962" max="11962" width="9.7109375" style="61" customWidth="1"/>
    <col min="11963" max="11963" width="9.5703125" style="61" customWidth="1"/>
    <col min="11964" max="11964" width="10.28515625" style="61" customWidth="1"/>
    <col min="11965" max="11968" width="8.7109375" style="61" customWidth="1"/>
    <col min="11969" max="11969" width="12.7109375" style="61" customWidth="1"/>
    <col min="11970" max="11971" width="11.42578125" style="61"/>
    <col min="11972" max="11975" width="11.5703125" style="61" customWidth="1"/>
    <col min="11976" max="11976" width="12.7109375" style="61" customWidth="1"/>
    <col min="11977" max="11977" width="12" style="61" customWidth="1"/>
    <col min="11978" max="11980" width="11.42578125" style="61"/>
    <col min="11981" max="11981" width="10.140625" style="61" customWidth="1"/>
    <col min="11982" max="11982" width="9.28515625" style="61" customWidth="1"/>
    <col min="11983" max="11983" width="10.140625" style="61" customWidth="1"/>
    <col min="11984" max="11984" width="12.5703125" style="61" customWidth="1"/>
    <col min="11985" max="11985" width="12.85546875" style="61" customWidth="1"/>
    <col min="11986" max="11986" width="25" style="61" customWidth="1"/>
    <col min="11987" max="11987" width="39.5703125" style="61" customWidth="1"/>
    <col min="11988" max="11989" width="5.140625" style="61" customWidth="1"/>
    <col min="11990" max="11991" width="3.85546875" style="61" bestFit="1" customWidth="1"/>
    <col min="11992" max="11992" width="5.42578125" style="61" bestFit="1" customWidth="1"/>
    <col min="11993" max="11993" width="4" style="61" bestFit="1" customWidth="1"/>
    <col min="11994" max="11994" width="5.42578125" style="61" customWidth="1"/>
    <col min="11995" max="11995" width="5.42578125" style="61" bestFit="1" customWidth="1"/>
    <col min="11996" max="11996" width="4.42578125" style="61" bestFit="1" customWidth="1"/>
    <col min="11997" max="11998" width="3.85546875" style="61" bestFit="1" customWidth="1"/>
    <col min="11999" max="11999" width="5.42578125" style="61" bestFit="1" customWidth="1"/>
    <col min="12000" max="12000" width="4" style="61" bestFit="1" customWidth="1"/>
    <col min="12001" max="12003" width="5.140625" style="61" customWidth="1"/>
    <col min="12004" max="12004" width="50.28515625" style="61" customWidth="1"/>
    <col min="12005" max="12005" width="7" style="61" customWidth="1"/>
    <col min="12006" max="12007" width="8" style="61" customWidth="1"/>
    <col min="12008" max="12008" width="7" style="61" customWidth="1"/>
    <col min="12009" max="12009" width="8.140625" style="61" customWidth="1"/>
    <col min="12010" max="12010" width="16" style="61" customWidth="1"/>
    <col min="12011" max="12011" width="11.42578125" style="61"/>
    <col min="12012" max="12012" width="19.5703125" style="61" customWidth="1"/>
    <col min="12013" max="12013" width="23" style="61" customWidth="1"/>
    <col min="12014" max="12014" width="39.42578125" style="61" customWidth="1"/>
    <col min="12015" max="12015" width="19.42578125" style="61" customWidth="1"/>
    <col min="12016" max="12016" width="6.5703125" style="61" customWidth="1"/>
    <col min="12017" max="12017" width="26.5703125" style="61" customWidth="1"/>
    <col min="12018" max="12018" width="5.140625" style="61" customWidth="1"/>
    <col min="12019" max="12019" width="4.42578125" style="61" bestFit="1" customWidth="1"/>
    <col min="12020" max="12021" width="3.85546875" style="61" bestFit="1" customWidth="1"/>
    <col min="12022" max="12022" width="5.42578125" style="61" bestFit="1" customWidth="1"/>
    <col min="12023" max="12023" width="4" style="61" bestFit="1" customWidth="1"/>
    <col min="12024" max="12024" width="4.85546875" style="61" customWidth="1"/>
    <col min="12025" max="12025" width="8.5703125" style="61" customWidth="1"/>
    <col min="12026" max="12026" width="5.28515625" style="61" customWidth="1"/>
    <col min="12027" max="12027" width="4.5703125" style="61" bestFit="1" customWidth="1"/>
    <col min="12028" max="12028" width="4.7109375" style="61" bestFit="1" customWidth="1"/>
    <col min="12029" max="12029" width="6.28515625" style="61" bestFit="1" customWidth="1"/>
    <col min="12030" max="12030" width="4.85546875" style="61" bestFit="1" customWidth="1"/>
    <col min="12031" max="12031" width="6" style="61" customWidth="1"/>
    <col min="12032" max="12033" width="5.140625" style="61" customWidth="1"/>
    <col min="12034" max="12034" width="10.42578125" style="61" customWidth="1"/>
    <col min="12035" max="12035" width="53.85546875" style="61" customWidth="1"/>
    <col min="12036" max="12036" width="21.85546875" style="61" customWidth="1"/>
    <col min="12037" max="12037" width="23.5703125" style="61" customWidth="1"/>
    <col min="12038" max="12038" width="17.28515625" style="61" customWidth="1"/>
    <col min="12039" max="12039" width="24.7109375" style="61" customWidth="1"/>
    <col min="12040" max="12040" width="11.42578125" style="61"/>
    <col min="12041" max="12041" width="1.5703125" style="61" customWidth="1"/>
    <col min="12042" max="12043" width="14.7109375" style="61" customWidth="1"/>
    <col min="12044" max="12044" width="13.140625" style="61" customWidth="1"/>
    <col min="12045" max="12047" width="12.5703125" style="61" customWidth="1"/>
    <col min="12048" max="12051" width="13.28515625" style="61" customWidth="1"/>
    <col min="12052" max="12052" width="12.42578125" style="61" customWidth="1"/>
    <col min="12053" max="12053" width="12.140625" style="61" customWidth="1"/>
    <col min="12054" max="12055" width="11.85546875" style="61" customWidth="1"/>
    <col min="12056" max="12056" width="13.140625" style="61" customWidth="1"/>
    <col min="12057" max="12067" width="11.42578125" style="61"/>
    <col min="12068" max="12069" width="12.42578125" style="61" customWidth="1"/>
    <col min="12070" max="12070" width="11.85546875" style="61" customWidth="1"/>
    <col min="12071" max="12071" width="11.42578125" style="61"/>
    <col min="12072" max="12072" width="13.7109375" style="61" customWidth="1"/>
    <col min="12073" max="12073" width="14.85546875" style="61" customWidth="1"/>
    <col min="12074" max="12074" width="12.7109375" style="61" customWidth="1"/>
    <col min="12075" max="12075" width="13.28515625" style="61" customWidth="1"/>
    <col min="12076" max="12076" width="13" style="61" customWidth="1"/>
    <col min="12077" max="12077" width="11.85546875" style="61" customWidth="1"/>
    <col min="12078" max="12078" width="12.42578125" style="61" customWidth="1"/>
    <col min="12079" max="12079" width="12.140625" style="61" customWidth="1"/>
    <col min="12080" max="12080" width="12" style="61" customWidth="1"/>
    <col min="12081" max="12090" width="11.42578125" style="61"/>
    <col min="12091" max="12091" width="11.85546875" style="61" bestFit="1" customWidth="1"/>
    <col min="12092" max="12092" width="11.42578125" style="61"/>
    <col min="12093" max="12093" width="15.5703125" style="61" bestFit="1" customWidth="1"/>
    <col min="12094" max="12094" width="17.42578125" style="61" bestFit="1" customWidth="1"/>
    <col min="12095" max="12095" width="20.28515625" style="61" bestFit="1" customWidth="1"/>
    <col min="12096" max="12096" width="20" style="61" customWidth="1"/>
    <col min="12097" max="12100" width="11.42578125" style="61"/>
    <col min="12101" max="12101" width="27.42578125" style="61" bestFit="1" customWidth="1"/>
    <col min="12102" max="12102" width="32.140625" style="61" bestFit="1" customWidth="1"/>
    <col min="12103" max="12168" width="11.42578125" style="61"/>
    <col min="12169" max="12169" width="6.85546875" style="61" customWidth="1"/>
    <col min="12170" max="12170" width="2.85546875" style="61" customWidth="1"/>
    <col min="12171" max="12171" width="7.42578125" style="61" customWidth="1"/>
    <col min="12172" max="12172" width="20.140625" style="61" customWidth="1"/>
    <col min="12173" max="12173" width="8.5703125" style="61" customWidth="1"/>
    <col min="12174" max="12174" width="6.140625" style="61" customWidth="1"/>
    <col min="12175" max="12175" width="8.42578125" style="61" customWidth="1"/>
    <col min="12176" max="12176" width="13.85546875" style="61" customWidth="1"/>
    <col min="12177" max="12178" width="11.5703125" style="61" customWidth="1"/>
    <col min="12179" max="12179" width="7.28515625" style="61" customWidth="1"/>
    <col min="12180" max="12180" width="13.140625" style="61" customWidth="1"/>
    <col min="12181" max="12181" width="25.28515625" style="61" customWidth="1"/>
    <col min="12182" max="12182" width="5.28515625" style="61" customWidth="1"/>
    <col min="12183" max="12183" width="12.140625" style="61" customWidth="1"/>
    <col min="12184" max="12184" width="17" style="61" customWidth="1"/>
    <col min="12185" max="12185" width="12.140625" style="61" customWidth="1"/>
    <col min="12186" max="12186" width="10" style="61" customWidth="1"/>
    <col min="12187" max="12187" width="8.5703125" style="61" customWidth="1"/>
    <col min="12188" max="12188" width="12.140625" style="61" customWidth="1"/>
    <col min="12189" max="12189" width="24.5703125" style="61" customWidth="1"/>
    <col min="12190" max="12194" width="8.7109375" style="61" customWidth="1"/>
    <col min="12195" max="12195" width="12" style="61" customWidth="1"/>
    <col min="12196" max="12197" width="12.140625" style="61" customWidth="1"/>
    <col min="12198" max="12198" width="15.28515625" style="61" customWidth="1"/>
    <col min="12199" max="12199" width="15" style="61" customWidth="1"/>
    <col min="12200" max="12202" width="6.28515625" style="61" bestFit="1" customWidth="1"/>
    <col min="12203" max="12205" width="6.28515625" style="61" customWidth="1"/>
    <col min="12206" max="12206" width="13.85546875" style="61" customWidth="1"/>
    <col min="12207" max="12207" width="9.28515625" style="61" customWidth="1"/>
    <col min="12208" max="12208" width="11" style="61" customWidth="1"/>
    <col min="12209" max="12209" width="9.7109375" style="61" customWidth="1"/>
    <col min="12210" max="12210" width="8.42578125" style="61" customWidth="1"/>
    <col min="12211" max="12211" width="8.7109375" style="61" customWidth="1"/>
    <col min="12212" max="12212" width="9.42578125" style="61" customWidth="1"/>
    <col min="12213" max="12214" width="10" style="61" customWidth="1"/>
    <col min="12215" max="12215" width="10.140625" style="61" customWidth="1"/>
    <col min="12216" max="12216" width="9.28515625" style="61" customWidth="1"/>
    <col min="12217" max="12217" width="10.42578125" style="61" customWidth="1"/>
    <col min="12218" max="12218" width="9.7109375" style="61" customWidth="1"/>
    <col min="12219" max="12219" width="9.5703125" style="61" customWidth="1"/>
    <col min="12220" max="12220" width="10.28515625" style="61" customWidth="1"/>
    <col min="12221" max="12224" width="8.7109375" style="61" customWidth="1"/>
    <col min="12225" max="12225" width="12.7109375" style="61" customWidth="1"/>
    <col min="12226" max="12227" width="11.42578125" style="61"/>
    <col min="12228" max="12231" width="11.5703125" style="61" customWidth="1"/>
    <col min="12232" max="12232" width="12.7109375" style="61" customWidth="1"/>
    <col min="12233" max="12233" width="12" style="61" customWidth="1"/>
    <col min="12234" max="12236" width="11.42578125" style="61"/>
    <col min="12237" max="12237" width="10.140625" style="61" customWidth="1"/>
    <col min="12238" max="12238" width="9.28515625" style="61" customWidth="1"/>
    <col min="12239" max="12239" width="10.140625" style="61" customWidth="1"/>
    <col min="12240" max="12240" width="12.5703125" style="61" customWidth="1"/>
    <col min="12241" max="12241" width="12.85546875" style="61" customWidth="1"/>
    <col min="12242" max="12242" width="25" style="61" customWidth="1"/>
    <col min="12243" max="12243" width="39.5703125" style="61" customWidth="1"/>
    <col min="12244" max="12245" width="5.140625" style="61" customWidth="1"/>
    <col min="12246" max="12247" width="3.85546875" style="61" bestFit="1" customWidth="1"/>
    <col min="12248" max="12248" width="5.42578125" style="61" bestFit="1" customWidth="1"/>
    <col min="12249" max="12249" width="4" style="61" bestFit="1" customWidth="1"/>
    <col min="12250" max="12250" width="5.42578125" style="61" customWidth="1"/>
    <col min="12251" max="12251" width="5.42578125" style="61" bestFit="1" customWidth="1"/>
    <col min="12252" max="12252" width="4.42578125" style="61" bestFit="1" customWidth="1"/>
    <col min="12253" max="12254" width="3.85546875" style="61" bestFit="1" customWidth="1"/>
    <col min="12255" max="12255" width="5.42578125" style="61" bestFit="1" customWidth="1"/>
    <col min="12256" max="12256" width="4" style="61" bestFit="1" customWidth="1"/>
    <col min="12257" max="12259" width="5.140625" style="61" customWidth="1"/>
    <col min="12260" max="12260" width="50.28515625" style="61" customWidth="1"/>
    <col min="12261" max="12261" width="7" style="61" customWidth="1"/>
    <col min="12262" max="12263" width="8" style="61" customWidth="1"/>
    <col min="12264" max="12264" width="7" style="61" customWidth="1"/>
    <col min="12265" max="12265" width="8.140625" style="61" customWidth="1"/>
    <col min="12266" max="12266" width="16" style="61" customWidth="1"/>
    <col min="12267" max="12267" width="11.42578125" style="61"/>
    <col min="12268" max="12268" width="19.5703125" style="61" customWidth="1"/>
    <col min="12269" max="12269" width="23" style="61" customWidth="1"/>
    <col min="12270" max="12270" width="39.42578125" style="61" customWidth="1"/>
    <col min="12271" max="12271" width="19.42578125" style="61" customWidth="1"/>
    <col min="12272" max="12272" width="6.5703125" style="61" customWidth="1"/>
    <col min="12273" max="12273" width="26.5703125" style="61" customWidth="1"/>
    <col min="12274" max="12274" width="5.140625" style="61" customWidth="1"/>
    <col min="12275" max="12275" width="4.42578125" style="61" bestFit="1" customWidth="1"/>
    <col min="12276" max="12277" width="3.85546875" style="61" bestFit="1" customWidth="1"/>
    <col min="12278" max="12278" width="5.42578125" style="61" bestFit="1" customWidth="1"/>
    <col min="12279" max="12279" width="4" style="61" bestFit="1" customWidth="1"/>
    <col min="12280" max="12280" width="4.85546875" style="61" customWidth="1"/>
    <col min="12281" max="12281" width="8.5703125" style="61" customWidth="1"/>
    <col min="12282" max="12282" width="5.28515625" style="61" customWidth="1"/>
    <col min="12283" max="12283" width="4.5703125" style="61" bestFit="1" customWidth="1"/>
    <col min="12284" max="12284" width="4.7109375" style="61" bestFit="1" customWidth="1"/>
    <col min="12285" max="12285" width="6.28515625" style="61" bestFit="1" customWidth="1"/>
    <col min="12286" max="12286" width="4.85546875" style="61" bestFit="1" customWidth="1"/>
    <col min="12287" max="12287" width="6" style="61" customWidth="1"/>
    <col min="12288" max="12289" width="5.140625" style="61" customWidth="1"/>
    <col min="12290" max="12290" width="10.42578125" style="61" customWidth="1"/>
    <col min="12291" max="12291" width="53.85546875" style="61" customWidth="1"/>
    <col min="12292" max="12292" width="21.85546875" style="61" customWidth="1"/>
    <col min="12293" max="12293" width="23.5703125" style="61" customWidth="1"/>
    <col min="12294" max="12294" width="17.28515625" style="61" customWidth="1"/>
    <col min="12295" max="12295" width="24.7109375" style="61" customWidth="1"/>
    <col min="12296" max="12296" width="11.42578125" style="61"/>
    <col min="12297" max="12297" width="1.5703125" style="61" customWidth="1"/>
    <col min="12298" max="12299" width="14.7109375" style="61" customWidth="1"/>
    <col min="12300" max="12300" width="13.140625" style="61" customWidth="1"/>
    <col min="12301" max="12303" width="12.5703125" style="61" customWidth="1"/>
    <col min="12304" max="12307" width="13.28515625" style="61" customWidth="1"/>
    <col min="12308" max="12308" width="12.42578125" style="61" customWidth="1"/>
    <col min="12309" max="12309" width="12.140625" style="61" customWidth="1"/>
    <col min="12310" max="12311" width="11.85546875" style="61" customWidth="1"/>
    <col min="12312" max="12312" width="13.140625" style="61" customWidth="1"/>
    <col min="12313" max="12323" width="11.42578125" style="61"/>
    <col min="12324" max="12325" width="12.42578125" style="61" customWidth="1"/>
    <col min="12326" max="12326" width="11.85546875" style="61" customWidth="1"/>
    <col min="12327" max="12327" width="11.42578125" style="61"/>
    <col min="12328" max="12328" width="13.7109375" style="61" customWidth="1"/>
    <col min="12329" max="12329" width="14.85546875" style="61" customWidth="1"/>
    <col min="12330" max="12330" width="12.7109375" style="61" customWidth="1"/>
    <col min="12331" max="12331" width="13.28515625" style="61" customWidth="1"/>
    <col min="12332" max="12332" width="13" style="61" customWidth="1"/>
    <col min="12333" max="12333" width="11.85546875" style="61" customWidth="1"/>
    <col min="12334" max="12334" width="12.42578125" style="61" customWidth="1"/>
    <col min="12335" max="12335" width="12.140625" style="61" customWidth="1"/>
    <col min="12336" max="12336" width="12" style="61" customWidth="1"/>
    <col min="12337" max="12346" width="11.42578125" style="61"/>
    <col min="12347" max="12347" width="11.85546875" style="61" bestFit="1" customWidth="1"/>
    <col min="12348" max="12348" width="11.42578125" style="61"/>
    <col min="12349" max="12349" width="15.5703125" style="61" bestFit="1" customWidth="1"/>
    <col min="12350" max="12350" width="17.42578125" style="61" bestFit="1" customWidth="1"/>
    <col min="12351" max="12351" width="20.28515625" style="61" bestFit="1" customWidth="1"/>
    <col min="12352" max="12352" width="20" style="61" customWidth="1"/>
    <col min="12353" max="12356" width="11.42578125" style="61"/>
    <col min="12357" max="12357" width="27.42578125" style="61" bestFit="1" customWidth="1"/>
    <col min="12358" max="12358" width="32.140625" style="61" bestFit="1" customWidth="1"/>
    <col min="12359" max="12424" width="11.42578125" style="61"/>
    <col min="12425" max="12425" width="6.85546875" style="61" customWidth="1"/>
    <col min="12426" max="12426" width="2.85546875" style="61" customWidth="1"/>
    <col min="12427" max="12427" width="7.42578125" style="61" customWidth="1"/>
    <col min="12428" max="12428" width="20.140625" style="61" customWidth="1"/>
    <col min="12429" max="12429" width="8.5703125" style="61" customWidth="1"/>
    <col min="12430" max="12430" width="6.140625" style="61" customWidth="1"/>
    <col min="12431" max="12431" width="8.42578125" style="61" customWidth="1"/>
    <col min="12432" max="12432" width="13.85546875" style="61" customWidth="1"/>
    <col min="12433" max="12434" width="11.5703125" style="61" customWidth="1"/>
    <col min="12435" max="12435" width="7.28515625" style="61" customWidth="1"/>
    <col min="12436" max="12436" width="13.140625" style="61" customWidth="1"/>
    <col min="12437" max="12437" width="25.28515625" style="61" customWidth="1"/>
    <col min="12438" max="12438" width="5.28515625" style="61" customWidth="1"/>
    <col min="12439" max="12439" width="12.140625" style="61" customWidth="1"/>
    <col min="12440" max="12440" width="17" style="61" customWidth="1"/>
    <col min="12441" max="12441" width="12.140625" style="61" customWidth="1"/>
    <col min="12442" max="12442" width="10" style="61" customWidth="1"/>
    <col min="12443" max="12443" width="8.5703125" style="61" customWidth="1"/>
    <col min="12444" max="12444" width="12.140625" style="61" customWidth="1"/>
    <col min="12445" max="12445" width="24.5703125" style="61" customWidth="1"/>
    <col min="12446" max="12450" width="8.7109375" style="61" customWidth="1"/>
    <col min="12451" max="12451" width="12" style="61" customWidth="1"/>
    <col min="12452" max="12453" width="12.140625" style="61" customWidth="1"/>
    <col min="12454" max="12454" width="15.28515625" style="61" customWidth="1"/>
    <col min="12455" max="12455" width="15" style="61" customWidth="1"/>
    <col min="12456" max="12458" width="6.28515625" style="61" bestFit="1" customWidth="1"/>
    <col min="12459" max="12461" width="6.28515625" style="61" customWidth="1"/>
    <col min="12462" max="12462" width="13.85546875" style="61" customWidth="1"/>
    <col min="12463" max="12463" width="9.28515625" style="61" customWidth="1"/>
    <col min="12464" max="12464" width="11" style="61" customWidth="1"/>
    <col min="12465" max="12465" width="9.7109375" style="61" customWidth="1"/>
    <col min="12466" max="12466" width="8.42578125" style="61" customWidth="1"/>
    <col min="12467" max="12467" width="8.7109375" style="61" customWidth="1"/>
    <col min="12468" max="12468" width="9.42578125" style="61" customWidth="1"/>
    <col min="12469" max="12470" width="10" style="61" customWidth="1"/>
    <col min="12471" max="12471" width="10.140625" style="61" customWidth="1"/>
    <col min="12472" max="12472" width="9.28515625" style="61" customWidth="1"/>
    <col min="12473" max="12473" width="10.42578125" style="61" customWidth="1"/>
    <col min="12474" max="12474" width="9.7109375" style="61" customWidth="1"/>
    <col min="12475" max="12475" width="9.5703125" style="61" customWidth="1"/>
    <col min="12476" max="12476" width="10.28515625" style="61" customWidth="1"/>
    <col min="12477" max="12480" width="8.7109375" style="61" customWidth="1"/>
    <col min="12481" max="12481" width="12.7109375" style="61" customWidth="1"/>
    <col min="12482" max="12483" width="11.42578125" style="61"/>
    <col min="12484" max="12487" width="11.5703125" style="61" customWidth="1"/>
    <col min="12488" max="12488" width="12.7109375" style="61" customWidth="1"/>
    <col min="12489" max="12489" width="12" style="61" customWidth="1"/>
    <col min="12490" max="12492" width="11.42578125" style="61"/>
    <col min="12493" max="12493" width="10.140625" style="61" customWidth="1"/>
    <col min="12494" max="12494" width="9.28515625" style="61" customWidth="1"/>
    <col min="12495" max="12495" width="10.140625" style="61" customWidth="1"/>
    <col min="12496" max="12496" width="12.5703125" style="61" customWidth="1"/>
    <col min="12497" max="12497" width="12.85546875" style="61" customWidth="1"/>
    <col min="12498" max="12498" width="25" style="61" customWidth="1"/>
    <col min="12499" max="12499" width="39.5703125" style="61" customWidth="1"/>
    <col min="12500" max="12501" width="5.140625" style="61" customWidth="1"/>
    <col min="12502" max="12503" width="3.85546875" style="61" bestFit="1" customWidth="1"/>
    <col min="12504" max="12504" width="5.42578125" style="61" bestFit="1" customWidth="1"/>
    <col min="12505" max="12505" width="4" style="61" bestFit="1" customWidth="1"/>
    <col min="12506" max="12506" width="5.42578125" style="61" customWidth="1"/>
    <col min="12507" max="12507" width="5.42578125" style="61" bestFit="1" customWidth="1"/>
    <col min="12508" max="12508" width="4.42578125" style="61" bestFit="1" customWidth="1"/>
    <col min="12509" max="12510" width="3.85546875" style="61" bestFit="1" customWidth="1"/>
    <col min="12511" max="12511" width="5.42578125" style="61" bestFit="1" customWidth="1"/>
    <col min="12512" max="12512" width="4" style="61" bestFit="1" customWidth="1"/>
    <col min="12513" max="12515" width="5.140625" style="61" customWidth="1"/>
    <col min="12516" max="12516" width="50.28515625" style="61" customWidth="1"/>
    <col min="12517" max="12517" width="7" style="61" customWidth="1"/>
    <col min="12518" max="12519" width="8" style="61" customWidth="1"/>
    <col min="12520" max="12520" width="7" style="61" customWidth="1"/>
    <col min="12521" max="12521" width="8.140625" style="61" customWidth="1"/>
    <col min="12522" max="12522" width="16" style="61" customWidth="1"/>
    <col min="12523" max="12523" width="11.42578125" style="61"/>
    <col min="12524" max="12524" width="19.5703125" style="61" customWidth="1"/>
    <col min="12525" max="12525" width="23" style="61" customWidth="1"/>
    <col min="12526" max="12526" width="39.42578125" style="61" customWidth="1"/>
    <col min="12527" max="12527" width="19.42578125" style="61" customWidth="1"/>
    <col min="12528" max="12528" width="6.5703125" style="61" customWidth="1"/>
    <col min="12529" max="12529" width="26.5703125" style="61" customWidth="1"/>
    <col min="12530" max="12530" width="5.140625" style="61" customWidth="1"/>
    <col min="12531" max="12531" width="4.42578125" style="61" bestFit="1" customWidth="1"/>
    <col min="12532" max="12533" width="3.85546875" style="61" bestFit="1" customWidth="1"/>
    <col min="12534" max="12534" width="5.42578125" style="61" bestFit="1" customWidth="1"/>
    <col min="12535" max="12535" width="4" style="61" bestFit="1" customWidth="1"/>
    <col min="12536" max="12536" width="4.85546875" style="61" customWidth="1"/>
    <col min="12537" max="12537" width="8.5703125" style="61" customWidth="1"/>
    <col min="12538" max="12538" width="5.28515625" style="61" customWidth="1"/>
    <col min="12539" max="12539" width="4.5703125" style="61" bestFit="1" customWidth="1"/>
    <col min="12540" max="12540" width="4.7109375" style="61" bestFit="1" customWidth="1"/>
    <col min="12541" max="12541" width="6.28515625" style="61" bestFit="1" customWidth="1"/>
    <col min="12542" max="12542" width="4.85546875" style="61" bestFit="1" customWidth="1"/>
    <col min="12543" max="12543" width="6" style="61" customWidth="1"/>
    <col min="12544" max="12545" width="5.140625" style="61" customWidth="1"/>
    <col min="12546" max="12546" width="10.42578125" style="61" customWidth="1"/>
    <col min="12547" max="12547" width="53.85546875" style="61" customWidth="1"/>
    <col min="12548" max="12548" width="21.85546875" style="61" customWidth="1"/>
    <col min="12549" max="12549" width="23.5703125" style="61" customWidth="1"/>
    <col min="12550" max="12550" width="17.28515625" style="61" customWidth="1"/>
    <col min="12551" max="12551" width="24.7109375" style="61" customWidth="1"/>
    <col min="12552" max="12552" width="11.42578125" style="61"/>
    <col min="12553" max="12553" width="1.5703125" style="61" customWidth="1"/>
    <col min="12554" max="12555" width="14.7109375" style="61" customWidth="1"/>
    <col min="12556" max="12556" width="13.140625" style="61" customWidth="1"/>
    <col min="12557" max="12559" width="12.5703125" style="61" customWidth="1"/>
    <col min="12560" max="12563" width="13.28515625" style="61" customWidth="1"/>
    <col min="12564" max="12564" width="12.42578125" style="61" customWidth="1"/>
    <col min="12565" max="12565" width="12.140625" style="61" customWidth="1"/>
    <col min="12566" max="12567" width="11.85546875" style="61" customWidth="1"/>
    <col min="12568" max="12568" width="13.140625" style="61" customWidth="1"/>
    <col min="12569" max="12579" width="11.42578125" style="61"/>
    <col min="12580" max="12581" width="12.42578125" style="61" customWidth="1"/>
    <col min="12582" max="12582" width="11.85546875" style="61" customWidth="1"/>
    <col min="12583" max="12583" width="11.42578125" style="61"/>
    <col min="12584" max="12584" width="13.7109375" style="61" customWidth="1"/>
    <col min="12585" max="12585" width="14.85546875" style="61" customWidth="1"/>
    <col min="12586" max="12586" width="12.7109375" style="61" customWidth="1"/>
    <col min="12587" max="12587" width="13.28515625" style="61" customWidth="1"/>
    <col min="12588" max="12588" width="13" style="61" customWidth="1"/>
    <col min="12589" max="12589" width="11.85546875" style="61" customWidth="1"/>
    <col min="12590" max="12590" width="12.42578125" style="61" customWidth="1"/>
    <col min="12591" max="12591" width="12.140625" style="61" customWidth="1"/>
    <col min="12592" max="12592" width="12" style="61" customWidth="1"/>
    <col min="12593" max="12602" width="11.42578125" style="61"/>
    <col min="12603" max="12603" width="11.85546875" style="61" bestFit="1" customWidth="1"/>
    <col min="12604" max="12604" width="11.42578125" style="61"/>
    <col min="12605" max="12605" width="15.5703125" style="61" bestFit="1" customWidth="1"/>
    <col min="12606" max="12606" width="17.42578125" style="61" bestFit="1" customWidth="1"/>
    <col min="12607" max="12607" width="20.28515625" style="61" bestFit="1" customWidth="1"/>
    <col min="12608" max="12608" width="20" style="61" customWidth="1"/>
    <col min="12609" max="12612" width="11.42578125" style="61"/>
    <col min="12613" max="12613" width="27.42578125" style="61" bestFit="1" customWidth="1"/>
    <col min="12614" max="12614" width="32.140625" style="61" bestFit="1" customWidth="1"/>
    <col min="12615" max="12680" width="11.42578125" style="61"/>
    <col min="12681" max="12681" width="6.85546875" style="61" customWidth="1"/>
    <col min="12682" max="12682" width="2.85546875" style="61" customWidth="1"/>
    <col min="12683" max="12683" width="7.42578125" style="61" customWidth="1"/>
    <col min="12684" max="12684" width="20.140625" style="61" customWidth="1"/>
    <col min="12685" max="12685" width="8.5703125" style="61" customWidth="1"/>
    <col min="12686" max="12686" width="6.140625" style="61" customWidth="1"/>
    <col min="12687" max="12687" width="8.42578125" style="61" customWidth="1"/>
    <col min="12688" max="12688" width="13.85546875" style="61" customWidth="1"/>
    <col min="12689" max="12690" width="11.5703125" style="61" customWidth="1"/>
    <col min="12691" max="12691" width="7.28515625" style="61" customWidth="1"/>
    <col min="12692" max="12692" width="13.140625" style="61" customWidth="1"/>
    <col min="12693" max="12693" width="25.28515625" style="61" customWidth="1"/>
    <col min="12694" max="12694" width="5.28515625" style="61" customWidth="1"/>
    <col min="12695" max="12695" width="12.140625" style="61" customWidth="1"/>
    <col min="12696" max="12696" width="17" style="61" customWidth="1"/>
    <col min="12697" max="12697" width="12.140625" style="61" customWidth="1"/>
    <col min="12698" max="12698" width="10" style="61" customWidth="1"/>
    <col min="12699" max="12699" width="8.5703125" style="61" customWidth="1"/>
    <col min="12700" max="12700" width="12.140625" style="61" customWidth="1"/>
    <col min="12701" max="12701" width="24.5703125" style="61" customWidth="1"/>
    <col min="12702" max="12706" width="8.7109375" style="61" customWidth="1"/>
    <col min="12707" max="12707" width="12" style="61" customWidth="1"/>
    <col min="12708" max="12709" width="12.140625" style="61" customWidth="1"/>
    <col min="12710" max="12710" width="15.28515625" style="61" customWidth="1"/>
    <col min="12711" max="12711" width="15" style="61" customWidth="1"/>
    <col min="12712" max="12714" width="6.28515625" style="61" bestFit="1" customWidth="1"/>
    <col min="12715" max="12717" width="6.28515625" style="61" customWidth="1"/>
    <col min="12718" max="12718" width="13.85546875" style="61" customWidth="1"/>
    <col min="12719" max="12719" width="9.28515625" style="61" customWidth="1"/>
    <col min="12720" max="12720" width="11" style="61" customWidth="1"/>
    <col min="12721" max="12721" width="9.7109375" style="61" customWidth="1"/>
    <col min="12722" max="12722" width="8.42578125" style="61" customWidth="1"/>
    <col min="12723" max="12723" width="8.7109375" style="61" customWidth="1"/>
    <col min="12724" max="12724" width="9.42578125" style="61" customWidth="1"/>
    <col min="12725" max="12726" width="10" style="61" customWidth="1"/>
    <col min="12727" max="12727" width="10.140625" style="61" customWidth="1"/>
    <col min="12728" max="12728" width="9.28515625" style="61" customWidth="1"/>
    <col min="12729" max="12729" width="10.42578125" style="61" customWidth="1"/>
    <col min="12730" max="12730" width="9.7109375" style="61" customWidth="1"/>
    <col min="12731" max="12731" width="9.5703125" style="61" customWidth="1"/>
    <col min="12732" max="12732" width="10.28515625" style="61" customWidth="1"/>
    <col min="12733" max="12736" width="8.7109375" style="61" customWidth="1"/>
    <col min="12737" max="12737" width="12.7109375" style="61" customWidth="1"/>
    <col min="12738" max="12739" width="11.42578125" style="61"/>
    <col min="12740" max="12743" width="11.5703125" style="61" customWidth="1"/>
    <col min="12744" max="12744" width="12.7109375" style="61" customWidth="1"/>
    <col min="12745" max="12745" width="12" style="61" customWidth="1"/>
    <col min="12746" max="12748" width="11.42578125" style="61"/>
    <col min="12749" max="12749" width="10.140625" style="61" customWidth="1"/>
    <col min="12750" max="12750" width="9.28515625" style="61" customWidth="1"/>
    <col min="12751" max="12751" width="10.140625" style="61" customWidth="1"/>
    <col min="12752" max="12752" width="12.5703125" style="61" customWidth="1"/>
    <col min="12753" max="12753" width="12.85546875" style="61" customWidth="1"/>
    <col min="12754" max="12754" width="25" style="61" customWidth="1"/>
    <col min="12755" max="12755" width="39.5703125" style="61" customWidth="1"/>
    <col min="12756" max="12757" width="5.140625" style="61" customWidth="1"/>
    <col min="12758" max="12759" width="3.85546875" style="61" bestFit="1" customWidth="1"/>
    <col min="12760" max="12760" width="5.42578125" style="61" bestFit="1" customWidth="1"/>
    <col min="12761" max="12761" width="4" style="61" bestFit="1" customWidth="1"/>
    <col min="12762" max="12762" width="5.42578125" style="61" customWidth="1"/>
    <col min="12763" max="12763" width="5.42578125" style="61" bestFit="1" customWidth="1"/>
    <col min="12764" max="12764" width="4.42578125" style="61" bestFit="1" customWidth="1"/>
    <col min="12765" max="12766" width="3.85546875" style="61" bestFit="1" customWidth="1"/>
    <col min="12767" max="12767" width="5.42578125" style="61" bestFit="1" customWidth="1"/>
    <col min="12768" max="12768" width="4" style="61" bestFit="1" customWidth="1"/>
    <col min="12769" max="12771" width="5.140625" style="61" customWidth="1"/>
    <col min="12772" max="12772" width="50.28515625" style="61" customWidth="1"/>
    <col min="12773" max="12773" width="7" style="61" customWidth="1"/>
    <col min="12774" max="12775" width="8" style="61" customWidth="1"/>
    <col min="12776" max="12776" width="7" style="61" customWidth="1"/>
    <col min="12777" max="12777" width="8.140625" style="61" customWidth="1"/>
    <col min="12778" max="12778" width="16" style="61" customWidth="1"/>
    <col min="12779" max="12779" width="11.42578125" style="61"/>
    <col min="12780" max="12780" width="19.5703125" style="61" customWidth="1"/>
    <col min="12781" max="12781" width="23" style="61" customWidth="1"/>
    <col min="12782" max="12782" width="39.42578125" style="61" customWidth="1"/>
    <col min="12783" max="12783" width="19.42578125" style="61" customWidth="1"/>
    <col min="12784" max="12784" width="6.5703125" style="61" customWidth="1"/>
    <col min="12785" max="12785" width="26.5703125" style="61" customWidth="1"/>
    <col min="12786" max="12786" width="5.140625" style="61" customWidth="1"/>
    <col min="12787" max="12787" width="4.42578125" style="61" bestFit="1" customWidth="1"/>
    <col min="12788" max="12789" width="3.85546875" style="61" bestFit="1" customWidth="1"/>
    <col min="12790" max="12790" width="5.42578125" style="61" bestFit="1" customWidth="1"/>
    <col min="12791" max="12791" width="4" style="61" bestFit="1" customWidth="1"/>
    <col min="12792" max="12792" width="4.85546875" style="61" customWidth="1"/>
    <col min="12793" max="12793" width="8.5703125" style="61" customWidth="1"/>
    <col min="12794" max="12794" width="5.28515625" style="61" customWidth="1"/>
    <col min="12795" max="12795" width="4.5703125" style="61" bestFit="1" customWidth="1"/>
    <col min="12796" max="12796" width="4.7109375" style="61" bestFit="1" customWidth="1"/>
    <col min="12797" max="12797" width="6.28515625" style="61" bestFit="1" customWidth="1"/>
    <col min="12798" max="12798" width="4.85546875" style="61" bestFit="1" customWidth="1"/>
    <col min="12799" max="12799" width="6" style="61" customWidth="1"/>
    <col min="12800" max="12801" width="5.140625" style="61" customWidth="1"/>
    <col min="12802" max="12802" width="10.42578125" style="61" customWidth="1"/>
    <col min="12803" max="12803" width="53.85546875" style="61" customWidth="1"/>
    <col min="12804" max="12804" width="21.85546875" style="61" customWidth="1"/>
    <col min="12805" max="12805" width="23.5703125" style="61" customWidth="1"/>
    <col min="12806" max="12806" width="17.28515625" style="61" customWidth="1"/>
    <col min="12807" max="12807" width="24.7109375" style="61" customWidth="1"/>
    <col min="12808" max="12808" width="11.42578125" style="61"/>
    <col min="12809" max="12809" width="1.5703125" style="61" customWidth="1"/>
    <col min="12810" max="12811" width="14.7109375" style="61" customWidth="1"/>
    <col min="12812" max="12812" width="13.140625" style="61" customWidth="1"/>
    <col min="12813" max="12815" width="12.5703125" style="61" customWidth="1"/>
    <col min="12816" max="12819" width="13.28515625" style="61" customWidth="1"/>
    <col min="12820" max="12820" width="12.42578125" style="61" customWidth="1"/>
    <col min="12821" max="12821" width="12.140625" style="61" customWidth="1"/>
    <col min="12822" max="12823" width="11.85546875" style="61" customWidth="1"/>
    <col min="12824" max="12824" width="13.140625" style="61" customWidth="1"/>
    <col min="12825" max="12835" width="11.42578125" style="61"/>
    <col min="12836" max="12837" width="12.42578125" style="61" customWidth="1"/>
    <col min="12838" max="12838" width="11.85546875" style="61" customWidth="1"/>
    <col min="12839" max="12839" width="11.42578125" style="61"/>
    <col min="12840" max="12840" width="13.7109375" style="61" customWidth="1"/>
    <col min="12841" max="12841" width="14.85546875" style="61" customWidth="1"/>
    <col min="12842" max="12842" width="12.7109375" style="61" customWidth="1"/>
    <col min="12843" max="12843" width="13.28515625" style="61" customWidth="1"/>
    <col min="12844" max="12844" width="13" style="61" customWidth="1"/>
    <col min="12845" max="12845" width="11.85546875" style="61" customWidth="1"/>
    <col min="12846" max="12846" width="12.42578125" style="61" customWidth="1"/>
    <col min="12847" max="12847" width="12.140625" style="61" customWidth="1"/>
    <col min="12848" max="12848" width="12" style="61" customWidth="1"/>
    <col min="12849" max="12858" width="11.42578125" style="61"/>
    <col min="12859" max="12859" width="11.85546875" style="61" bestFit="1" customWidth="1"/>
    <col min="12860" max="12860" width="11.42578125" style="61"/>
    <col min="12861" max="12861" width="15.5703125" style="61" bestFit="1" customWidth="1"/>
    <col min="12862" max="12862" width="17.42578125" style="61" bestFit="1" customWidth="1"/>
    <col min="12863" max="12863" width="20.28515625" style="61" bestFit="1" customWidth="1"/>
    <col min="12864" max="12864" width="20" style="61" customWidth="1"/>
    <col min="12865" max="12868" width="11.42578125" style="61"/>
    <col min="12869" max="12869" width="27.42578125" style="61" bestFit="1" customWidth="1"/>
    <col min="12870" max="12870" width="32.140625" style="61" bestFit="1" customWidth="1"/>
    <col min="12871" max="12936" width="11.42578125" style="61"/>
    <col min="12937" max="12937" width="6.85546875" style="61" customWidth="1"/>
    <col min="12938" max="12938" width="2.85546875" style="61" customWidth="1"/>
    <col min="12939" max="12939" width="7.42578125" style="61" customWidth="1"/>
    <col min="12940" max="12940" width="20.140625" style="61" customWidth="1"/>
    <col min="12941" max="12941" width="8.5703125" style="61" customWidth="1"/>
    <col min="12942" max="12942" width="6.140625" style="61" customWidth="1"/>
    <col min="12943" max="12943" width="8.42578125" style="61" customWidth="1"/>
    <col min="12944" max="12944" width="13.85546875" style="61" customWidth="1"/>
    <col min="12945" max="12946" width="11.5703125" style="61" customWidth="1"/>
    <col min="12947" max="12947" width="7.28515625" style="61" customWidth="1"/>
    <col min="12948" max="12948" width="13.140625" style="61" customWidth="1"/>
    <col min="12949" max="12949" width="25.28515625" style="61" customWidth="1"/>
    <col min="12950" max="12950" width="5.28515625" style="61" customWidth="1"/>
    <col min="12951" max="12951" width="12.140625" style="61" customWidth="1"/>
    <col min="12952" max="12952" width="17" style="61" customWidth="1"/>
    <col min="12953" max="12953" width="12.140625" style="61" customWidth="1"/>
    <col min="12954" max="12954" width="10" style="61" customWidth="1"/>
    <col min="12955" max="12955" width="8.5703125" style="61" customWidth="1"/>
    <col min="12956" max="12956" width="12.140625" style="61" customWidth="1"/>
    <col min="12957" max="12957" width="24.5703125" style="61" customWidth="1"/>
    <col min="12958" max="12962" width="8.7109375" style="61" customWidth="1"/>
    <col min="12963" max="12963" width="12" style="61" customWidth="1"/>
    <col min="12964" max="12965" width="12.140625" style="61" customWidth="1"/>
    <col min="12966" max="12966" width="15.28515625" style="61" customWidth="1"/>
    <col min="12967" max="12967" width="15" style="61" customWidth="1"/>
    <col min="12968" max="12970" width="6.28515625" style="61" bestFit="1" customWidth="1"/>
    <col min="12971" max="12973" width="6.28515625" style="61" customWidth="1"/>
    <col min="12974" max="12974" width="13.85546875" style="61" customWidth="1"/>
    <col min="12975" max="12975" width="9.28515625" style="61" customWidth="1"/>
    <col min="12976" max="12976" width="11" style="61" customWidth="1"/>
    <col min="12977" max="12977" width="9.7109375" style="61" customWidth="1"/>
    <col min="12978" max="12978" width="8.42578125" style="61" customWidth="1"/>
    <col min="12979" max="12979" width="8.7109375" style="61" customWidth="1"/>
    <col min="12980" max="12980" width="9.42578125" style="61" customWidth="1"/>
    <col min="12981" max="12982" width="10" style="61" customWidth="1"/>
    <col min="12983" max="12983" width="10.140625" style="61" customWidth="1"/>
    <col min="12984" max="12984" width="9.28515625" style="61" customWidth="1"/>
    <col min="12985" max="12985" width="10.42578125" style="61" customWidth="1"/>
    <col min="12986" max="12986" width="9.7109375" style="61" customWidth="1"/>
    <col min="12987" max="12987" width="9.5703125" style="61" customWidth="1"/>
    <col min="12988" max="12988" width="10.28515625" style="61" customWidth="1"/>
    <col min="12989" max="12992" width="8.7109375" style="61" customWidth="1"/>
    <col min="12993" max="12993" width="12.7109375" style="61" customWidth="1"/>
    <col min="12994" max="12995" width="11.42578125" style="61"/>
    <col min="12996" max="12999" width="11.5703125" style="61" customWidth="1"/>
    <col min="13000" max="13000" width="12.7109375" style="61" customWidth="1"/>
    <col min="13001" max="13001" width="12" style="61" customWidth="1"/>
    <col min="13002" max="13004" width="11.42578125" style="61"/>
    <col min="13005" max="13005" width="10.140625" style="61" customWidth="1"/>
    <col min="13006" max="13006" width="9.28515625" style="61" customWidth="1"/>
    <col min="13007" max="13007" width="10.140625" style="61" customWidth="1"/>
    <col min="13008" max="13008" width="12.5703125" style="61" customWidth="1"/>
    <col min="13009" max="13009" width="12.85546875" style="61" customWidth="1"/>
    <col min="13010" max="13010" width="25" style="61" customWidth="1"/>
    <col min="13011" max="13011" width="39.5703125" style="61" customWidth="1"/>
    <col min="13012" max="13013" width="5.140625" style="61" customWidth="1"/>
    <col min="13014" max="13015" width="3.85546875" style="61" bestFit="1" customWidth="1"/>
    <col min="13016" max="13016" width="5.42578125" style="61" bestFit="1" customWidth="1"/>
    <col min="13017" max="13017" width="4" style="61" bestFit="1" customWidth="1"/>
    <col min="13018" max="13018" width="5.42578125" style="61" customWidth="1"/>
    <col min="13019" max="13019" width="5.42578125" style="61" bestFit="1" customWidth="1"/>
    <col min="13020" max="13020" width="4.42578125" style="61" bestFit="1" customWidth="1"/>
    <col min="13021" max="13022" width="3.85546875" style="61" bestFit="1" customWidth="1"/>
    <col min="13023" max="13023" width="5.42578125" style="61" bestFit="1" customWidth="1"/>
    <col min="13024" max="13024" width="4" style="61" bestFit="1" customWidth="1"/>
    <col min="13025" max="13027" width="5.140625" style="61" customWidth="1"/>
    <col min="13028" max="13028" width="50.28515625" style="61" customWidth="1"/>
    <col min="13029" max="13029" width="7" style="61" customWidth="1"/>
    <col min="13030" max="13031" width="8" style="61" customWidth="1"/>
    <col min="13032" max="13032" width="7" style="61" customWidth="1"/>
    <col min="13033" max="13033" width="8.140625" style="61" customWidth="1"/>
    <col min="13034" max="13034" width="16" style="61" customWidth="1"/>
    <col min="13035" max="13035" width="11.42578125" style="61"/>
    <col min="13036" max="13036" width="19.5703125" style="61" customWidth="1"/>
    <col min="13037" max="13037" width="23" style="61" customWidth="1"/>
    <col min="13038" max="13038" width="39.42578125" style="61" customWidth="1"/>
    <col min="13039" max="13039" width="19.42578125" style="61" customWidth="1"/>
    <col min="13040" max="13040" width="6.5703125" style="61" customWidth="1"/>
    <col min="13041" max="13041" width="26.5703125" style="61" customWidth="1"/>
    <col min="13042" max="13042" width="5.140625" style="61" customWidth="1"/>
    <col min="13043" max="13043" width="4.42578125" style="61" bestFit="1" customWidth="1"/>
    <col min="13044" max="13045" width="3.85546875" style="61" bestFit="1" customWidth="1"/>
    <col min="13046" max="13046" width="5.42578125" style="61" bestFit="1" customWidth="1"/>
    <col min="13047" max="13047" width="4" style="61" bestFit="1" customWidth="1"/>
    <col min="13048" max="13048" width="4.85546875" style="61" customWidth="1"/>
    <col min="13049" max="13049" width="8.5703125" style="61" customWidth="1"/>
    <col min="13050" max="13050" width="5.28515625" style="61" customWidth="1"/>
    <col min="13051" max="13051" width="4.5703125" style="61" bestFit="1" customWidth="1"/>
    <col min="13052" max="13052" width="4.7109375" style="61" bestFit="1" customWidth="1"/>
    <col min="13053" max="13053" width="6.28515625" style="61" bestFit="1" customWidth="1"/>
    <col min="13054" max="13054" width="4.85546875" style="61" bestFit="1" customWidth="1"/>
    <col min="13055" max="13055" width="6" style="61" customWidth="1"/>
    <col min="13056" max="13057" width="5.140625" style="61" customWidth="1"/>
    <col min="13058" max="13058" width="10.42578125" style="61" customWidth="1"/>
    <col min="13059" max="13059" width="53.85546875" style="61" customWidth="1"/>
    <col min="13060" max="13060" width="21.85546875" style="61" customWidth="1"/>
    <col min="13061" max="13061" width="23.5703125" style="61" customWidth="1"/>
    <col min="13062" max="13062" width="17.28515625" style="61" customWidth="1"/>
    <col min="13063" max="13063" width="24.7109375" style="61" customWidth="1"/>
    <col min="13064" max="13064" width="11.42578125" style="61"/>
    <col min="13065" max="13065" width="1.5703125" style="61" customWidth="1"/>
    <col min="13066" max="13067" width="14.7109375" style="61" customWidth="1"/>
    <col min="13068" max="13068" width="13.140625" style="61" customWidth="1"/>
    <col min="13069" max="13071" width="12.5703125" style="61" customWidth="1"/>
    <col min="13072" max="13075" width="13.28515625" style="61" customWidth="1"/>
    <col min="13076" max="13076" width="12.42578125" style="61" customWidth="1"/>
    <col min="13077" max="13077" width="12.140625" style="61" customWidth="1"/>
    <col min="13078" max="13079" width="11.85546875" style="61" customWidth="1"/>
    <col min="13080" max="13080" width="13.140625" style="61" customWidth="1"/>
    <col min="13081" max="13091" width="11.42578125" style="61"/>
    <col min="13092" max="13093" width="12.42578125" style="61" customWidth="1"/>
    <col min="13094" max="13094" width="11.85546875" style="61" customWidth="1"/>
    <col min="13095" max="13095" width="11.42578125" style="61"/>
    <col min="13096" max="13096" width="13.7109375" style="61" customWidth="1"/>
    <col min="13097" max="13097" width="14.85546875" style="61" customWidth="1"/>
    <col min="13098" max="13098" width="12.7109375" style="61" customWidth="1"/>
    <col min="13099" max="13099" width="13.28515625" style="61" customWidth="1"/>
    <col min="13100" max="13100" width="13" style="61" customWidth="1"/>
    <col min="13101" max="13101" width="11.85546875" style="61" customWidth="1"/>
    <col min="13102" max="13102" width="12.42578125" style="61" customWidth="1"/>
    <col min="13103" max="13103" width="12.140625" style="61" customWidth="1"/>
    <col min="13104" max="13104" width="12" style="61" customWidth="1"/>
    <col min="13105" max="13114" width="11.42578125" style="61"/>
    <col min="13115" max="13115" width="11.85546875" style="61" bestFit="1" customWidth="1"/>
    <col min="13116" max="13116" width="11.42578125" style="61"/>
    <col min="13117" max="13117" width="15.5703125" style="61" bestFit="1" customWidth="1"/>
    <col min="13118" max="13118" width="17.42578125" style="61" bestFit="1" customWidth="1"/>
    <col min="13119" max="13119" width="20.28515625" style="61" bestFit="1" customWidth="1"/>
    <col min="13120" max="13120" width="20" style="61" customWidth="1"/>
    <col min="13121" max="13124" width="11.42578125" style="61"/>
    <col min="13125" max="13125" width="27.42578125" style="61" bestFit="1" customWidth="1"/>
    <col min="13126" max="13126" width="32.140625" style="61" bestFit="1" customWidth="1"/>
    <col min="13127" max="13192" width="11.42578125" style="61"/>
    <col min="13193" max="13193" width="6.85546875" style="61" customWidth="1"/>
    <col min="13194" max="13194" width="2.85546875" style="61" customWidth="1"/>
    <col min="13195" max="13195" width="7.42578125" style="61" customWidth="1"/>
    <col min="13196" max="13196" width="20.140625" style="61" customWidth="1"/>
    <col min="13197" max="13197" width="8.5703125" style="61" customWidth="1"/>
    <col min="13198" max="13198" width="6.140625" style="61" customWidth="1"/>
    <col min="13199" max="13199" width="8.42578125" style="61" customWidth="1"/>
    <col min="13200" max="13200" width="13.85546875" style="61" customWidth="1"/>
    <col min="13201" max="13202" width="11.5703125" style="61" customWidth="1"/>
    <col min="13203" max="13203" width="7.28515625" style="61" customWidth="1"/>
    <col min="13204" max="13204" width="13.140625" style="61" customWidth="1"/>
    <col min="13205" max="13205" width="25.28515625" style="61" customWidth="1"/>
    <col min="13206" max="13206" width="5.28515625" style="61" customWidth="1"/>
    <col min="13207" max="13207" width="12.140625" style="61" customWidth="1"/>
    <col min="13208" max="13208" width="17" style="61" customWidth="1"/>
    <col min="13209" max="13209" width="12.140625" style="61" customWidth="1"/>
    <col min="13210" max="13210" width="10" style="61" customWidth="1"/>
    <col min="13211" max="13211" width="8.5703125" style="61" customWidth="1"/>
    <col min="13212" max="13212" width="12.140625" style="61" customWidth="1"/>
    <col min="13213" max="13213" width="24.5703125" style="61" customWidth="1"/>
    <col min="13214" max="13218" width="8.7109375" style="61" customWidth="1"/>
    <col min="13219" max="13219" width="12" style="61" customWidth="1"/>
    <col min="13220" max="13221" width="12.140625" style="61" customWidth="1"/>
    <col min="13222" max="13222" width="15.28515625" style="61" customWidth="1"/>
    <col min="13223" max="13223" width="15" style="61" customWidth="1"/>
    <col min="13224" max="13226" width="6.28515625" style="61" bestFit="1" customWidth="1"/>
    <col min="13227" max="13229" width="6.28515625" style="61" customWidth="1"/>
    <col min="13230" max="13230" width="13.85546875" style="61" customWidth="1"/>
    <col min="13231" max="13231" width="9.28515625" style="61" customWidth="1"/>
    <col min="13232" max="13232" width="11" style="61" customWidth="1"/>
    <col min="13233" max="13233" width="9.7109375" style="61" customWidth="1"/>
    <col min="13234" max="13234" width="8.42578125" style="61" customWidth="1"/>
    <col min="13235" max="13235" width="8.7109375" style="61" customWidth="1"/>
    <col min="13236" max="13236" width="9.42578125" style="61" customWidth="1"/>
    <col min="13237" max="13238" width="10" style="61" customWidth="1"/>
    <col min="13239" max="13239" width="10.140625" style="61" customWidth="1"/>
    <col min="13240" max="13240" width="9.28515625" style="61" customWidth="1"/>
    <col min="13241" max="13241" width="10.42578125" style="61" customWidth="1"/>
    <col min="13242" max="13242" width="9.7109375" style="61" customWidth="1"/>
    <col min="13243" max="13243" width="9.5703125" style="61" customWidth="1"/>
    <col min="13244" max="13244" width="10.28515625" style="61" customWidth="1"/>
    <col min="13245" max="13248" width="8.7109375" style="61" customWidth="1"/>
    <col min="13249" max="13249" width="12.7109375" style="61" customWidth="1"/>
    <col min="13250" max="13251" width="11.42578125" style="61"/>
    <col min="13252" max="13255" width="11.5703125" style="61" customWidth="1"/>
    <col min="13256" max="13256" width="12.7109375" style="61" customWidth="1"/>
    <col min="13257" max="13257" width="12" style="61" customWidth="1"/>
    <col min="13258" max="13260" width="11.42578125" style="61"/>
    <col min="13261" max="13261" width="10.140625" style="61" customWidth="1"/>
    <col min="13262" max="13262" width="9.28515625" style="61" customWidth="1"/>
    <col min="13263" max="13263" width="10.140625" style="61" customWidth="1"/>
    <col min="13264" max="13264" width="12.5703125" style="61" customWidth="1"/>
    <col min="13265" max="13265" width="12.85546875" style="61" customWidth="1"/>
    <col min="13266" max="13266" width="25" style="61" customWidth="1"/>
    <col min="13267" max="13267" width="39.5703125" style="61" customWidth="1"/>
    <col min="13268" max="13269" width="5.140625" style="61" customWidth="1"/>
    <col min="13270" max="13271" width="3.85546875" style="61" bestFit="1" customWidth="1"/>
    <col min="13272" max="13272" width="5.42578125" style="61" bestFit="1" customWidth="1"/>
    <col min="13273" max="13273" width="4" style="61" bestFit="1" customWidth="1"/>
    <col min="13274" max="13274" width="5.42578125" style="61" customWidth="1"/>
    <col min="13275" max="13275" width="5.42578125" style="61" bestFit="1" customWidth="1"/>
    <col min="13276" max="13276" width="4.42578125" style="61" bestFit="1" customWidth="1"/>
    <col min="13277" max="13278" width="3.85546875" style="61" bestFit="1" customWidth="1"/>
    <col min="13279" max="13279" width="5.42578125" style="61" bestFit="1" customWidth="1"/>
    <col min="13280" max="13280" width="4" style="61" bestFit="1" customWidth="1"/>
    <col min="13281" max="13283" width="5.140625" style="61" customWidth="1"/>
    <col min="13284" max="13284" width="50.28515625" style="61" customWidth="1"/>
    <col min="13285" max="13285" width="7" style="61" customWidth="1"/>
    <col min="13286" max="13287" width="8" style="61" customWidth="1"/>
    <col min="13288" max="13288" width="7" style="61" customWidth="1"/>
    <col min="13289" max="13289" width="8.140625" style="61" customWidth="1"/>
    <col min="13290" max="13290" width="16" style="61" customWidth="1"/>
    <col min="13291" max="13291" width="11.42578125" style="61"/>
    <col min="13292" max="13292" width="19.5703125" style="61" customWidth="1"/>
    <col min="13293" max="13293" width="23" style="61" customWidth="1"/>
    <col min="13294" max="13294" width="39.42578125" style="61" customWidth="1"/>
    <col min="13295" max="13295" width="19.42578125" style="61" customWidth="1"/>
    <col min="13296" max="13296" width="6.5703125" style="61" customWidth="1"/>
    <col min="13297" max="13297" width="26.5703125" style="61" customWidth="1"/>
    <col min="13298" max="13298" width="5.140625" style="61" customWidth="1"/>
    <col min="13299" max="13299" width="4.42578125" style="61" bestFit="1" customWidth="1"/>
    <col min="13300" max="13301" width="3.85546875" style="61" bestFit="1" customWidth="1"/>
    <col min="13302" max="13302" width="5.42578125" style="61" bestFit="1" customWidth="1"/>
    <col min="13303" max="13303" width="4" style="61" bestFit="1" customWidth="1"/>
    <col min="13304" max="13304" width="4.85546875" style="61" customWidth="1"/>
    <col min="13305" max="13305" width="8.5703125" style="61" customWidth="1"/>
    <col min="13306" max="13306" width="5.28515625" style="61" customWidth="1"/>
    <col min="13307" max="13307" width="4.5703125" style="61" bestFit="1" customWidth="1"/>
    <col min="13308" max="13308" width="4.7109375" style="61" bestFit="1" customWidth="1"/>
    <col min="13309" max="13309" width="6.28515625" style="61" bestFit="1" customWidth="1"/>
    <col min="13310" max="13310" width="4.85546875" style="61" bestFit="1" customWidth="1"/>
    <col min="13311" max="13311" width="6" style="61" customWidth="1"/>
    <col min="13312" max="13313" width="5.140625" style="61" customWidth="1"/>
    <col min="13314" max="13314" width="10.42578125" style="61" customWidth="1"/>
    <col min="13315" max="13315" width="53.85546875" style="61" customWidth="1"/>
    <col min="13316" max="13316" width="21.85546875" style="61" customWidth="1"/>
    <col min="13317" max="13317" width="23.5703125" style="61" customWidth="1"/>
    <col min="13318" max="13318" width="17.28515625" style="61" customWidth="1"/>
    <col min="13319" max="13319" width="24.7109375" style="61" customWidth="1"/>
    <col min="13320" max="13320" width="11.42578125" style="61"/>
    <col min="13321" max="13321" width="1.5703125" style="61" customWidth="1"/>
    <col min="13322" max="13323" width="14.7109375" style="61" customWidth="1"/>
    <col min="13324" max="13324" width="13.140625" style="61" customWidth="1"/>
    <col min="13325" max="13327" width="12.5703125" style="61" customWidth="1"/>
    <col min="13328" max="13331" width="13.28515625" style="61" customWidth="1"/>
    <col min="13332" max="13332" width="12.42578125" style="61" customWidth="1"/>
    <col min="13333" max="13333" width="12.140625" style="61" customWidth="1"/>
    <col min="13334" max="13335" width="11.85546875" style="61" customWidth="1"/>
    <col min="13336" max="13336" width="13.140625" style="61" customWidth="1"/>
    <col min="13337" max="13347" width="11.42578125" style="61"/>
    <col min="13348" max="13349" width="12.42578125" style="61" customWidth="1"/>
    <col min="13350" max="13350" width="11.85546875" style="61" customWidth="1"/>
    <col min="13351" max="13351" width="11.42578125" style="61"/>
    <col min="13352" max="13352" width="13.7109375" style="61" customWidth="1"/>
    <col min="13353" max="13353" width="14.85546875" style="61" customWidth="1"/>
    <col min="13354" max="13354" width="12.7109375" style="61" customWidth="1"/>
    <col min="13355" max="13355" width="13.28515625" style="61" customWidth="1"/>
    <col min="13356" max="13356" width="13" style="61" customWidth="1"/>
    <col min="13357" max="13357" width="11.85546875" style="61" customWidth="1"/>
    <col min="13358" max="13358" width="12.42578125" style="61" customWidth="1"/>
    <col min="13359" max="13359" width="12.140625" style="61" customWidth="1"/>
    <col min="13360" max="13360" width="12" style="61" customWidth="1"/>
    <col min="13361" max="13370" width="11.42578125" style="61"/>
    <col min="13371" max="13371" width="11.85546875" style="61" bestFit="1" customWidth="1"/>
    <col min="13372" max="13372" width="11.42578125" style="61"/>
    <col min="13373" max="13373" width="15.5703125" style="61" bestFit="1" customWidth="1"/>
    <col min="13374" max="13374" width="17.42578125" style="61" bestFit="1" customWidth="1"/>
    <col min="13375" max="13375" width="20.28515625" style="61" bestFit="1" customWidth="1"/>
    <col min="13376" max="13376" width="20" style="61" customWidth="1"/>
    <col min="13377" max="13380" width="11.42578125" style="61"/>
    <col min="13381" max="13381" width="27.42578125" style="61" bestFit="1" customWidth="1"/>
    <col min="13382" max="13382" width="32.140625" style="61" bestFit="1" customWidth="1"/>
    <col min="13383" max="13448" width="11.42578125" style="61"/>
    <col min="13449" max="13449" width="6.85546875" style="61" customWidth="1"/>
    <col min="13450" max="13450" width="2.85546875" style="61" customWidth="1"/>
    <col min="13451" max="13451" width="7.42578125" style="61" customWidth="1"/>
    <col min="13452" max="13452" width="20.140625" style="61" customWidth="1"/>
    <col min="13453" max="13453" width="8.5703125" style="61" customWidth="1"/>
    <col min="13454" max="13454" width="6.140625" style="61" customWidth="1"/>
    <col min="13455" max="13455" width="8.42578125" style="61" customWidth="1"/>
    <col min="13456" max="13456" width="13.85546875" style="61" customWidth="1"/>
    <col min="13457" max="13458" width="11.5703125" style="61" customWidth="1"/>
    <col min="13459" max="13459" width="7.28515625" style="61" customWidth="1"/>
    <col min="13460" max="13460" width="13.140625" style="61" customWidth="1"/>
    <col min="13461" max="13461" width="25.28515625" style="61" customWidth="1"/>
    <col min="13462" max="13462" width="5.28515625" style="61" customWidth="1"/>
    <col min="13463" max="13463" width="12.140625" style="61" customWidth="1"/>
    <col min="13464" max="13464" width="17" style="61" customWidth="1"/>
    <col min="13465" max="13465" width="12.140625" style="61" customWidth="1"/>
    <col min="13466" max="13466" width="10" style="61" customWidth="1"/>
    <col min="13467" max="13467" width="8.5703125" style="61" customWidth="1"/>
    <col min="13468" max="13468" width="12.140625" style="61" customWidth="1"/>
    <col min="13469" max="13469" width="24.5703125" style="61" customWidth="1"/>
    <col min="13470" max="13474" width="8.7109375" style="61" customWidth="1"/>
    <col min="13475" max="13475" width="12" style="61" customWidth="1"/>
    <col min="13476" max="13477" width="12.140625" style="61" customWidth="1"/>
    <col min="13478" max="13478" width="15.28515625" style="61" customWidth="1"/>
    <col min="13479" max="13479" width="15" style="61" customWidth="1"/>
    <col min="13480" max="13482" width="6.28515625" style="61" bestFit="1" customWidth="1"/>
    <col min="13483" max="13485" width="6.28515625" style="61" customWidth="1"/>
    <col min="13486" max="13486" width="13.85546875" style="61" customWidth="1"/>
    <col min="13487" max="13487" width="9.28515625" style="61" customWidth="1"/>
    <col min="13488" max="13488" width="11" style="61" customWidth="1"/>
    <col min="13489" max="13489" width="9.7109375" style="61" customWidth="1"/>
    <col min="13490" max="13490" width="8.42578125" style="61" customWidth="1"/>
    <col min="13491" max="13491" width="8.7109375" style="61" customWidth="1"/>
    <col min="13492" max="13492" width="9.42578125" style="61" customWidth="1"/>
    <col min="13493" max="13494" width="10" style="61" customWidth="1"/>
    <col min="13495" max="13495" width="10.140625" style="61" customWidth="1"/>
    <col min="13496" max="13496" width="9.28515625" style="61" customWidth="1"/>
    <col min="13497" max="13497" width="10.42578125" style="61" customWidth="1"/>
    <col min="13498" max="13498" width="9.7109375" style="61" customWidth="1"/>
    <col min="13499" max="13499" width="9.5703125" style="61" customWidth="1"/>
    <col min="13500" max="13500" width="10.28515625" style="61" customWidth="1"/>
    <col min="13501" max="13504" width="8.7109375" style="61" customWidth="1"/>
    <col min="13505" max="13505" width="12.7109375" style="61" customWidth="1"/>
    <col min="13506" max="13507" width="11.42578125" style="61"/>
    <col min="13508" max="13511" width="11.5703125" style="61" customWidth="1"/>
    <col min="13512" max="13512" width="12.7109375" style="61" customWidth="1"/>
    <col min="13513" max="13513" width="12" style="61" customWidth="1"/>
    <col min="13514" max="13516" width="11.42578125" style="61"/>
    <col min="13517" max="13517" width="10.140625" style="61" customWidth="1"/>
    <col min="13518" max="13518" width="9.28515625" style="61" customWidth="1"/>
    <col min="13519" max="13519" width="10.140625" style="61" customWidth="1"/>
    <col min="13520" max="13520" width="12.5703125" style="61" customWidth="1"/>
    <col min="13521" max="13521" width="12.85546875" style="61" customWidth="1"/>
    <col min="13522" max="13522" width="25" style="61" customWidth="1"/>
    <col min="13523" max="13523" width="39.5703125" style="61" customWidth="1"/>
    <col min="13524" max="13525" width="5.140625" style="61" customWidth="1"/>
    <col min="13526" max="13527" width="3.85546875" style="61" bestFit="1" customWidth="1"/>
    <col min="13528" max="13528" width="5.42578125" style="61" bestFit="1" customWidth="1"/>
    <col min="13529" max="13529" width="4" style="61" bestFit="1" customWidth="1"/>
    <col min="13530" max="13530" width="5.42578125" style="61" customWidth="1"/>
    <col min="13531" max="13531" width="5.42578125" style="61" bestFit="1" customWidth="1"/>
    <col min="13532" max="13532" width="4.42578125" style="61" bestFit="1" customWidth="1"/>
    <col min="13533" max="13534" width="3.85546875" style="61" bestFit="1" customWidth="1"/>
    <col min="13535" max="13535" width="5.42578125" style="61" bestFit="1" customWidth="1"/>
    <col min="13536" max="13536" width="4" style="61" bestFit="1" customWidth="1"/>
    <col min="13537" max="13539" width="5.140625" style="61" customWidth="1"/>
    <col min="13540" max="13540" width="50.28515625" style="61" customWidth="1"/>
    <col min="13541" max="13541" width="7" style="61" customWidth="1"/>
    <col min="13542" max="13543" width="8" style="61" customWidth="1"/>
    <col min="13544" max="13544" width="7" style="61" customWidth="1"/>
    <col min="13545" max="13545" width="8.140625" style="61" customWidth="1"/>
    <col min="13546" max="13546" width="16" style="61" customWidth="1"/>
    <col min="13547" max="13547" width="11.42578125" style="61"/>
    <col min="13548" max="13548" width="19.5703125" style="61" customWidth="1"/>
    <col min="13549" max="13549" width="23" style="61" customWidth="1"/>
    <col min="13550" max="13550" width="39.42578125" style="61" customWidth="1"/>
    <col min="13551" max="13551" width="19.42578125" style="61" customWidth="1"/>
    <col min="13552" max="13552" width="6.5703125" style="61" customWidth="1"/>
    <col min="13553" max="13553" width="26.5703125" style="61" customWidth="1"/>
    <col min="13554" max="13554" width="5.140625" style="61" customWidth="1"/>
    <col min="13555" max="13555" width="4.42578125" style="61" bestFit="1" customWidth="1"/>
    <col min="13556" max="13557" width="3.85546875" style="61" bestFit="1" customWidth="1"/>
    <col min="13558" max="13558" width="5.42578125" style="61" bestFit="1" customWidth="1"/>
    <col min="13559" max="13559" width="4" style="61" bestFit="1" customWidth="1"/>
    <col min="13560" max="13560" width="4.85546875" style="61" customWidth="1"/>
    <col min="13561" max="13561" width="8.5703125" style="61" customWidth="1"/>
    <col min="13562" max="13562" width="5.28515625" style="61" customWidth="1"/>
    <col min="13563" max="13563" width="4.5703125" style="61" bestFit="1" customWidth="1"/>
    <col min="13564" max="13564" width="4.7109375" style="61" bestFit="1" customWidth="1"/>
    <col min="13565" max="13565" width="6.28515625" style="61" bestFit="1" customWidth="1"/>
    <col min="13566" max="13566" width="4.85546875" style="61" bestFit="1" customWidth="1"/>
    <col min="13567" max="13567" width="6" style="61" customWidth="1"/>
    <col min="13568" max="13569" width="5.140625" style="61" customWidth="1"/>
    <col min="13570" max="13570" width="10.42578125" style="61" customWidth="1"/>
    <col min="13571" max="13571" width="53.85546875" style="61" customWidth="1"/>
    <col min="13572" max="13572" width="21.85546875" style="61" customWidth="1"/>
    <col min="13573" max="13573" width="23.5703125" style="61" customWidth="1"/>
    <col min="13574" max="13574" width="17.28515625" style="61" customWidth="1"/>
    <col min="13575" max="13575" width="24.7109375" style="61" customWidth="1"/>
    <col min="13576" max="13576" width="11.42578125" style="61"/>
    <col min="13577" max="13577" width="1.5703125" style="61" customWidth="1"/>
    <col min="13578" max="13579" width="14.7109375" style="61" customWidth="1"/>
    <col min="13580" max="13580" width="13.140625" style="61" customWidth="1"/>
    <col min="13581" max="13583" width="12.5703125" style="61" customWidth="1"/>
    <col min="13584" max="13587" width="13.28515625" style="61" customWidth="1"/>
    <col min="13588" max="13588" width="12.42578125" style="61" customWidth="1"/>
    <col min="13589" max="13589" width="12.140625" style="61" customWidth="1"/>
    <col min="13590" max="13591" width="11.85546875" style="61" customWidth="1"/>
    <col min="13592" max="13592" width="13.140625" style="61" customWidth="1"/>
    <col min="13593" max="13603" width="11.42578125" style="61"/>
    <col min="13604" max="13605" width="12.42578125" style="61" customWidth="1"/>
    <col min="13606" max="13606" width="11.85546875" style="61" customWidth="1"/>
    <col min="13607" max="13607" width="11.42578125" style="61"/>
    <col min="13608" max="13608" width="13.7109375" style="61" customWidth="1"/>
    <col min="13609" max="13609" width="14.85546875" style="61" customWidth="1"/>
    <col min="13610" max="13610" width="12.7109375" style="61" customWidth="1"/>
    <col min="13611" max="13611" width="13.28515625" style="61" customWidth="1"/>
    <col min="13612" max="13612" width="13" style="61" customWidth="1"/>
    <col min="13613" max="13613" width="11.85546875" style="61" customWidth="1"/>
    <col min="13614" max="13614" width="12.42578125" style="61" customWidth="1"/>
    <col min="13615" max="13615" width="12.140625" style="61" customWidth="1"/>
    <col min="13616" max="13616" width="12" style="61" customWidth="1"/>
    <col min="13617" max="13626" width="11.42578125" style="61"/>
    <col min="13627" max="13627" width="11.85546875" style="61" bestFit="1" customWidth="1"/>
    <col min="13628" max="13628" width="11.42578125" style="61"/>
    <col min="13629" max="13629" width="15.5703125" style="61" bestFit="1" customWidth="1"/>
    <col min="13630" max="13630" width="17.42578125" style="61" bestFit="1" customWidth="1"/>
    <col min="13631" max="13631" width="20.28515625" style="61" bestFit="1" customWidth="1"/>
    <col min="13632" max="13632" width="20" style="61" customWidth="1"/>
    <col min="13633" max="13636" width="11.42578125" style="61"/>
    <col min="13637" max="13637" width="27.42578125" style="61" bestFit="1" customWidth="1"/>
    <col min="13638" max="13638" width="32.140625" style="61" bestFit="1" customWidth="1"/>
    <col min="13639" max="13704" width="11.42578125" style="61"/>
    <col min="13705" max="13705" width="6.85546875" style="61" customWidth="1"/>
    <col min="13706" max="13706" width="2.85546875" style="61" customWidth="1"/>
    <col min="13707" max="13707" width="7.42578125" style="61" customWidth="1"/>
    <col min="13708" max="13708" width="20.140625" style="61" customWidth="1"/>
    <col min="13709" max="13709" width="8.5703125" style="61" customWidth="1"/>
    <col min="13710" max="13710" width="6.140625" style="61" customWidth="1"/>
    <col min="13711" max="13711" width="8.42578125" style="61" customWidth="1"/>
    <col min="13712" max="13712" width="13.85546875" style="61" customWidth="1"/>
    <col min="13713" max="13714" width="11.5703125" style="61" customWidth="1"/>
    <col min="13715" max="13715" width="7.28515625" style="61" customWidth="1"/>
    <col min="13716" max="13716" width="13.140625" style="61" customWidth="1"/>
    <col min="13717" max="13717" width="25.28515625" style="61" customWidth="1"/>
    <col min="13718" max="13718" width="5.28515625" style="61" customWidth="1"/>
    <col min="13719" max="13719" width="12.140625" style="61" customWidth="1"/>
    <col min="13720" max="13720" width="17" style="61" customWidth="1"/>
    <col min="13721" max="13721" width="12.140625" style="61" customWidth="1"/>
    <col min="13722" max="13722" width="10" style="61" customWidth="1"/>
    <col min="13723" max="13723" width="8.5703125" style="61" customWidth="1"/>
    <col min="13724" max="13724" width="12.140625" style="61" customWidth="1"/>
    <col min="13725" max="13725" width="24.5703125" style="61" customWidth="1"/>
    <col min="13726" max="13730" width="8.7109375" style="61" customWidth="1"/>
    <col min="13731" max="13731" width="12" style="61" customWidth="1"/>
    <col min="13732" max="13733" width="12.140625" style="61" customWidth="1"/>
    <col min="13734" max="13734" width="15.28515625" style="61" customWidth="1"/>
    <col min="13735" max="13735" width="15" style="61" customWidth="1"/>
    <col min="13736" max="13738" width="6.28515625" style="61" bestFit="1" customWidth="1"/>
    <col min="13739" max="13741" width="6.28515625" style="61" customWidth="1"/>
    <col min="13742" max="13742" width="13.85546875" style="61" customWidth="1"/>
    <col min="13743" max="13743" width="9.28515625" style="61" customWidth="1"/>
    <col min="13744" max="13744" width="11" style="61" customWidth="1"/>
    <col min="13745" max="13745" width="9.7109375" style="61" customWidth="1"/>
    <col min="13746" max="13746" width="8.42578125" style="61" customWidth="1"/>
    <col min="13747" max="13747" width="8.7109375" style="61" customWidth="1"/>
    <col min="13748" max="13748" width="9.42578125" style="61" customWidth="1"/>
    <col min="13749" max="13750" width="10" style="61" customWidth="1"/>
    <col min="13751" max="13751" width="10.140625" style="61" customWidth="1"/>
    <col min="13752" max="13752" width="9.28515625" style="61" customWidth="1"/>
    <col min="13753" max="13753" width="10.42578125" style="61" customWidth="1"/>
    <col min="13754" max="13754" width="9.7109375" style="61" customWidth="1"/>
    <col min="13755" max="13755" width="9.5703125" style="61" customWidth="1"/>
    <col min="13756" max="13756" width="10.28515625" style="61" customWidth="1"/>
    <col min="13757" max="13760" width="8.7109375" style="61" customWidth="1"/>
    <col min="13761" max="13761" width="12.7109375" style="61" customWidth="1"/>
    <col min="13762" max="13763" width="11.42578125" style="61"/>
    <col min="13764" max="13767" width="11.5703125" style="61" customWidth="1"/>
    <col min="13768" max="13768" width="12.7109375" style="61" customWidth="1"/>
    <col min="13769" max="13769" width="12" style="61" customWidth="1"/>
    <col min="13770" max="13772" width="11.42578125" style="61"/>
    <col min="13773" max="13773" width="10.140625" style="61" customWidth="1"/>
    <col min="13774" max="13774" width="9.28515625" style="61" customWidth="1"/>
    <col min="13775" max="13775" width="10.140625" style="61" customWidth="1"/>
    <col min="13776" max="13776" width="12.5703125" style="61" customWidth="1"/>
    <col min="13777" max="13777" width="12.85546875" style="61" customWidth="1"/>
    <col min="13778" max="13778" width="25" style="61" customWidth="1"/>
    <col min="13779" max="13779" width="39.5703125" style="61" customWidth="1"/>
    <col min="13780" max="13781" width="5.140625" style="61" customWidth="1"/>
    <col min="13782" max="13783" width="3.85546875" style="61" bestFit="1" customWidth="1"/>
    <col min="13784" max="13784" width="5.42578125" style="61" bestFit="1" customWidth="1"/>
    <col min="13785" max="13785" width="4" style="61" bestFit="1" customWidth="1"/>
    <col min="13786" max="13786" width="5.42578125" style="61" customWidth="1"/>
    <col min="13787" max="13787" width="5.42578125" style="61" bestFit="1" customWidth="1"/>
    <col min="13788" max="13788" width="4.42578125" style="61" bestFit="1" customWidth="1"/>
    <col min="13789" max="13790" width="3.85546875" style="61" bestFit="1" customWidth="1"/>
    <col min="13791" max="13791" width="5.42578125" style="61" bestFit="1" customWidth="1"/>
    <col min="13792" max="13792" width="4" style="61" bestFit="1" customWidth="1"/>
    <col min="13793" max="13795" width="5.140625" style="61" customWidth="1"/>
    <col min="13796" max="13796" width="50.28515625" style="61" customWidth="1"/>
    <col min="13797" max="13797" width="7" style="61" customWidth="1"/>
    <col min="13798" max="13799" width="8" style="61" customWidth="1"/>
    <col min="13800" max="13800" width="7" style="61" customWidth="1"/>
    <col min="13801" max="13801" width="8.140625" style="61" customWidth="1"/>
    <col min="13802" max="13802" width="16" style="61" customWidth="1"/>
    <col min="13803" max="13803" width="11.42578125" style="61"/>
    <col min="13804" max="13804" width="19.5703125" style="61" customWidth="1"/>
    <col min="13805" max="13805" width="23" style="61" customWidth="1"/>
    <col min="13806" max="13806" width="39.42578125" style="61" customWidth="1"/>
    <col min="13807" max="13807" width="19.42578125" style="61" customWidth="1"/>
    <col min="13808" max="13808" width="6.5703125" style="61" customWidth="1"/>
    <col min="13809" max="13809" width="26.5703125" style="61" customWidth="1"/>
    <col min="13810" max="13810" width="5.140625" style="61" customWidth="1"/>
    <col min="13811" max="13811" width="4.42578125" style="61" bestFit="1" customWidth="1"/>
    <col min="13812" max="13813" width="3.85546875" style="61" bestFit="1" customWidth="1"/>
    <col min="13814" max="13814" width="5.42578125" style="61" bestFit="1" customWidth="1"/>
    <col min="13815" max="13815" width="4" style="61" bestFit="1" customWidth="1"/>
    <col min="13816" max="13816" width="4.85546875" style="61" customWidth="1"/>
    <col min="13817" max="13817" width="8.5703125" style="61" customWidth="1"/>
    <col min="13818" max="13818" width="5.28515625" style="61" customWidth="1"/>
    <col min="13819" max="13819" width="4.5703125" style="61" bestFit="1" customWidth="1"/>
    <col min="13820" max="13820" width="4.7109375" style="61" bestFit="1" customWidth="1"/>
    <col min="13821" max="13821" width="6.28515625" style="61" bestFit="1" customWidth="1"/>
    <col min="13822" max="13822" width="4.85546875" style="61" bestFit="1" customWidth="1"/>
    <col min="13823" max="13823" width="6" style="61" customWidth="1"/>
    <col min="13824" max="13825" width="5.140625" style="61" customWidth="1"/>
    <col min="13826" max="13826" width="10.42578125" style="61" customWidth="1"/>
    <col min="13827" max="13827" width="53.85546875" style="61" customWidth="1"/>
    <col min="13828" max="13828" width="21.85546875" style="61" customWidth="1"/>
    <col min="13829" max="13829" width="23.5703125" style="61" customWidth="1"/>
    <col min="13830" max="13830" width="17.28515625" style="61" customWidth="1"/>
    <col min="13831" max="13831" width="24.7109375" style="61" customWidth="1"/>
    <col min="13832" max="13832" width="11.42578125" style="61"/>
    <col min="13833" max="13833" width="1.5703125" style="61" customWidth="1"/>
    <col min="13834" max="13835" width="14.7109375" style="61" customWidth="1"/>
    <col min="13836" max="13836" width="13.140625" style="61" customWidth="1"/>
    <col min="13837" max="13839" width="12.5703125" style="61" customWidth="1"/>
    <col min="13840" max="13843" width="13.28515625" style="61" customWidth="1"/>
    <col min="13844" max="13844" width="12.42578125" style="61" customWidth="1"/>
    <col min="13845" max="13845" width="12.140625" style="61" customWidth="1"/>
    <col min="13846" max="13847" width="11.85546875" style="61" customWidth="1"/>
    <col min="13848" max="13848" width="13.140625" style="61" customWidth="1"/>
    <col min="13849" max="13859" width="11.42578125" style="61"/>
    <col min="13860" max="13861" width="12.42578125" style="61" customWidth="1"/>
    <col min="13862" max="13862" width="11.85546875" style="61" customWidth="1"/>
    <col min="13863" max="13863" width="11.42578125" style="61"/>
    <col min="13864" max="13864" width="13.7109375" style="61" customWidth="1"/>
    <col min="13865" max="13865" width="14.85546875" style="61" customWidth="1"/>
    <col min="13866" max="13866" width="12.7109375" style="61" customWidth="1"/>
    <col min="13867" max="13867" width="13.28515625" style="61" customWidth="1"/>
    <col min="13868" max="13868" width="13" style="61" customWidth="1"/>
    <col min="13869" max="13869" width="11.85546875" style="61" customWidth="1"/>
    <col min="13870" max="13870" width="12.42578125" style="61" customWidth="1"/>
    <col min="13871" max="13871" width="12.140625" style="61" customWidth="1"/>
    <col min="13872" max="13872" width="12" style="61" customWidth="1"/>
    <col min="13873" max="13882" width="11.42578125" style="61"/>
    <col min="13883" max="13883" width="11.85546875" style="61" bestFit="1" customWidth="1"/>
    <col min="13884" max="13884" width="11.42578125" style="61"/>
    <col min="13885" max="13885" width="15.5703125" style="61" bestFit="1" customWidth="1"/>
    <col min="13886" max="13886" width="17.42578125" style="61" bestFit="1" customWidth="1"/>
    <col min="13887" max="13887" width="20.28515625" style="61" bestFit="1" customWidth="1"/>
    <col min="13888" max="13888" width="20" style="61" customWidth="1"/>
    <col min="13889" max="13892" width="11.42578125" style="61"/>
    <col min="13893" max="13893" width="27.42578125" style="61" bestFit="1" customWidth="1"/>
    <col min="13894" max="13894" width="32.140625" style="61" bestFit="1" customWidth="1"/>
    <col min="13895" max="13960" width="11.42578125" style="61"/>
    <col min="13961" max="13961" width="6.85546875" style="61" customWidth="1"/>
    <col min="13962" max="13962" width="2.85546875" style="61" customWidth="1"/>
    <col min="13963" max="13963" width="7.42578125" style="61" customWidth="1"/>
    <col min="13964" max="13964" width="20.140625" style="61" customWidth="1"/>
    <col min="13965" max="13965" width="8.5703125" style="61" customWidth="1"/>
    <col min="13966" max="13966" width="6.140625" style="61" customWidth="1"/>
    <col min="13967" max="13967" width="8.42578125" style="61" customWidth="1"/>
    <col min="13968" max="13968" width="13.85546875" style="61" customWidth="1"/>
    <col min="13969" max="13970" width="11.5703125" style="61" customWidth="1"/>
    <col min="13971" max="13971" width="7.28515625" style="61" customWidth="1"/>
    <col min="13972" max="13972" width="13.140625" style="61" customWidth="1"/>
    <col min="13973" max="13973" width="25.28515625" style="61" customWidth="1"/>
    <col min="13974" max="13974" width="5.28515625" style="61" customWidth="1"/>
    <col min="13975" max="13975" width="12.140625" style="61" customWidth="1"/>
    <col min="13976" max="13976" width="17" style="61" customWidth="1"/>
    <col min="13977" max="13977" width="12.140625" style="61" customWidth="1"/>
    <col min="13978" max="13978" width="10" style="61" customWidth="1"/>
    <col min="13979" max="13979" width="8.5703125" style="61" customWidth="1"/>
    <col min="13980" max="13980" width="12.140625" style="61" customWidth="1"/>
    <col min="13981" max="13981" width="24.5703125" style="61" customWidth="1"/>
    <col min="13982" max="13986" width="8.7109375" style="61" customWidth="1"/>
    <col min="13987" max="13987" width="12" style="61" customWidth="1"/>
    <col min="13988" max="13989" width="12.140625" style="61" customWidth="1"/>
    <col min="13990" max="13990" width="15.28515625" style="61" customWidth="1"/>
    <col min="13991" max="13991" width="15" style="61" customWidth="1"/>
    <col min="13992" max="13994" width="6.28515625" style="61" bestFit="1" customWidth="1"/>
    <col min="13995" max="13997" width="6.28515625" style="61" customWidth="1"/>
    <col min="13998" max="13998" width="13.85546875" style="61" customWidth="1"/>
    <col min="13999" max="13999" width="9.28515625" style="61" customWidth="1"/>
    <col min="14000" max="14000" width="11" style="61" customWidth="1"/>
    <col min="14001" max="14001" width="9.7109375" style="61" customWidth="1"/>
    <col min="14002" max="14002" width="8.42578125" style="61" customWidth="1"/>
    <col min="14003" max="14003" width="8.7109375" style="61" customWidth="1"/>
    <col min="14004" max="14004" width="9.42578125" style="61" customWidth="1"/>
    <col min="14005" max="14006" width="10" style="61" customWidth="1"/>
    <col min="14007" max="14007" width="10.140625" style="61" customWidth="1"/>
    <col min="14008" max="14008" width="9.28515625" style="61" customWidth="1"/>
    <col min="14009" max="14009" width="10.42578125" style="61" customWidth="1"/>
    <col min="14010" max="14010" width="9.7109375" style="61" customWidth="1"/>
    <col min="14011" max="14011" width="9.5703125" style="61" customWidth="1"/>
    <col min="14012" max="14012" width="10.28515625" style="61" customWidth="1"/>
    <col min="14013" max="14016" width="8.7109375" style="61" customWidth="1"/>
    <col min="14017" max="14017" width="12.7109375" style="61" customWidth="1"/>
    <col min="14018" max="14019" width="11.42578125" style="61"/>
    <col min="14020" max="14023" width="11.5703125" style="61" customWidth="1"/>
    <col min="14024" max="14024" width="12.7109375" style="61" customWidth="1"/>
    <col min="14025" max="14025" width="12" style="61" customWidth="1"/>
    <col min="14026" max="14028" width="11.42578125" style="61"/>
    <col min="14029" max="14029" width="10.140625" style="61" customWidth="1"/>
    <col min="14030" max="14030" width="9.28515625" style="61" customWidth="1"/>
    <col min="14031" max="14031" width="10.140625" style="61" customWidth="1"/>
    <col min="14032" max="14032" width="12.5703125" style="61" customWidth="1"/>
    <col min="14033" max="14033" width="12.85546875" style="61" customWidth="1"/>
    <col min="14034" max="14034" width="25" style="61" customWidth="1"/>
    <col min="14035" max="14035" width="39.5703125" style="61" customWidth="1"/>
    <col min="14036" max="14037" width="5.140625" style="61" customWidth="1"/>
    <col min="14038" max="14039" width="3.85546875" style="61" bestFit="1" customWidth="1"/>
    <col min="14040" max="14040" width="5.42578125" style="61" bestFit="1" customWidth="1"/>
    <col min="14041" max="14041" width="4" style="61" bestFit="1" customWidth="1"/>
    <col min="14042" max="14042" width="5.42578125" style="61" customWidth="1"/>
    <col min="14043" max="14043" width="5.42578125" style="61" bestFit="1" customWidth="1"/>
    <col min="14044" max="14044" width="4.42578125" style="61" bestFit="1" customWidth="1"/>
    <col min="14045" max="14046" width="3.85546875" style="61" bestFit="1" customWidth="1"/>
    <col min="14047" max="14047" width="5.42578125" style="61" bestFit="1" customWidth="1"/>
    <col min="14048" max="14048" width="4" style="61" bestFit="1" customWidth="1"/>
    <col min="14049" max="14051" width="5.140625" style="61" customWidth="1"/>
    <col min="14052" max="14052" width="50.28515625" style="61" customWidth="1"/>
    <col min="14053" max="14053" width="7" style="61" customWidth="1"/>
    <col min="14054" max="14055" width="8" style="61" customWidth="1"/>
    <col min="14056" max="14056" width="7" style="61" customWidth="1"/>
    <col min="14057" max="14057" width="8.140625" style="61" customWidth="1"/>
    <col min="14058" max="14058" width="16" style="61" customWidth="1"/>
    <col min="14059" max="14059" width="11.42578125" style="61"/>
    <col min="14060" max="14060" width="19.5703125" style="61" customWidth="1"/>
    <col min="14061" max="14061" width="23" style="61" customWidth="1"/>
    <col min="14062" max="14062" width="39.42578125" style="61" customWidth="1"/>
    <col min="14063" max="14063" width="19.42578125" style="61" customWidth="1"/>
    <col min="14064" max="14064" width="6.5703125" style="61" customWidth="1"/>
    <col min="14065" max="14065" width="26.5703125" style="61" customWidth="1"/>
    <col min="14066" max="14066" width="5.140625" style="61" customWidth="1"/>
    <col min="14067" max="14067" width="4.42578125" style="61" bestFit="1" customWidth="1"/>
    <col min="14068" max="14069" width="3.85546875" style="61" bestFit="1" customWidth="1"/>
    <col min="14070" max="14070" width="5.42578125" style="61" bestFit="1" customWidth="1"/>
    <col min="14071" max="14071" width="4" style="61" bestFit="1" customWidth="1"/>
    <col min="14072" max="14072" width="4.85546875" style="61" customWidth="1"/>
    <col min="14073" max="14073" width="8.5703125" style="61" customWidth="1"/>
    <col min="14074" max="14074" width="5.28515625" style="61" customWidth="1"/>
    <col min="14075" max="14075" width="4.5703125" style="61" bestFit="1" customWidth="1"/>
    <col min="14076" max="14076" width="4.7109375" style="61" bestFit="1" customWidth="1"/>
    <col min="14077" max="14077" width="6.28515625" style="61" bestFit="1" customWidth="1"/>
    <col min="14078" max="14078" width="4.85546875" style="61" bestFit="1" customWidth="1"/>
    <col min="14079" max="14079" width="6" style="61" customWidth="1"/>
    <col min="14080" max="14081" width="5.140625" style="61" customWidth="1"/>
    <col min="14082" max="14082" width="10.42578125" style="61" customWidth="1"/>
    <col min="14083" max="14083" width="53.85546875" style="61" customWidth="1"/>
    <col min="14084" max="14084" width="21.85546875" style="61" customWidth="1"/>
    <col min="14085" max="14085" width="23.5703125" style="61" customWidth="1"/>
    <col min="14086" max="14086" width="17.28515625" style="61" customWidth="1"/>
    <col min="14087" max="14087" width="24.7109375" style="61" customWidth="1"/>
    <col min="14088" max="14088" width="11.42578125" style="61"/>
    <col min="14089" max="14089" width="1.5703125" style="61" customWidth="1"/>
    <col min="14090" max="14091" width="14.7109375" style="61" customWidth="1"/>
    <col min="14092" max="14092" width="13.140625" style="61" customWidth="1"/>
    <col min="14093" max="14095" width="12.5703125" style="61" customWidth="1"/>
    <col min="14096" max="14099" width="13.28515625" style="61" customWidth="1"/>
    <col min="14100" max="14100" width="12.42578125" style="61" customWidth="1"/>
    <col min="14101" max="14101" width="12.140625" style="61" customWidth="1"/>
    <col min="14102" max="14103" width="11.85546875" style="61" customWidth="1"/>
    <col min="14104" max="14104" width="13.140625" style="61" customWidth="1"/>
    <col min="14105" max="14115" width="11.42578125" style="61"/>
    <col min="14116" max="14117" width="12.42578125" style="61" customWidth="1"/>
    <col min="14118" max="14118" width="11.85546875" style="61" customWidth="1"/>
    <col min="14119" max="14119" width="11.42578125" style="61"/>
    <col min="14120" max="14120" width="13.7109375" style="61" customWidth="1"/>
    <col min="14121" max="14121" width="14.85546875" style="61" customWidth="1"/>
    <col min="14122" max="14122" width="12.7109375" style="61" customWidth="1"/>
    <col min="14123" max="14123" width="13.28515625" style="61" customWidth="1"/>
    <col min="14124" max="14124" width="13" style="61" customWidth="1"/>
    <col min="14125" max="14125" width="11.85546875" style="61" customWidth="1"/>
    <col min="14126" max="14126" width="12.42578125" style="61" customWidth="1"/>
    <col min="14127" max="14127" width="12.140625" style="61" customWidth="1"/>
    <col min="14128" max="14128" width="12" style="61" customWidth="1"/>
    <col min="14129" max="14138" width="11.42578125" style="61"/>
    <col min="14139" max="14139" width="11.85546875" style="61" bestFit="1" customWidth="1"/>
    <col min="14140" max="14140" width="11.42578125" style="61"/>
    <col min="14141" max="14141" width="15.5703125" style="61" bestFit="1" customWidth="1"/>
    <col min="14142" max="14142" width="17.42578125" style="61" bestFit="1" customWidth="1"/>
    <col min="14143" max="14143" width="20.28515625" style="61" bestFit="1" customWidth="1"/>
    <col min="14144" max="14144" width="20" style="61" customWidth="1"/>
    <col min="14145" max="14148" width="11.42578125" style="61"/>
    <col min="14149" max="14149" width="27.42578125" style="61" bestFit="1" customWidth="1"/>
    <col min="14150" max="14150" width="32.140625" style="61" bestFit="1" customWidth="1"/>
    <col min="14151" max="14216" width="11.42578125" style="61"/>
    <col min="14217" max="14217" width="6.85546875" style="61" customWidth="1"/>
    <col min="14218" max="14218" width="2.85546875" style="61" customWidth="1"/>
    <col min="14219" max="14219" width="7.42578125" style="61" customWidth="1"/>
    <col min="14220" max="14220" width="20.140625" style="61" customWidth="1"/>
    <col min="14221" max="14221" width="8.5703125" style="61" customWidth="1"/>
    <col min="14222" max="14222" width="6.140625" style="61" customWidth="1"/>
    <col min="14223" max="14223" width="8.42578125" style="61" customWidth="1"/>
    <col min="14224" max="14224" width="13.85546875" style="61" customWidth="1"/>
    <col min="14225" max="14226" width="11.5703125" style="61" customWidth="1"/>
    <col min="14227" max="14227" width="7.28515625" style="61" customWidth="1"/>
    <col min="14228" max="14228" width="13.140625" style="61" customWidth="1"/>
    <col min="14229" max="14229" width="25.28515625" style="61" customWidth="1"/>
    <col min="14230" max="14230" width="5.28515625" style="61" customWidth="1"/>
    <col min="14231" max="14231" width="12.140625" style="61" customWidth="1"/>
    <col min="14232" max="14232" width="17" style="61" customWidth="1"/>
    <col min="14233" max="14233" width="12.140625" style="61" customWidth="1"/>
    <col min="14234" max="14234" width="10" style="61" customWidth="1"/>
    <col min="14235" max="14235" width="8.5703125" style="61" customWidth="1"/>
    <col min="14236" max="14236" width="12.140625" style="61" customWidth="1"/>
    <col min="14237" max="14237" width="24.5703125" style="61" customWidth="1"/>
    <col min="14238" max="14242" width="8.7109375" style="61" customWidth="1"/>
    <col min="14243" max="14243" width="12" style="61" customWidth="1"/>
    <col min="14244" max="14245" width="12.140625" style="61" customWidth="1"/>
    <col min="14246" max="14246" width="15.28515625" style="61" customWidth="1"/>
    <col min="14247" max="14247" width="15" style="61" customWidth="1"/>
    <col min="14248" max="14250" width="6.28515625" style="61" bestFit="1" customWidth="1"/>
    <col min="14251" max="14253" width="6.28515625" style="61" customWidth="1"/>
    <col min="14254" max="14254" width="13.85546875" style="61" customWidth="1"/>
    <col min="14255" max="14255" width="9.28515625" style="61" customWidth="1"/>
    <col min="14256" max="14256" width="11" style="61" customWidth="1"/>
    <col min="14257" max="14257" width="9.7109375" style="61" customWidth="1"/>
    <col min="14258" max="14258" width="8.42578125" style="61" customWidth="1"/>
    <col min="14259" max="14259" width="8.7109375" style="61" customWidth="1"/>
    <col min="14260" max="14260" width="9.42578125" style="61" customWidth="1"/>
    <col min="14261" max="14262" width="10" style="61" customWidth="1"/>
    <col min="14263" max="14263" width="10.140625" style="61" customWidth="1"/>
    <col min="14264" max="14264" width="9.28515625" style="61" customWidth="1"/>
    <col min="14265" max="14265" width="10.42578125" style="61" customWidth="1"/>
    <col min="14266" max="14266" width="9.7109375" style="61" customWidth="1"/>
    <col min="14267" max="14267" width="9.5703125" style="61" customWidth="1"/>
    <col min="14268" max="14268" width="10.28515625" style="61" customWidth="1"/>
    <col min="14269" max="14272" width="8.7109375" style="61" customWidth="1"/>
    <col min="14273" max="14273" width="12.7109375" style="61" customWidth="1"/>
    <col min="14274" max="14275" width="11.42578125" style="61"/>
    <col min="14276" max="14279" width="11.5703125" style="61" customWidth="1"/>
    <col min="14280" max="14280" width="12.7109375" style="61" customWidth="1"/>
    <col min="14281" max="14281" width="12" style="61" customWidth="1"/>
    <col min="14282" max="14284" width="11.42578125" style="61"/>
    <col min="14285" max="14285" width="10.140625" style="61" customWidth="1"/>
    <col min="14286" max="14286" width="9.28515625" style="61" customWidth="1"/>
    <col min="14287" max="14287" width="10.140625" style="61" customWidth="1"/>
    <col min="14288" max="14288" width="12.5703125" style="61" customWidth="1"/>
    <col min="14289" max="14289" width="12.85546875" style="61" customWidth="1"/>
    <col min="14290" max="14290" width="25" style="61" customWidth="1"/>
    <col min="14291" max="14291" width="39.5703125" style="61" customWidth="1"/>
    <col min="14292" max="14293" width="5.140625" style="61" customWidth="1"/>
    <col min="14294" max="14295" width="3.85546875" style="61" bestFit="1" customWidth="1"/>
    <col min="14296" max="14296" width="5.42578125" style="61" bestFit="1" customWidth="1"/>
    <col min="14297" max="14297" width="4" style="61" bestFit="1" customWidth="1"/>
    <col min="14298" max="14298" width="5.42578125" style="61" customWidth="1"/>
    <col min="14299" max="14299" width="5.42578125" style="61" bestFit="1" customWidth="1"/>
    <col min="14300" max="14300" width="4.42578125" style="61" bestFit="1" customWidth="1"/>
    <col min="14301" max="14302" width="3.85546875" style="61" bestFit="1" customWidth="1"/>
    <col min="14303" max="14303" width="5.42578125" style="61" bestFit="1" customWidth="1"/>
    <col min="14304" max="14304" width="4" style="61" bestFit="1" customWidth="1"/>
    <col min="14305" max="14307" width="5.140625" style="61" customWidth="1"/>
    <col min="14308" max="14308" width="50.28515625" style="61" customWidth="1"/>
    <col min="14309" max="14309" width="7" style="61" customWidth="1"/>
    <col min="14310" max="14311" width="8" style="61" customWidth="1"/>
    <col min="14312" max="14312" width="7" style="61" customWidth="1"/>
    <col min="14313" max="14313" width="8.140625" style="61" customWidth="1"/>
    <col min="14314" max="14314" width="16" style="61" customWidth="1"/>
    <col min="14315" max="14315" width="11.42578125" style="61"/>
    <col min="14316" max="14316" width="19.5703125" style="61" customWidth="1"/>
    <col min="14317" max="14317" width="23" style="61" customWidth="1"/>
    <col min="14318" max="14318" width="39.42578125" style="61" customWidth="1"/>
    <col min="14319" max="14319" width="19.42578125" style="61" customWidth="1"/>
    <col min="14320" max="14320" width="6.5703125" style="61" customWidth="1"/>
    <col min="14321" max="14321" width="26.5703125" style="61" customWidth="1"/>
    <col min="14322" max="14322" width="5.140625" style="61" customWidth="1"/>
    <col min="14323" max="14323" width="4.42578125" style="61" bestFit="1" customWidth="1"/>
    <col min="14324" max="14325" width="3.85546875" style="61" bestFit="1" customWidth="1"/>
    <col min="14326" max="14326" width="5.42578125" style="61" bestFit="1" customWidth="1"/>
    <col min="14327" max="14327" width="4" style="61" bestFit="1" customWidth="1"/>
    <col min="14328" max="14328" width="4.85546875" style="61" customWidth="1"/>
    <col min="14329" max="14329" width="8.5703125" style="61" customWidth="1"/>
    <col min="14330" max="14330" width="5.28515625" style="61" customWidth="1"/>
    <col min="14331" max="14331" width="4.5703125" style="61" bestFit="1" customWidth="1"/>
    <col min="14332" max="14332" width="4.7109375" style="61" bestFit="1" customWidth="1"/>
    <col min="14333" max="14333" width="6.28515625" style="61" bestFit="1" customWidth="1"/>
    <col min="14334" max="14334" width="4.85546875" style="61" bestFit="1" customWidth="1"/>
    <col min="14335" max="14335" width="6" style="61" customWidth="1"/>
    <col min="14336" max="14337" width="5.140625" style="61" customWidth="1"/>
    <col min="14338" max="14338" width="10.42578125" style="61" customWidth="1"/>
    <col min="14339" max="14339" width="53.85546875" style="61" customWidth="1"/>
    <col min="14340" max="14340" width="21.85546875" style="61" customWidth="1"/>
    <col min="14341" max="14341" width="23.5703125" style="61" customWidth="1"/>
    <col min="14342" max="14342" width="17.28515625" style="61" customWidth="1"/>
    <col min="14343" max="14343" width="24.7109375" style="61" customWidth="1"/>
    <col min="14344" max="14344" width="11.42578125" style="61"/>
    <col min="14345" max="14345" width="1.5703125" style="61" customWidth="1"/>
    <col min="14346" max="14347" width="14.7109375" style="61" customWidth="1"/>
    <col min="14348" max="14348" width="13.140625" style="61" customWidth="1"/>
    <col min="14349" max="14351" width="12.5703125" style="61" customWidth="1"/>
    <col min="14352" max="14355" width="13.28515625" style="61" customWidth="1"/>
    <col min="14356" max="14356" width="12.42578125" style="61" customWidth="1"/>
    <col min="14357" max="14357" width="12.140625" style="61" customWidth="1"/>
    <col min="14358" max="14359" width="11.85546875" style="61" customWidth="1"/>
    <col min="14360" max="14360" width="13.140625" style="61" customWidth="1"/>
    <col min="14361" max="14371" width="11.42578125" style="61"/>
    <col min="14372" max="14373" width="12.42578125" style="61" customWidth="1"/>
    <col min="14374" max="14374" width="11.85546875" style="61" customWidth="1"/>
    <col min="14375" max="14375" width="11.42578125" style="61"/>
    <col min="14376" max="14376" width="13.7109375" style="61" customWidth="1"/>
    <col min="14377" max="14377" width="14.85546875" style="61" customWidth="1"/>
    <col min="14378" max="14378" width="12.7109375" style="61" customWidth="1"/>
    <col min="14379" max="14379" width="13.28515625" style="61" customWidth="1"/>
    <col min="14380" max="14380" width="13" style="61" customWidth="1"/>
    <col min="14381" max="14381" width="11.85546875" style="61" customWidth="1"/>
    <col min="14382" max="14382" width="12.42578125" style="61" customWidth="1"/>
    <col min="14383" max="14383" width="12.140625" style="61" customWidth="1"/>
    <col min="14384" max="14384" width="12" style="61" customWidth="1"/>
    <col min="14385" max="14394" width="11.42578125" style="61"/>
    <col min="14395" max="14395" width="11.85546875" style="61" bestFit="1" customWidth="1"/>
    <col min="14396" max="14396" width="11.42578125" style="61"/>
    <col min="14397" max="14397" width="15.5703125" style="61" bestFit="1" customWidth="1"/>
    <col min="14398" max="14398" width="17.42578125" style="61" bestFit="1" customWidth="1"/>
    <col min="14399" max="14399" width="20.28515625" style="61" bestFit="1" customWidth="1"/>
    <col min="14400" max="14400" width="20" style="61" customWidth="1"/>
    <col min="14401" max="14404" width="11.42578125" style="61"/>
    <col min="14405" max="14405" width="27.42578125" style="61" bestFit="1" customWidth="1"/>
    <col min="14406" max="14406" width="32.140625" style="61" bestFit="1" customWidth="1"/>
    <col min="14407" max="14472" width="11.42578125" style="61"/>
    <col min="14473" max="14473" width="6.85546875" style="61" customWidth="1"/>
    <col min="14474" max="14474" width="2.85546875" style="61" customWidth="1"/>
    <col min="14475" max="14475" width="7.42578125" style="61" customWidth="1"/>
    <col min="14476" max="14476" width="20.140625" style="61" customWidth="1"/>
    <col min="14477" max="14477" width="8.5703125" style="61" customWidth="1"/>
    <col min="14478" max="14478" width="6.140625" style="61" customWidth="1"/>
    <col min="14479" max="14479" width="8.42578125" style="61" customWidth="1"/>
    <col min="14480" max="14480" width="13.85546875" style="61" customWidth="1"/>
    <col min="14481" max="14482" width="11.5703125" style="61" customWidth="1"/>
    <col min="14483" max="14483" width="7.28515625" style="61" customWidth="1"/>
    <col min="14484" max="14484" width="13.140625" style="61" customWidth="1"/>
    <col min="14485" max="14485" width="25.28515625" style="61" customWidth="1"/>
    <col min="14486" max="14486" width="5.28515625" style="61" customWidth="1"/>
    <col min="14487" max="14487" width="12.140625" style="61" customWidth="1"/>
    <col min="14488" max="14488" width="17" style="61" customWidth="1"/>
    <col min="14489" max="14489" width="12.140625" style="61" customWidth="1"/>
    <col min="14490" max="14490" width="10" style="61" customWidth="1"/>
    <col min="14491" max="14491" width="8.5703125" style="61" customWidth="1"/>
    <col min="14492" max="14492" width="12.140625" style="61" customWidth="1"/>
    <col min="14493" max="14493" width="24.5703125" style="61" customWidth="1"/>
    <col min="14494" max="14498" width="8.7109375" style="61" customWidth="1"/>
    <col min="14499" max="14499" width="12" style="61" customWidth="1"/>
    <col min="14500" max="14501" width="12.140625" style="61" customWidth="1"/>
    <col min="14502" max="14502" width="15.28515625" style="61" customWidth="1"/>
    <col min="14503" max="14503" width="15" style="61" customWidth="1"/>
    <col min="14504" max="14506" width="6.28515625" style="61" bestFit="1" customWidth="1"/>
    <col min="14507" max="14509" width="6.28515625" style="61" customWidth="1"/>
    <col min="14510" max="14510" width="13.85546875" style="61" customWidth="1"/>
    <col min="14511" max="14511" width="9.28515625" style="61" customWidth="1"/>
    <col min="14512" max="14512" width="11" style="61" customWidth="1"/>
    <col min="14513" max="14513" width="9.7109375" style="61" customWidth="1"/>
    <col min="14514" max="14514" width="8.42578125" style="61" customWidth="1"/>
    <col min="14515" max="14515" width="8.7109375" style="61" customWidth="1"/>
    <col min="14516" max="14516" width="9.42578125" style="61" customWidth="1"/>
    <col min="14517" max="14518" width="10" style="61" customWidth="1"/>
    <col min="14519" max="14519" width="10.140625" style="61" customWidth="1"/>
    <col min="14520" max="14520" width="9.28515625" style="61" customWidth="1"/>
    <col min="14521" max="14521" width="10.42578125" style="61" customWidth="1"/>
    <col min="14522" max="14522" width="9.7109375" style="61" customWidth="1"/>
    <col min="14523" max="14523" width="9.5703125" style="61" customWidth="1"/>
    <col min="14524" max="14524" width="10.28515625" style="61" customWidth="1"/>
    <col min="14525" max="14528" width="8.7109375" style="61" customWidth="1"/>
    <col min="14529" max="14529" width="12.7109375" style="61" customWidth="1"/>
    <col min="14530" max="14531" width="11.42578125" style="61"/>
    <col min="14532" max="14535" width="11.5703125" style="61" customWidth="1"/>
    <col min="14536" max="14536" width="12.7109375" style="61" customWidth="1"/>
    <col min="14537" max="14537" width="12" style="61" customWidth="1"/>
    <col min="14538" max="14540" width="11.42578125" style="61"/>
    <col min="14541" max="14541" width="10.140625" style="61" customWidth="1"/>
    <col min="14542" max="14542" width="9.28515625" style="61" customWidth="1"/>
    <col min="14543" max="14543" width="10.140625" style="61" customWidth="1"/>
    <col min="14544" max="14544" width="12.5703125" style="61" customWidth="1"/>
    <col min="14545" max="14545" width="12.85546875" style="61" customWidth="1"/>
    <col min="14546" max="14546" width="25" style="61" customWidth="1"/>
    <col min="14547" max="14547" width="39.5703125" style="61" customWidth="1"/>
    <col min="14548" max="14549" width="5.140625" style="61" customWidth="1"/>
    <col min="14550" max="14551" width="3.85546875" style="61" bestFit="1" customWidth="1"/>
    <col min="14552" max="14552" width="5.42578125" style="61" bestFit="1" customWidth="1"/>
    <col min="14553" max="14553" width="4" style="61" bestFit="1" customWidth="1"/>
    <col min="14554" max="14554" width="5.42578125" style="61" customWidth="1"/>
    <col min="14555" max="14555" width="5.42578125" style="61" bestFit="1" customWidth="1"/>
    <col min="14556" max="14556" width="4.42578125" style="61" bestFit="1" customWidth="1"/>
    <col min="14557" max="14558" width="3.85546875" style="61" bestFit="1" customWidth="1"/>
    <col min="14559" max="14559" width="5.42578125" style="61" bestFit="1" customWidth="1"/>
    <col min="14560" max="14560" width="4" style="61" bestFit="1" customWidth="1"/>
    <col min="14561" max="14563" width="5.140625" style="61" customWidth="1"/>
    <col min="14564" max="14564" width="50.28515625" style="61" customWidth="1"/>
    <col min="14565" max="14565" width="7" style="61" customWidth="1"/>
    <col min="14566" max="14567" width="8" style="61" customWidth="1"/>
    <col min="14568" max="14568" width="7" style="61" customWidth="1"/>
    <col min="14569" max="14569" width="8.140625" style="61" customWidth="1"/>
    <col min="14570" max="14570" width="16" style="61" customWidth="1"/>
    <col min="14571" max="14571" width="11.42578125" style="61"/>
    <col min="14572" max="14572" width="19.5703125" style="61" customWidth="1"/>
    <col min="14573" max="14573" width="23" style="61" customWidth="1"/>
    <col min="14574" max="14574" width="39.42578125" style="61" customWidth="1"/>
    <col min="14575" max="14575" width="19.42578125" style="61" customWidth="1"/>
    <col min="14576" max="14576" width="6.5703125" style="61" customWidth="1"/>
    <col min="14577" max="14577" width="26.5703125" style="61" customWidth="1"/>
    <col min="14578" max="14578" width="5.140625" style="61" customWidth="1"/>
    <col min="14579" max="14579" width="4.42578125" style="61" bestFit="1" customWidth="1"/>
    <col min="14580" max="14581" width="3.85546875" style="61" bestFit="1" customWidth="1"/>
    <col min="14582" max="14582" width="5.42578125" style="61" bestFit="1" customWidth="1"/>
    <col min="14583" max="14583" width="4" style="61" bestFit="1" customWidth="1"/>
    <col min="14584" max="14584" width="4.85546875" style="61" customWidth="1"/>
    <col min="14585" max="14585" width="8.5703125" style="61" customWidth="1"/>
    <col min="14586" max="14586" width="5.28515625" style="61" customWidth="1"/>
    <col min="14587" max="14587" width="4.5703125" style="61" bestFit="1" customWidth="1"/>
    <col min="14588" max="14588" width="4.7109375" style="61" bestFit="1" customWidth="1"/>
    <col min="14589" max="14589" width="6.28515625" style="61" bestFit="1" customWidth="1"/>
    <col min="14590" max="14590" width="4.85546875" style="61" bestFit="1" customWidth="1"/>
    <col min="14591" max="14591" width="6" style="61" customWidth="1"/>
    <col min="14592" max="14593" width="5.140625" style="61" customWidth="1"/>
    <col min="14594" max="14594" width="10.42578125" style="61" customWidth="1"/>
    <col min="14595" max="14595" width="53.85546875" style="61" customWidth="1"/>
    <col min="14596" max="14596" width="21.85546875" style="61" customWidth="1"/>
    <col min="14597" max="14597" width="23.5703125" style="61" customWidth="1"/>
    <col min="14598" max="14598" width="17.28515625" style="61" customWidth="1"/>
    <col min="14599" max="14599" width="24.7109375" style="61" customWidth="1"/>
    <col min="14600" max="14600" width="11.42578125" style="61"/>
    <col min="14601" max="14601" width="1.5703125" style="61" customWidth="1"/>
    <col min="14602" max="14603" width="14.7109375" style="61" customWidth="1"/>
    <col min="14604" max="14604" width="13.140625" style="61" customWidth="1"/>
    <col min="14605" max="14607" width="12.5703125" style="61" customWidth="1"/>
    <col min="14608" max="14611" width="13.28515625" style="61" customWidth="1"/>
    <col min="14612" max="14612" width="12.42578125" style="61" customWidth="1"/>
    <col min="14613" max="14613" width="12.140625" style="61" customWidth="1"/>
    <col min="14614" max="14615" width="11.85546875" style="61" customWidth="1"/>
    <col min="14616" max="14616" width="13.140625" style="61" customWidth="1"/>
    <col min="14617" max="14627" width="11.42578125" style="61"/>
    <col min="14628" max="14629" width="12.42578125" style="61" customWidth="1"/>
    <col min="14630" max="14630" width="11.85546875" style="61" customWidth="1"/>
    <col min="14631" max="14631" width="11.42578125" style="61"/>
    <col min="14632" max="14632" width="13.7109375" style="61" customWidth="1"/>
    <col min="14633" max="14633" width="14.85546875" style="61" customWidth="1"/>
    <col min="14634" max="14634" width="12.7109375" style="61" customWidth="1"/>
    <col min="14635" max="14635" width="13.28515625" style="61" customWidth="1"/>
    <col min="14636" max="14636" width="13" style="61" customWidth="1"/>
    <col min="14637" max="14637" width="11.85546875" style="61" customWidth="1"/>
    <col min="14638" max="14638" width="12.42578125" style="61" customWidth="1"/>
    <col min="14639" max="14639" width="12.140625" style="61" customWidth="1"/>
    <col min="14640" max="14640" width="12" style="61" customWidth="1"/>
    <col min="14641" max="14650" width="11.42578125" style="61"/>
    <col min="14651" max="14651" width="11.85546875" style="61" bestFit="1" customWidth="1"/>
    <col min="14652" max="14652" width="11.42578125" style="61"/>
    <col min="14653" max="14653" width="15.5703125" style="61" bestFit="1" customWidth="1"/>
    <col min="14654" max="14654" width="17.42578125" style="61" bestFit="1" customWidth="1"/>
    <col min="14655" max="14655" width="20.28515625" style="61" bestFit="1" customWidth="1"/>
    <col min="14656" max="14656" width="20" style="61" customWidth="1"/>
    <col min="14657" max="14660" width="11.42578125" style="61"/>
    <col min="14661" max="14661" width="27.42578125" style="61" bestFit="1" customWidth="1"/>
    <col min="14662" max="14662" width="32.140625" style="61" bestFit="1" customWidth="1"/>
    <col min="14663" max="14728" width="11.42578125" style="61"/>
    <col min="14729" max="14729" width="6.85546875" style="61" customWidth="1"/>
    <col min="14730" max="14730" width="2.85546875" style="61" customWidth="1"/>
    <col min="14731" max="14731" width="7.42578125" style="61" customWidth="1"/>
    <col min="14732" max="14732" width="20.140625" style="61" customWidth="1"/>
    <col min="14733" max="14733" width="8.5703125" style="61" customWidth="1"/>
    <col min="14734" max="14734" width="6.140625" style="61" customWidth="1"/>
    <col min="14735" max="14735" width="8.42578125" style="61" customWidth="1"/>
    <col min="14736" max="14736" width="13.85546875" style="61" customWidth="1"/>
    <col min="14737" max="14738" width="11.5703125" style="61" customWidth="1"/>
    <col min="14739" max="14739" width="7.28515625" style="61" customWidth="1"/>
    <col min="14740" max="14740" width="13.140625" style="61" customWidth="1"/>
    <col min="14741" max="14741" width="25.28515625" style="61" customWidth="1"/>
    <col min="14742" max="14742" width="5.28515625" style="61" customWidth="1"/>
    <col min="14743" max="14743" width="12.140625" style="61" customWidth="1"/>
    <col min="14744" max="14744" width="17" style="61" customWidth="1"/>
    <col min="14745" max="14745" width="12.140625" style="61" customWidth="1"/>
    <col min="14746" max="14746" width="10" style="61" customWidth="1"/>
    <col min="14747" max="14747" width="8.5703125" style="61" customWidth="1"/>
    <col min="14748" max="14748" width="12.140625" style="61" customWidth="1"/>
    <col min="14749" max="14749" width="24.5703125" style="61" customWidth="1"/>
    <col min="14750" max="14754" width="8.7109375" style="61" customWidth="1"/>
    <col min="14755" max="14755" width="12" style="61" customWidth="1"/>
    <col min="14756" max="14757" width="12.140625" style="61" customWidth="1"/>
    <col min="14758" max="14758" width="15.28515625" style="61" customWidth="1"/>
    <col min="14759" max="14759" width="15" style="61" customWidth="1"/>
    <col min="14760" max="14762" width="6.28515625" style="61" bestFit="1" customWidth="1"/>
    <col min="14763" max="14765" width="6.28515625" style="61" customWidth="1"/>
    <col min="14766" max="14766" width="13.85546875" style="61" customWidth="1"/>
    <col min="14767" max="14767" width="9.28515625" style="61" customWidth="1"/>
    <col min="14768" max="14768" width="11" style="61" customWidth="1"/>
    <col min="14769" max="14769" width="9.7109375" style="61" customWidth="1"/>
    <col min="14770" max="14770" width="8.42578125" style="61" customWidth="1"/>
    <col min="14771" max="14771" width="8.7109375" style="61" customWidth="1"/>
    <col min="14772" max="14772" width="9.42578125" style="61" customWidth="1"/>
    <col min="14773" max="14774" width="10" style="61" customWidth="1"/>
    <col min="14775" max="14775" width="10.140625" style="61" customWidth="1"/>
    <col min="14776" max="14776" width="9.28515625" style="61" customWidth="1"/>
    <col min="14777" max="14777" width="10.42578125" style="61" customWidth="1"/>
    <col min="14778" max="14778" width="9.7109375" style="61" customWidth="1"/>
    <col min="14779" max="14779" width="9.5703125" style="61" customWidth="1"/>
    <col min="14780" max="14780" width="10.28515625" style="61" customWidth="1"/>
    <col min="14781" max="14784" width="8.7109375" style="61" customWidth="1"/>
    <col min="14785" max="14785" width="12.7109375" style="61" customWidth="1"/>
    <col min="14786" max="14787" width="11.42578125" style="61"/>
    <col min="14788" max="14791" width="11.5703125" style="61" customWidth="1"/>
    <col min="14792" max="14792" width="12.7109375" style="61" customWidth="1"/>
    <col min="14793" max="14793" width="12" style="61" customWidth="1"/>
    <col min="14794" max="14796" width="11.42578125" style="61"/>
    <col min="14797" max="14797" width="10.140625" style="61" customWidth="1"/>
    <col min="14798" max="14798" width="9.28515625" style="61" customWidth="1"/>
    <col min="14799" max="14799" width="10.140625" style="61" customWidth="1"/>
    <col min="14800" max="14800" width="12.5703125" style="61" customWidth="1"/>
    <col min="14801" max="14801" width="12.85546875" style="61" customWidth="1"/>
    <col min="14802" max="14802" width="25" style="61" customWidth="1"/>
    <col min="14803" max="14803" width="39.5703125" style="61" customWidth="1"/>
    <col min="14804" max="14805" width="5.140625" style="61" customWidth="1"/>
    <col min="14806" max="14807" width="3.85546875" style="61" bestFit="1" customWidth="1"/>
    <col min="14808" max="14808" width="5.42578125" style="61" bestFit="1" customWidth="1"/>
    <col min="14809" max="14809" width="4" style="61" bestFit="1" customWidth="1"/>
    <col min="14810" max="14810" width="5.42578125" style="61" customWidth="1"/>
    <col min="14811" max="14811" width="5.42578125" style="61" bestFit="1" customWidth="1"/>
    <col min="14812" max="14812" width="4.42578125" style="61" bestFit="1" customWidth="1"/>
    <col min="14813" max="14814" width="3.85546875" style="61" bestFit="1" customWidth="1"/>
    <col min="14815" max="14815" width="5.42578125" style="61" bestFit="1" customWidth="1"/>
    <col min="14816" max="14816" width="4" style="61" bestFit="1" customWidth="1"/>
    <col min="14817" max="14819" width="5.140625" style="61" customWidth="1"/>
    <col min="14820" max="14820" width="50.28515625" style="61" customWidth="1"/>
    <col min="14821" max="14821" width="7" style="61" customWidth="1"/>
    <col min="14822" max="14823" width="8" style="61" customWidth="1"/>
    <col min="14824" max="14824" width="7" style="61" customWidth="1"/>
    <col min="14825" max="14825" width="8.140625" style="61" customWidth="1"/>
    <col min="14826" max="14826" width="16" style="61" customWidth="1"/>
    <col min="14827" max="14827" width="11.42578125" style="61"/>
    <col min="14828" max="14828" width="19.5703125" style="61" customWidth="1"/>
    <col min="14829" max="14829" width="23" style="61" customWidth="1"/>
    <col min="14830" max="14830" width="39.42578125" style="61" customWidth="1"/>
    <col min="14831" max="14831" width="19.42578125" style="61" customWidth="1"/>
    <col min="14832" max="14832" width="6.5703125" style="61" customWidth="1"/>
    <col min="14833" max="14833" width="26.5703125" style="61" customWidth="1"/>
    <col min="14834" max="14834" width="5.140625" style="61" customWidth="1"/>
    <col min="14835" max="14835" width="4.42578125" style="61" bestFit="1" customWidth="1"/>
    <col min="14836" max="14837" width="3.85546875" style="61" bestFit="1" customWidth="1"/>
    <col min="14838" max="14838" width="5.42578125" style="61" bestFit="1" customWidth="1"/>
    <col min="14839" max="14839" width="4" style="61" bestFit="1" customWidth="1"/>
    <col min="14840" max="14840" width="4.85546875" style="61" customWidth="1"/>
    <col min="14841" max="14841" width="8.5703125" style="61" customWidth="1"/>
    <col min="14842" max="14842" width="5.28515625" style="61" customWidth="1"/>
    <col min="14843" max="14843" width="4.5703125" style="61" bestFit="1" customWidth="1"/>
    <col min="14844" max="14844" width="4.7109375" style="61" bestFit="1" customWidth="1"/>
    <col min="14845" max="14845" width="6.28515625" style="61" bestFit="1" customWidth="1"/>
    <col min="14846" max="14846" width="4.85546875" style="61" bestFit="1" customWidth="1"/>
    <col min="14847" max="14847" width="6" style="61" customWidth="1"/>
    <col min="14848" max="14849" width="5.140625" style="61" customWidth="1"/>
    <col min="14850" max="14850" width="10.42578125" style="61" customWidth="1"/>
    <col min="14851" max="14851" width="53.85546875" style="61" customWidth="1"/>
    <col min="14852" max="14852" width="21.85546875" style="61" customWidth="1"/>
    <col min="14853" max="14853" width="23.5703125" style="61" customWidth="1"/>
    <col min="14854" max="14854" width="17.28515625" style="61" customWidth="1"/>
    <col min="14855" max="14855" width="24.7109375" style="61" customWidth="1"/>
    <col min="14856" max="14856" width="11.42578125" style="61"/>
    <col min="14857" max="14857" width="1.5703125" style="61" customWidth="1"/>
    <col min="14858" max="14859" width="14.7109375" style="61" customWidth="1"/>
    <col min="14860" max="14860" width="13.140625" style="61" customWidth="1"/>
    <col min="14861" max="14863" width="12.5703125" style="61" customWidth="1"/>
    <col min="14864" max="14867" width="13.28515625" style="61" customWidth="1"/>
    <col min="14868" max="14868" width="12.42578125" style="61" customWidth="1"/>
    <col min="14869" max="14869" width="12.140625" style="61" customWidth="1"/>
    <col min="14870" max="14871" width="11.85546875" style="61" customWidth="1"/>
    <col min="14872" max="14872" width="13.140625" style="61" customWidth="1"/>
    <col min="14873" max="14883" width="11.42578125" style="61"/>
    <col min="14884" max="14885" width="12.42578125" style="61" customWidth="1"/>
    <col min="14886" max="14886" width="11.85546875" style="61" customWidth="1"/>
    <col min="14887" max="14887" width="11.42578125" style="61"/>
    <col min="14888" max="14888" width="13.7109375" style="61" customWidth="1"/>
    <col min="14889" max="14889" width="14.85546875" style="61" customWidth="1"/>
    <col min="14890" max="14890" width="12.7109375" style="61" customWidth="1"/>
    <col min="14891" max="14891" width="13.28515625" style="61" customWidth="1"/>
    <col min="14892" max="14892" width="13" style="61" customWidth="1"/>
    <col min="14893" max="14893" width="11.85546875" style="61" customWidth="1"/>
    <col min="14894" max="14894" width="12.42578125" style="61" customWidth="1"/>
    <col min="14895" max="14895" width="12.140625" style="61" customWidth="1"/>
    <col min="14896" max="14896" width="12" style="61" customWidth="1"/>
    <col min="14897" max="14906" width="11.42578125" style="61"/>
    <col min="14907" max="14907" width="11.85546875" style="61" bestFit="1" customWidth="1"/>
    <col min="14908" max="14908" width="11.42578125" style="61"/>
    <col min="14909" max="14909" width="15.5703125" style="61" bestFit="1" customWidth="1"/>
    <col min="14910" max="14910" width="17.42578125" style="61" bestFit="1" customWidth="1"/>
    <col min="14911" max="14911" width="20.28515625" style="61" bestFit="1" customWidth="1"/>
    <col min="14912" max="14912" width="20" style="61" customWidth="1"/>
    <col min="14913" max="14916" width="11.42578125" style="61"/>
    <col min="14917" max="14917" width="27.42578125" style="61" bestFit="1" customWidth="1"/>
    <col min="14918" max="14918" width="32.140625" style="61" bestFit="1" customWidth="1"/>
    <col min="14919" max="14984" width="11.42578125" style="61"/>
    <col min="14985" max="14985" width="6.85546875" style="61" customWidth="1"/>
    <col min="14986" max="14986" width="2.85546875" style="61" customWidth="1"/>
    <col min="14987" max="14987" width="7.42578125" style="61" customWidth="1"/>
    <col min="14988" max="14988" width="20.140625" style="61" customWidth="1"/>
    <col min="14989" max="14989" width="8.5703125" style="61" customWidth="1"/>
    <col min="14990" max="14990" width="6.140625" style="61" customWidth="1"/>
    <col min="14991" max="14991" width="8.42578125" style="61" customWidth="1"/>
    <col min="14992" max="14992" width="13.85546875" style="61" customWidth="1"/>
    <col min="14993" max="14994" width="11.5703125" style="61" customWidth="1"/>
    <col min="14995" max="14995" width="7.28515625" style="61" customWidth="1"/>
    <col min="14996" max="14996" width="13.140625" style="61" customWidth="1"/>
    <col min="14997" max="14997" width="25.28515625" style="61" customWidth="1"/>
    <col min="14998" max="14998" width="5.28515625" style="61" customWidth="1"/>
    <col min="14999" max="14999" width="12.140625" style="61" customWidth="1"/>
    <col min="15000" max="15000" width="17" style="61" customWidth="1"/>
    <col min="15001" max="15001" width="12.140625" style="61" customWidth="1"/>
    <col min="15002" max="15002" width="10" style="61" customWidth="1"/>
    <col min="15003" max="15003" width="8.5703125" style="61" customWidth="1"/>
    <col min="15004" max="15004" width="12.140625" style="61" customWidth="1"/>
    <col min="15005" max="15005" width="24.5703125" style="61" customWidth="1"/>
    <col min="15006" max="15010" width="8.7109375" style="61" customWidth="1"/>
    <col min="15011" max="15011" width="12" style="61" customWidth="1"/>
    <col min="15012" max="15013" width="12.140625" style="61" customWidth="1"/>
    <col min="15014" max="15014" width="15.28515625" style="61" customWidth="1"/>
    <col min="15015" max="15015" width="15" style="61" customWidth="1"/>
    <col min="15016" max="15018" width="6.28515625" style="61" bestFit="1" customWidth="1"/>
    <col min="15019" max="15021" width="6.28515625" style="61" customWidth="1"/>
    <col min="15022" max="15022" width="13.85546875" style="61" customWidth="1"/>
    <col min="15023" max="15023" width="9.28515625" style="61" customWidth="1"/>
    <col min="15024" max="15024" width="11" style="61" customWidth="1"/>
    <col min="15025" max="15025" width="9.7109375" style="61" customWidth="1"/>
    <col min="15026" max="15026" width="8.42578125" style="61" customWidth="1"/>
    <col min="15027" max="15027" width="8.7109375" style="61" customWidth="1"/>
    <col min="15028" max="15028" width="9.42578125" style="61" customWidth="1"/>
    <col min="15029" max="15030" width="10" style="61" customWidth="1"/>
    <col min="15031" max="15031" width="10.140625" style="61" customWidth="1"/>
    <col min="15032" max="15032" width="9.28515625" style="61" customWidth="1"/>
    <col min="15033" max="15033" width="10.42578125" style="61" customWidth="1"/>
    <col min="15034" max="15034" width="9.7109375" style="61" customWidth="1"/>
    <col min="15035" max="15035" width="9.5703125" style="61" customWidth="1"/>
    <col min="15036" max="15036" width="10.28515625" style="61" customWidth="1"/>
    <col min="15037" max="15040" width="8.7109375" style="61" customWidth="1"/>
    <col min="15041" max="15041" width="12.7109375" style="61" customWidth="1"/>
    <col min="15042" max="15043" width="11.42578125" style="61"/>
    <col min="15044" max="15047" width="11.5703125" style="61" customWidth="1"/>
    <col min="15048" max="15048" width="12.7109375" style="61" customWidth="1"/>
    <col min="15049" max="15049" width="12" style="61" customWidth="1"/>
    <col min="15050" max="15052" width="11.42578125" style="61"/>
    <col min="15053" max="15053" width="10.140625" style="61" customWidth="1"/>
    <col min="15054" max="15054" width="9.28515625" style="61" customWidth="1"/>
    <col min="15055" max="15055" width="10.140625" style="61" customWidth="1"/>
    <col min="15056" max="15056" width="12.5703125" style="61" customWidth="1"/>
    <col min="15057" max="15057" width="12.85546875" style="61" customWidth="1"/>
    <col min="15058" max="15058" width="25" style="61" customWidth="1"/>
    <col min="15059" max="15059" width="39.5703125" style="61" customWidth="1"/>
    <col min="15060" max="15061" width="5.140625" style="61" customWidth="1"/>
    <col min="15062" max="15063" width="3.85546875" style="61" bestFit="1" customWidth="1"/>
    <col min="15064" max="15064" width="5.42578125" style="61" bestFit="1" customWidth="1"/>
    <col min="15065" max="15065" width="4" style="61" bestFit="1" customWidth="1"/>
    <col min="15066" max="15066" width="5.42578125" style="61" customWidth="1"/>
    <col min="15067" max="15067" width="5.42578125" style="61" bestFit="1" customWidth="1"/>
    <col min="15068" max="15068" width="4.42578125" style="61" bestFit="1" customWidth="1"/>
    <col min="15069" max="15070" width="3.85546875" style="61" bestFit="1" customWidth="1"/>
    <col min="15071" max="15071" width="5.42578125" style="61" bestFit="1" customWidth="1"/>
    <col min="15072" max="15072" width="4" style="61" bestFit="1" customWidth="1"/>
    <col min="15073" max="15075" width="5.140625" style="61" customWidth="1"/>
    <col min="15076" max="15076" width="50.28515625" style="61" customWidth="1"/>
    <col min="15077" max="15077" width="7" style="61" customWidth="1"/>
    <col min="15078" max="15079" width="8" style="61" customWidth="1"/>
    <col min="15080" max="15080" width="7" style="61" customWidth="1"/>
    <col min="15081" max="15081" width="8.140625" style="61" customWidth="1"/>
    <col min="15082" max="15082" width="16" style="61" customWidth="1"/>
    <col min="15083" max="15083" width="11.42578125" style="61"/>
    <col min="15084" max="15084" width="19.5703125" style="61" customWidth="1"/>
    <col min="15085" max="15085" width="23" style="61" customWidth="1"/>
    <col min="15086" max="15086" width="39.42578125" style="61" customWidth="1"/>
    <col min="15087" max="15087" width="19.42578125" style="61" customWidth="1"/>
    <col min="15088" max="15088" width="6.5703125" style="61" customWidth="1"/>
    <col min="15089" max="15089" width="26.5703125" style="61" customWidth="1"/>
    <col min="15090" max="15090" width="5.140625" style="61" customWidth="1"/>
    <col min="15091" max="15091" width="4.42578125" style="61" bestFit="1" customWidth="1"/>
    <col min="15092" max="15093" width="3.85546875" style="61" bestFit="1" customWidth="1"/>
    <col min="15094" max="15094" width="5.42578125" style="61" bestFit="1" customWidth="1"/>
    <col min="15095" max="15095" width="4" style="61" bestFit="1" customWidth="1"/>
    <col min="15096" max="15096" width="4.85546875" style="61" customWidth="1"/>
    <col min="15097" max="15097" width="8.5703125" style="61" customWidth="1"/>
    <col min="15098" max="15098" width="5.28515625" style="61" customWidth="1"/>
    <col min="15099" max="15099" width="4.5703125" style="61" bestFit="1" customWidth="1"/>
    <col min="15100" max="15100" width="4.7109375" style="61" bestFit="1" customWidth="1"/>
    <col min="15101" max="15101" width="6.28515625" style="61" bestFit="1" customWidth="1"/>
    <col min="15102" max="15102" width="4.85546875" style="61" bestFit="1" customWidth="1"/>
    <col min="15103" max="15103" width="6" style="61" customWidth="1"/>
    <col min="15104" max="15105" width="5.140625" style="61" customWidth="1"/>
    <col min="15106" max="15106" width="10.42578125" style="61" customWidth="1"/>
    <col min="15107" max="15107" width="53.85546875" style="61" customWidth="1"/>
    <col min="15108" max="15108" width="21.85546875" style="61" customWidth="1"/>
    <col min="15109" max="15109" width="23.5703125" style="61" customWidth="1"/>
    <col min="15110" max="15110" width="17.28515625" style="61" customWidth="1"/>
    <col min="15111" max="15111" width="24.7109375" style="61" customWidth="1"/>
    <col min="15112" max="15112" width="11.42578125" style="61"/>
    <col min="15113" max="15113" width="1.5703125" style="61" customWidth="1"/>
    <col min="15114" max="15115" width="14.7109375" style="61" customWidth="1"/>
    <col min="15116" max="15116" width="13.140625" style="61" customWidth="1"/>
    <col min="15117" max="15119" width="12.5703125" style="61" customWidth="1"/>
    <col min="15120" max="15123" width="13.28515625" style="61" customWidth="1"/>
    <col min="15124" max="15124" width="12.42578125" style="61" customWidth="1"/>
    <col min="15125" max="15125" width="12.140625" style="61" customWidth="1"/>
    <col min="15126" max="15127" width="11.85546875" style="61" customWidth="1"/>
    <col min="15128" max="15128" width="13.140625" style="61" customWidth="1"/>
    <col min="15129" max="15139" width="11.42578125" style="61"/>
    <col min="15140" max="15141" width="12.42578125" style="61" customWidth="1"/>
    <col min="15142" max="15142" width="11.85546875" style="61" customWidth="1"/>
    <col min="15143" max="15143" width="11.42578125" style="61"/>
    <col min="15144" max="15144" width="13.7109375" style="61" customWidth="1"/>
    <col min="15145" max="15145" width="14.85546875" style="61" customWidth="1"/>
    <col min="15146" max="15146" width="12.7109375" style="61" customWidth="1"/>
    <col min="15147" max="15147" width="13.28515625" style="61" customWidth="1"/>
    <col min="15148" max="15148" width="13" style="61" customWidth="1"/>
    <col min="15149" max="15149" width="11.85546875" style="61" customWidth="1"/>
    <col min="15150" max="15150" width="12.42578125" style="61" customWidth="1"/>
    <col min="15151" max="15151" width="12.140625" style="61" customWidth="1"/>
    <col min="15152" max="15152" width="12" style="61" customWidth="1"/>
    <col min="15153" max="15162" width="11.42578125" style="61"/>
    <col min="15163" max="15163" width="11.85546875" style="61" bestFit="1" customWidth="1"/>
    <col min="15164" max="15164" width="11.42578125" style="61"/>
    <col min="15165" max="15165" width="15.5703125" style="61" bestFit="1" customWidth="1"/>
    <col min="15166" max="15166" width="17.42578125" style="61" bestFit="1" customWidth="1"/>
    <col min="15167" max="15167" width="20.28515625" style="61" bestFit="1" customWidth="1"/>
    <col min="15168" max="15168" width="20" style="61" customWidth="1"/>
    <col min="15169" max="15172" width="11.42578125" style="61"/>
    <col min="15173" max="15173" width="27.42578125" style="61" bestFit="1" customWidth="1"/>
    <col min="15174" max="15174" width="32.140625" style="61" bestFit="1" customWidth="1"/>
    <col min="15175" max="15240" width="11.42578125" style="61"/>
    <col min="15241" max="15241" width="6.85546875" style="61" customWidth="1"/>
    <col min="15242" max="15242" width="2.85546875" style="61" customWidth="1"/>
    <col min="15243" max="15243" width="7.42578125" style="61" customWidth="1"/>
    <col min="15244" max="15244" width="20.140625" style="61" customWidth="1"/>
    <col min="15245" max="15245" width="8.5703125" style="61" customWidth="1"/>
    <col min="15246" max="15246" width="6.140625" style="61" customWidth="1"/>
    <col min="15247" max="15247" width="8.42578125" style="61" customWidth="1"/>
    <col min="15248" max="15248" width="13.85546875" style="61" customWidth="1"/>
    <col min="15249" max="15250" width="11.5703125" style="61" customWidth="1"/>
    <col min="15251" max="15251" width="7.28515625" style="61" customWidth="1"/>
    <col min="15252" max="15252" width="13.140625" style="61" customWidth="1"/>
    <col min="15253" max="15253" width="25.28515625" style="61" customWidth="1"/>
    <col min="15254" max="15254" width="5.28515625" style="61" customWidth="1"/>
    <col min="15255" max="15255" width="12.140625" style="61" customWidth="1"/>
    <col min="15256" max="15256" width="17" style="61" customWidth="1"/>
    <col min="15257" max="15257" width="12.140625" style="61" customWidth="1"/>
    <col min="15258" max="15258" width="10" style="61" customWidth="1"/>
    <col min="15259" max="15259" width="8.5703125" style="61" customWidth="1"/>
    <col min="15260" max="15260" width="12.140625" style="61" customWidth="1"/>
    <col min="15261" max="15261" width="24.5703125" style="61" customWidth="1"/>
    <col min="15262" max="15266" width="8.7109375" style="61" customWidth="1"/>
    <col min="15267" max="15267" width="12" style="61" customWidth="1"/>
    <col min="15268" max="15269" width="12.140625" style="61" customWidth="1"/>
    <col min="15270" max="15270" width="15.28515625" style="61" customWidth="1"/>
    <col min="15271" max="15271" width="15" style="61" customWidth="1"/>
    <col min="15272" max="15274" width="6.28515625" style="61" bestFit="1" customWidth="1"/>
    <col min="15275" max="15277" width="6.28515625" style="61" customWidth="1"/>
    <col min="15278" max="15278" width="13.85546875" style="61" customWidth="1"/>
    <col min="15279" max="15279" width="9.28515625" style="61" customWidth="1"/>
    <col min="15280" max="15280" width="11" style="61" customWidth="1"/>
    <col min="15281" max="15281" width="9.7109375" style="61" customWidth="1"/>
    <col min="15282" max="15282" width="8.42578125" style="61" customWidth="1"/>
    <col min="15283" max="15283" width="8.7109375" style="61" customWidth="1"/>
    <col min="15284" max="15284" width="9.42578125" style="61" customWidth="1"/>
    <col min="15285" max="15286" width="10" style="61" customWidth="1"/>
    <col min="15287" max="15287" width="10.140625" style="61" customWidth="1"/>
    <col min="15288" max="15288" width="9.28515625" style="61" customWidth="1"/>
    <col min="15289" max="15289" width="10.42578125" style="61" customWidth="1"/>
    <col min="15290" max="15290" width="9.7109375" style="61" customWidth="1"/>
    <col min="15291" max="15291" width="9.5703125" style="61" customWidth="1"/>
    <col min="15292" max="15292" width="10.28515625" style="61" customWidth="1"/>
    <col min="15293" max="15296" width="8.7109375" style="61" customWidth="1"/>
    <col min="15297" max="15297" width="12.7109375" style="61" customWidth="1"/>
    <col min="15298" max="15299" width="11.42578125" style="61"/>
    <col min="15300" max="15303" width="11.5703125" style="61" customWidth="1"/>
    <col min="15304" max="15304" width="12.7109375" style="61" customWidth="1"/>
    <col min="15305" max="15305" width="12" style="61" customWidth="1"/>
    <col min="15306" max="15308" width="11.42578125" style="61"/>
    <col min="15309" max="15309" width="10.140625" style="61" customWidth="1"/>
    <col min="15310" max="15310" width="9.28515625" style="61" customWidth="1"/>
    <col min="15311" max="15311" width="10.140625" style="61" customWidth="1"/>
    <col min="15312" max="15312" width="12.5703125" style="61" customWidth="1"/>
    <col min="15313" max="15313" width="12.85546875" style="61" customWidth="1"/>
    <col min="15314" max="15314" width="25" style="61" customWidth="1"/>
    <col min="15315" max="15315" width="39.5703125" style="61" customWidth="1"/>
    <col min="15316" max="15317" width="5.140625" style="61" customWidth="1"/>
    <col min="15318" max="15319" width="3.85546875" style="61" bestFit="1" customWidth="1"/>
    <col min="15320" max="15320" width="5.42578125" style="61" bestFit="1" customWidth="1"/>
    <col min="15321" max="15321" width="4" style="61" bestFit="1" customWidth="1"/>
    <col min="15322" max="15322" width="5.42578125" style="61" customWidth="1"/>
    <col min="15323" max="15323" width="5.42578125" style="61" bestFit="1" customWidth="1"/>
    <col min="15324" max="15324" width="4.42578125" style="61" bestFit="1" customWidth="1"/>
    <col min="15325" max="15326" width="3.85546875" style="61" bestFit="1" customWidth="1"/>
    <col min="15327" max="15327" width="5.42578125" style="61" bestFit="1" customWidth="1"/>
    <col min="15328" max="15328" width="4" style="61" bestFit="1" customWidth="1"/>
    <col min="15329" max="15331" width="5.140625" style="61" customWidth="1"/>
    <col min="15332" max="15332" width="50.28515625" style="61" customWidth="1"/>
    <col min="15333" max="15333" width="7" style="61" customWidth="1"/>
    <col min="15334" max="15335" width="8" style="61" customWidth="1"/>
    <col min="15336" max="15336" width="7" style="61" customWidth="1"/>
    <col min="15337" max="15337" width="8.140625" style="61" customWidth="1"/>
    <col min="15338" max="15338" width="16" style="61" customWidth="1"/>
    <col min="15339" max="15339" width="11.42578125" style="61"/>
    <col min="15340" max="15340" width="19.5703125" style="61" customWidth="1"/>
    <col min="15341" max="15341" width="23" style="61" customWidth="1"/>
    <col min="15342" max="15342" width="39.42578125" style="61" customWidth="1"/>
    <col min="15343" max="15343" width="19.42578125" style="61" customWidth="1"/>
    <col min="15344" max="15344" width="6.5703125" style="61" customWidth="1"/>
    <col min="15345" max="15345" width="26.5703125" style="61" customWidth="1"/>
    <col min="15346" max="15346" width="5.140625" style="61" customWidth="1"/>
    <col min="15347" max="15347" width="4.42578125" style="61" bestFit="1" customWidth="1"/>
    <col min="15348" max="15349" width="3.85546875" style="61" bestFit="1" customWidth="1"/>
    <col min="15350" max="15350" width="5.42578125" style="61" bestFit="1" customWidth="1"/>
    <col min="15351" max="15351" width="4" style="61" bestFit="1" customWidth="1"/>
    <col min="15352" max="15352" width="4.85546875" style="61" customWidth="1"/>
    <col min="15353" max="15353" width="8.5703125" style="61" customWidth="1"/>
    <col min="15354" max="15354" width="5.28515625" style="61" customWidth="1"/>
    <col min="15355" max="15355" width="4.5703125" style="61" bestFit="1" customWidth="1"/>
    <col min="15356" max="15356" width="4.7109375" style="61" bestFit="1" customWidth="1"/>
    <col min="15357" max="15357" width="6.28515625" style="61" bestFit="1" customWidth="1"/>
    <col min="15358" max="15358" width="4.85546875" style="61" bestFit="1" customWidth="1"/>
    <col min="15359" max="15359" width="6" style="61" customWidth="1"/>
    <col min="15360" max="15361" width="5.140625" style="61" customWidth="1"/>
    <col min="15362" max="15362" width="10.42578125" style="61" customWidth="1"/>
    <col min="15363" max="15363" width="53.85546875" style="61" customWidth="1"/>
    <col min="15364" max="15364" width="21.85546875" style="61" customWidth="1"/>
    <col min="15365" max="15365" width="23.5703125" style="61" customWidth="1"/>
    <col min="15366" max="15366" width="17.28515625" style="61" customWidth="1"/>
    <col min="15367" max="15367" width="24.7109375" style="61" customWidth="1"/>
    <col min="15368" max="15368" width="11.42578125" style="61"/>
    <col min="15369" max="15369" width="1.5703125" style="61" customWidth="1"/>
    <col min="15370" max="15371" width="14.7109375" style="61" customWidth="1"/>
    <col min="15372" max="15372" width="13.140625" style="61" customWidth="1"/>
    <col min="15373" max="15375" width="12.5703125" style="61" customWidth="1"/>
    <col min="15376" max="15379" width="13.28515625" style="61" customWidth="1"/>
    <col min="15380" max="15380" width="12.42578125" style="61" customWidth="1"/>
    <col min="15381" max="15381" width="12.140625" style="61" customWidth="1"/>
    <col min="15382" max="15383" width="11.85546875" style="61" customWidth="1"/>
    <col min="15384" max="15384" width="13.140625" style="61" customWidth="1"/>
    <col min="15385" max="15395" width="11.42578125" style="61"/>
    <col min="15396" max="15397" width="12.42578125" style="61" customWidth="1"/>
    <col min="15398" max="15398" width="11.85546875" style="61" customWidth="1"/>
    <col min="15399" max="15399" width="11.42578125" style="61"/>
    <col min="15400" max="15400" width="13.7109375" style="61" customWidth="1"/>
    <col min="15401" max="15401" width="14.85546875" style="61" customWidth="1"/>
    <col min="15402" max="15402" width="12.7109375" style="61" customWidth="1"/>
    <col min="15403" max="15403" width="13.28515625" style="61" customWidth="1"/>
    <col min="15404" max="15404" width="13" style="61" customWidth="1"/>
    <col min="15405" max="15405" width="11.85546875" style="61" customWidth="1"/>
    <col min="15406" max="15406" width="12.42578125" style="61" customWidth="1"/>
    <col min="15407" max="15407" width="12.140625" style="61" customWidth="1"/>
    <col min="15408" max="15408" width="12" style="61" customWidth="1"/>
    <col min="15409" max="15418" width="11.42578125" style="61"/>
    <col min="15419" max="15419" width="11.85546875" style="61" bestFit="1" customWidth="1"/>
    <col min="15420" max="15420" width="11.42578125" style="61"/>
    <col min="15421" max="15421" width="15.5703125" style="61" bestFit="1" customWidth="1"/>
    <col min="15422" max="15422" width="17.42578125" style="61" bestFit="1" customWidth="1"/>
    <col min="15423" max="15423" width="20.28515625" style="61" bestFit="1" customWidth="1"/>
    <col min="15424" max="15424" width="20" style="61" customWidth="1"/>
    <col min="15425" max="15428" width="11.42578125" style="61"/>
    <col min="15429" max="15429" width="27.42578125" style="61" bestFit="1" customWidth="1"/>
    <col min="15430" max="15430" width="32.140625" style="61" bestFit="1" customWidth="1"/>
    <col min="15431" max="15496" width="11.42578125" style="61"/>
    <col min="15497" max="15497" width="6.85546875" style="61" customWidth="1"/>
    <col min="15498" max="15498" width="2.85546875" style="61" customWidth="1"/>
    <col min="15499" max="15499" width="7.42578125" style="61" customWidth="1"/>
    <col min="15500" max="15500" width="20.140625" style="61" customWidth="1"/>
    <col min="15501" max="15501" width="8.5703125" style="61" customWidth="1"/>
    <col min="15502" max="15502" width="6.140625" style="61" customWidth="1"/>
    <col min="15503" max="15503" width="8.42578125" style="61" customWidth="1"/>
    <col min="15504" max="15504" width="13.85546875" style="61" customWidth="1"/>
    <col min="15505" max="15506" width="11.5703125" style="61" customWidth="1"/>
    <col min="15507" max="15507" width="7.28515625" style="61" customWidth="1"/>
    <col min="15508" max="15508" width="13.140625" style="61" customWidth="1"/>
    <col min="15509" max="15509" width="25.28515625" style="61" customWidth="1"/>
    <col min="15510" max="15510" width="5.28515625" style="61" customWidth="1"/>
    <col min="15511" max="15511" width="12.140625" style="61" customWidth="1"/>
    <col min="15512" max="15512" width="17" style="61" customWidth="1"/>
    <col min="15513" max="15513" width="12.140625" style="61" customWidth="1"/>
    <col min="15514" max="15514" width="10" style="61" customWidth="1"/>
    <col min="15515" max="15515" width="8.5703125" style="61" customWidth="1"/>
    <col min="15516" max="15516" width="12.140625" style="61" customWidth="1"/>
    <col min="15517" max="15517" width="24.5703125" style="61" customWidth="1"/>
    <col min="15518" max="15522" width="8.7109375" style="61" customWidth="1"/>
    <col min="15523" max="15523" width="12" style="61" customWidth="1"/>
    <col min="15524" max="15525" width="12.140625" style="61" customWidth="1"/>
    <col min="15526" max="15526" width="15.28515625" style="61" customWidth="1"/>
    <col min="15527" max="15527" width="15" style="61" customWidth="1"/>
    <col min="15528" max="15530" width="6.28515625" style="61" bestFit="1" customWidth="1"/>
    <col min="15531" max="15533" width="6.28515625" style="61" customWidth="1"/>
    <col min="15534" max="15534" width="13.85546875" style="61" customWidth="1"/>
    <col min="15535" max="15535" width="9.28515625" style="61" customWidth="1"/>
    <col min="15536" max="15536" width="11" style="61" customWidth="1"/>
    <col min="15537" max="15537" width="9.7109375" style="61" customWidth="1"/>
    <col min="15538" max="15538" width="8.42578125" style="61" customWidth="1"/>
    <col min="15539" max="15539" width="8.7109375" style="61" customWidth="1"/>
    <col min="15540" max="15540" width="9.42578125" style="61" customWidth="1"/>
    <col min="15541" max="15542" width="10" style="61" customWidth="1"/>
    <col min="15543" max="15543" width="10.140625" style="61" customWidth="1"/>
    <col min="15544" max="15544" width="9.28515625" style="61" customWidth="1"/>
    <col min="15545" max="15545" width="10.42578125" style="61" customWidth="1"/>
    <col min="15546" max="15546" width="9.7109375" style="61" customWidth="1"/>
    <col min="15547" max="15547" width="9.5703125" style="61" customWidth="1"/>
    <col min="15548" max="15548" width="10.28515625" style="61" customWidth="1"/>
    <col min="15549" max="15552" width="8.7109375" style="61" customWidth="1"/>
    <col min="15553" max="15553" width="12.7109375" style="61" customWidth="1"/>
    <col min="15554" max="15555" width="11.42578125" style="61"/>
    <col min="15556" max="15559" width="11.5703125" style="61" customWidth="1"/>
    <col min="15560" max="15560" width="12.7109375" style="61" customWidth="1"/>
    <col min="15561" max="15561" width="12" style="61" customWidth="1"/>
    <col min="15562" max="15564" width="11.42578125" style="61"/>
    <col min="15565" max="15565" width="10.140625" style="61" customWidth="1"/>
    <col min="15566" max="15566" width="9.28515625" style="61" customWidth="1"/>
    <col min="15567" max="15567" width="10.140625" style="61" customWidth="1"/>
    <col min="15568" max="15568" width="12.5703125" style="61" customWidth="1"/>
    <col min="15569" max="15569" width="12.85546875" style="61" customWidth="1"/>
    <col min="15570" max="15570" width="25" style="61" customWidth="1"/>
    <col min="15571" max="15571" width="39.5703125" style="61" customWidth="1"/>
    <col min="15572" max="15573" width="5.140625" style="61" customWidth="1"/>
    <col min="15574" max="15575" width="3.85546875" style="61" bestFit="1" customWidth="1"/>
    <col min="15576" max="15576" width="5.42578125" style="61" bestFit="1" customWidth="1"/>
    <col min="15577" max="15577" width="4" style="61" bestFit="1" customWidth="1"/>
    <col min="15578" max="15578" width="5.42578125" style="61" customWidth="1"/>
    <col min="15579" max="15579" width="5.42578125" style="61" bestFit="1" customWidth="1"/>
    <col min="15580" max="15580" width="4.42578125" style="61" bestFit="1" customWidth="1"/>
    <col min="15581" max="15582" width="3.85546875" style="61" bestFit="1" customWidth="1"/>
    <col min="15583" max="15583" width="5.42578125" style="61" bestFit="1" customWidth="1"/>
    <col min="15584" max="15584" width="4" style="61" bestFit="1" customWidth="1"/>
    <col min="15585" max="15587" width="5.140625" style="61" customWidth="1"/>
    <col min="15588" max="15588" width="50.28515625" style="61" customWidth="1"/>
    <col min="15589" max="15589" width="7" style="61" customWidth="1"/>
    <col min="15590" max="15591" width="8" style="61" customWidth="1"/>
    <col min="15592" max="15592" width="7" style="61" customWidth="1"/>
    <col min="15593" max="15593" width="8.140625" style="61" customWidth="1"/>
    <col min="15594" max="15594" width="16" style="61" customWidth="1"/>
    <col min="15595" max="15595" width="11.42578125" style="61"/>
    <col min="15596" max="15596" width="19.5703125" style="61" customWidth="1"/>
    <col min="15597" max="15597" width="23" style="61" customWidth="1"/>
    <col min="15598" max="15598" width="39.42578125" style="61" customWidth="1"/>
    <col min="15599" max="15599" width="19.42578125" style="61" customWidth="1"/>
    <col min="15600" max="15600" width="6.5703125" style="61" customWidth="1"/>
    <col min="15601" max="15601" width="26.5703125" style="61" customWidth="1"/>
    <col min="15602" max="15602" width="5.140625" style="61" customWidth="1"/>
    <col min="15603" max="15603" width="4.42578125" style="61" bestFit="1" customWidth="1"/>
    <col min="15604" max="15605" width="3.85546875" style="61" bestFit="1" customWidth="1"/>
    <col min="15606" max="15606" width="5.42578125" style="61" bestFit="1" customWidth="1"/>
    <col min="15607" max="15607" width="4" style="61" bestFit="1" customWidth="1"/>
    <col min="15608" max="15608" width="4.85546875" style="61" customWidth="1"/>
    <col min="15609" max="15609" width="8.5703125" style="61" customWidth="1"/>
    <col min="15610" max="15610" width="5.28515625" style="61" customWidth="1"/>
    <col min="15611" max="15611" width="4.5703125" style="61" bestFit="1" customWidth="1"/>
    <col min="15612" max="15612" width="4.7109375" style="61" bestFit="1" customWidth="1"/>
    <col min="15613" max="15613" width="6.28515625" style="61" bestFit="1" customWidth="1"/>
    <col min="15614" max="15614" width="4.85546875" style="61" bestFit="1" customWidth="1"/>
    <col min="15615" max="15615" width="6" style="61" customWidth="1"/>
    <col min="15616" max="15617" width="5.140625" style="61" customWidth="1"/>
    <col min="15618" max="15618" width="10.42578125" style="61" customWidth="1"/>
    <col min="15619" max="15619" width="53.85546875" style="61" customWidth="1"/>
    <col min="15620" max="15620" width="21.85546875" style="61" customWidth="1"/>
    <col min="15621" max="15621" width="23.5703125" style="61" customWidth="1"/>
    <col min="15622" max="15622" width="17.28515625" style="61" customWidth="1"/>
    <col min="15623" max="15623" width="24.7109375" style="61" customWidth="1"/>
    <col min="15624" max="15624" width="11.42578125" style="61"/>
    <col min="15625" max="15625" width="1.5703125" style="61" customWidth="1"/>
    <col min="15626" max="15627" width="14.7109375" style="61" customWidth="1"/>
    <col min="15628" max="15628" width="13.140625" style="61" customWidth="1"/>
    <col min="15629" max="15631" width="12.5703125" style="61" customWidth="1"/>
    <col min="15632" max="15635" width="13.28515625" style="61" customWidth="1"/>
    <col min="15636" max="15636" width="12.42578125" style="61" customWidth="1"/>
    <col min="15637" max="15637" width="12.140625" style="61" customWidth="1"/>
    <col min="15638" max="15639" width="11.85546875" style="61" customWidth="1"/>
    <col min="15640" max="15640" width="13.140625" style="61" customWidth="1"/>
    <col min="15641" max="15651" width="11.42578125" style="61"/>
    <col min="15652" max="15653" width="12.42578125" style="61" customWidth="1"/>
    <col min="15654" max="15654" width="11.85546875" style="61" customWidth="1"/>
    <col min="15655" max="15655" width="11.42578125" style="61"/>
    <col min="15656" max="15656" width="13.7109375" style="61" customWidth="1"/>
    <col min="15657" max="15657" width="14.85546875" style="61" customWidth="1"/>
    <col min="15658" max="15658" width="12.7109375" style="61" customWidth="1"/>
    <col min="15659" max="15659" width="13.28515625" style="61" customWidth="1"/>
    <col min="15660" max="15660" width="13" style="61" customWidth="1"/>
    <col min="15661" max="15661" width="11.85546875" style="61" customWidth="1"/>
    <col min="15662" max="15662" width="12.42578125" style="61" customWidth="1"/>
    <col min="15663" max="15663" width="12.140625" style="61" customWidth="1"/>
    <col min="15664" max="15664" width="12" style="61" customWidth="1"/>
    <col min="15665" max="15674" width="11.42578125" style="61"/>
    <col min="15675" max="15675" width="11.85546875" style="61" bestFit="1" customWidth="1"/>
    <col min="15676" max="15676" width="11.42578125" style="61"/>
    <col min="15677" max="15677" width="15.5703125" style="61" bestFit="1" customWidth="1"/>
    <col min="15678" max="15678" width="17.42578125" style="61" bestFit="1" customWidth="1"/>
    <col min="15679" max="15679" width="20.28515625" style="61" bestFit="1" customWidth="1"/>
    <col min="15680" max="15680" width="20" style="61" customWidth="1"/>
    <col min="15681" max="15684" width="11.42578125" style="61"/>
    <col min="15685" max="15685" width="27.42578125" style="61" bestFit="1" customWidth="1"/>
    <col min="15686" max="15686" width="32.140625" style="61" bestFit="1" customWidth="1"/>
    <col min="15687" max="15752" width="11.42578125" style="61"/>
    <col min="15753" max="15753" width="6.85546875" style="61" customWidth="1"/>
    <col min="15754" max="15754" width="2.85546875" style="61" customWidth="1"/>
    <col min="15755" max="15755" width="7.42578125" style="61" customWidth="1"/>
    <col min="15756" max="15756" width="20.140625" style="61" customWidth="1"/>
    <col min="15757" max="15757" width="8.5703125" style="61" customWidth="1"/>
    <col min="15758" max="15758" width="6.140625" style="61" customWidth="1"/>
    <col min="15759" max="15759" width="8.42578125" style="61" customWidth="1"/>
    <col min="15760" max="15760" width="13.85546875" style="61" customWidth="1"/>
    <col min="15761" max="15762" width="11.5703125" style="61" customWidth="1"/>
    <col min="15763" max="15763" width="7.28515625" style="61" customWidth="1"/>
    <col min="15764" max="15764" width="13.140625" style="61" customWidth="1"/>
    <col min="15765" max="15765" width="25.28515625" style="61" customWidth="1"/>
    <col min="15766" max="15766" width="5.28515625" style="61" customWidth="1"/>
    <col min="15767" max="15767" width="12.140625" style="61" customWidth="1"/>
    <col min="15768" max="15768" width="17" style="61" customWidth="1"/>
    <col min="15769" max="15769" width="12.140625" style="61" customWidth="1"/>
    <col min="15770" max="15770" width="10" style="61" customWidth="1"/>
    <col min="15771" max="15771" width="8.5703125" style="61" customWidth="1"/>
    <col min="15772" max="15772" width="12.140625" style="61" customWidth="1"/>
    <col min="15773" max="15773" width="24.5703125" style="61" customWidth="1"/>
    <col min="15774" max="15778" width="8.7109375" style="61" customWidth="1"/>
    <col min="15779" max="15779" width="12" style="61" customWidth="1"/>
    <col min="15780" max="15781" width="12.140625" style="61" customWidth="1"/>
    <col min="15782" max="15782" width="15.28515625" style="61" customWidth="1"/>
    <col min="15783" max="15783" width="15" style="61" customWidth="1"/>
    <col min="15784" max="15786" width="6.28515625" style="61" bestFit="1" customWidth="1"/>
    <col min="15787" max="15789" width="6.28515625" style="61" customWidth="1"/>
    <col min="15790" max="15790" width="13.85546875" style="61" customWidth="1"/>
    <col min="15791" max="15791" width="9.28515625" style="61" customWidth="1"/>
    <col min="15792" max="15792" width="11" style="61" customWidth="1"/>
    <col min="15793" max="15793" width="9.7109375" style="61" customWidth="1"/>
    <col min="15794" max="15794" width="8.42578125" style="61" customWidth="1"/>
    <col min="15795" max="15795" width="8.7109375" style="61" customWidth="1"/>
    <col min="15796" max="15796" width="9.42578125" style="61" customWidth="1"/>
    <col min="15797" max="15798" width="10" style="61" customWidth="1"/>
    <col min="15799" max="15799" width="10.140625" style="61" customWidth="1"/>
    <col min="15800" max="15800" width="9.28515625" style="61" customWidth="1"/>
    <col min="15801" max="15801" width="10.42578125" style="61" customWidth="1"/>
    <col min="15802" max="15802" width="9.7109375" style="61" customWidth="1"/>
    <col min="15803" max="15803" width="9.5703125" style="61" customWidth="1"/>
    <col min="15804" max="15804" width="10.28515625" style="61" customWidth="1"/>
    <col min="15805" max="15808" width="8.7109375" style="61" customWidth="1"/>
    <col min="15809" max="15809" width="12.7109375" style="61" customWidth="1"/>
    <col min="15810" max="15811" width="11.42578125" style="61"/>
    <col min="15812" max="15815" width="11.5703125" style="61" customWidth="1"/>
    <col min="15816" max="15816" width="12.7109375" style="61" customWidth="1"/>
    <col min="15817" max="15817" width="12" style="61" customWidth="1"/>
    <col min="15818" max="15820" width="11.42578125" style="61"/>
    <col min="15821" max="15821" width="10.140625" style="61" customWidth="1"/>
    <col min="15822" max="15822" width="9.28515625" style="61" customWidth="1"/>
    <col min="15823" max="15823" width="10.140625" style="61" customWidth="1"/>
    <col min="15824" max="15824" width="12.5703125" style="61" customWidth="1"/>
    <col min="15825" max="15825" width="12.85546875" style="61" customWidth="1"/>
    <col min="15826" max="15826" width="25" style="61" customWidth="1"/>
    <col min="15827" max="15827" width="39.5703125" style="61" customWidth="1"/>
    <col min="15828" max="15829" width="5.140625" style="61" customWidth="1"/>
    <col min="15830" max="15831" width="3.85546875" style="61" bestFit="1" customWidth="1"/>
    <col min="15832" max="15832" width="5.42578125" style="61" bestFit="1" customWidth="1"/>
    <col min="15833" max="15833" width="4" style="61" bestFit="1" customWidth="1"/>
    <col min="15834" max="15834" width="5.42578125" style="61" customWidth="1"/>
    <col min="15835" max="15835" width="5.42578125" style="61" bestFit="1" customWidth="1"/>
    <col min="15836" max="15836" width="4.42578125" style="61" bestFit="1" customWidth="1"/>
    <col min="15837" max="15838" width="3.85546875" style="61" bestFit="1" customWidth="1"/>
    <col min="15839" max="15839" width="5.42578125" style="61" bestFit="1" customWidth="1"/>
    <col min="15840" max="15840" width="4" style="61" bestFit="1" customWidth="1"/>
    <col min="15841" max="15843" width="5.140625" style="61" customWidth="1"/>
    <col min="15844" max="15844" width="50.28515625" style="61" customWidth="1"/>
    <col min="15845" max="15845" width="7" style="61" customWidth="1"/>
    <col min="15846" max="15847" width="8" style="61" customWidth="1"/>
    <col min="15848" max="15848" width="7" style="61" customWidth="1"/>
    <col min="15849" max="15849" width="8.140625" style="61" customWidth="1"/>
    <col min="15850" max="15850" width="16" style="61" customWidth="1"/>
    <col min="15851" max="15851" width="11.42578125" style="61"/>
    <col min="15852" max="15852" width="19.5703125" style="61" customWidth="1"/>
    <col min="15853" max="15853" width="23" style="61" customWidth="1"/>
    <col min="15854" max="15854" width="39.42578125" style="61" customWidth="1"/>
    <col min="15855" max="15855" width="19.42578125" style="61" customWidth="1"/>
    <col min="15856" max="15856" width="6.5703125" style="61" customWidth="1"/>
    <col min="15857" max="15857" width="26.5703125" style="61" customWidth="1"/>
    <col min="15858" max="15858" width="5.140625" style="61" customWidth="1"/>
    <col min="15859" max="15859" width="4.42578125" style="61" bestFit="1" customWidth="1"/>
    <col min="15860" max="15861" width="3.85546875" style="61" bestFit="1" customWidth="1"/>
    <col min="15862" max="15862" width="5.42578125" style="61" bestFit="1" customWidth="1"/>
    <col min="15863" max="15863" width="4" style="61" bestFit="1" customWidth="1"/>
    <col min="15864" max="15864" width="4.85546875" style="61" customWidth="1"/>
    <col min="15865" max="15865" width="8.5703125" style="61" customWidth="1"/>
    <col min="15866" max="15866" width="5.28515625" style="61" customWidth="1"/>
    <col min="15867" max="15867" width="4.5703125" style="61" bestFit="1" customWidth="1"/>
    <col min="15868" max="15868" width="4.7109375" style="61" bestFit="1" customWidth="1"/>
    <col min="15869" max="15869" width="6.28515625" style="61" bestFit="1" customWidth="1"/>
    <col min="15870" max="15870" width="4.85546875" style="61" bestFit="1" customWidth="1"/>
    <col min="15871" max="15871" width="6" style="61" customWidth="1"/>
    <col min="15872" max="15873" width="5.140625" style="61" customWidth="1"/>
    <col min="15874" max="15874" width="10.42578125" style="61" customWidth="1"/>
    <col min="15875" max="15875" width="53.85546875" style="61" customWidth="1"/>
    <col min="15876" max="15876" width="21.85546875" style="61" customWidth="1"/>
    <col min="15877" max="15877" width="23.5703125" style="61" customWidth="1"/>
    <col min="15878" max="15878" width="17.28515625" style="61" customWidth="1"/>
    <col min="15879" max="15879" width="24.7109375" style="61" customWidth="1"/>
    <col min="15880" max="15880" width="11.42578125" style="61"/>
    <col min="15881" max="15881" width="1.5703125" style="61" customWidth="1"/>
    <col min="15882" max="15883" width="14.7109375" style="61" customWidth="1"/>
    <col min="15884" max="15884" width="13.140625" style="61" customWidth="1"/>
    <col min="15885" max="15887" width="12.5703125" style="61" customWidth="1"/>
    <col min="15888" max="15891" width="13.28515625" style="61" customWidth="1"/>
    <col min="15892" max="15892" width="12.42578125" style="61" customWidth="1"/>
    <col min="15893" max="15893" width="12.140625" style="61" customWidth="1"/>
    <col min="15894" max="15895" width="11.85546875" style="61" customWidth="1"/>
    <col min="15896" max="15896" width="13.140625" style="61" customWidth="1"/>
    <col min="15897" max="15907" width="11.42578125" style="61"/>
    <col min="15908" max="15909" width="12.42578125" style="61" customWidth="1"/>
    <col min="15910" max="15910" width="11.85546875" style="61" customWidth="1"/>
    <col min="15911" max="15911" width="11.42578125" style="61"/>
    <col min="15912" max="15912" width="13.7109375" style="61" customWidth="1"/>
    <col min="15913" max="15913" width="14.85546875" style="61" customWidth="1"/>
    <col min="15914" max="15914" width="12.7109375" style="61" customWidth="1"/>
    <col min="15915" max="15915" width="13.28515625" style="61" customWidth="1"/>
    <col min="15916" max="15916" width="13" style="61" customWidth="1"/>
    <col min="15917" max="15917" width="11.85546875" style="61" customWidth="1"/>
    <col min="15918" max="15918" width="12.42578125" style="61" customWidth="1"/>
    <col min="15919" max="15919" width="12.140625" style="61" customWidth="1"/>
    <col min="15920" max="15920" width="12" style="61" customWidth="1"/>
    <col min="15921" max="15930" width="11.42578125" style="61"/>
    <col min="15931" max="15931" width="11.85546875" style="61" bestFit="1" customWidth="1"/>
    <col min="15932" max="15932" width="11.42578125" style="61"/>
    <col min="15933" max="15933" width="15.5703125" style="61" bestFit="1" customWidth="1"/>
    <col min="15934" max="15934" width="17.42578125" style="61" bestFit="1" customWidth="1"/>
    <col min="15935" max="15935" width="20.28515625" style="61" bestFit="1" customWidth="1"/>
    <col min="15936" max="15936" width="20" style="61" customWidth="1"/>
    <col min="15937" max="15940" width="11.42578125" style="61"/>
    <col min="15941" max="15941" width="27.42578125" style="61" bestFit="1" customWidth="1"/>
    <col min="15942" max="15942" width="32.140625" style="61" bestFit="1" customWidth="1"/>
    <col min="15943" max="16384" width="11.42578125" style="61"/>
  </cols>
  <sheetData>
    <row r="2" spans="2:13" ht="23.25" x14ac:dyDescent="0.2">
      <c r="C2" s="59" t="s">
        <v>3163</v>
      </c>
    </row>
    <row r="3" spans="2:13" ht="15.75" customHeight="1" x14ac:dyDescent="0.2">
      <c r="C3" s="59"/>
    </row>
    <row r="4" spans="2:13" x14ac:dyDescent="0.2">
      <c r="C4" s="62" t="s">
        <v>3164</v>
      </c>
    </row>
    <row r="5" spans="2:13" x14ac:dyDescent="0.2">
      <c r="C5" s="62" t="s">
        <v>3227</v>
      </c>
    </row>
    <row r="6" spans="2:13" x14ac:dyDescent="0.2">
      <c r="C6" s="62" t="s">
        <v>3228</v>
      </c>
    </row>
    <row r="7" spans="2:13" ht="13.5" customHeight="1" x14ac:dyDescent="0.2">
      <c r="B7" s="65"/>
      <c r="D7" s="64"/>
      <c r="E7" s="64"/>
      <c r="F7" s="64"/>
      <c r="G7" s="64"/>
      <c r="H7" s="64"/>
      <c r="I7" s="64"/>
      <c r="J7" s="64"/>
      <c r="K7" s="64"/>
      <c r="L7" s="65"/>
      <c r="M7" s="64"/>
    </row>
    <row r="8" spans="2:13" ht="49.5" customHeight="1" x14ac:dyDescent="0.2">
      <c r="B8" s="66" t="s">
        <v>178</v>
      </c>
      <c r="C8" s="67" t="s">
        <v>179</v>
      </c>
      <c r="D8" s="68" t="s">
        <v>180</v>
      </c>
      <c r="E8" s="69" t="s">
        <v>28</v>
      </c>
      <c r="F8" s="70" t="s">
        <v>181</v>
      </c>
      <c r="G8" s="71" t="s">
        <v>24</v>
      </c>
      <c r="H8" s="72" t="s">
        <v>182</v>
      </c>
      <c r="I8" s="72" t="s">
        <v>183</v>
      </c>
      <c r="J8" s="73" t="s">
        <v>184</v>
      </c>
      <c r="K8" s="73" t="s">
        <v>185</v>
      </c>
      <c r="L8" s="74" t="s">
        <v>178</v>
      </c>
      <c r="M8" s="75" t="s">
        <v>186</v>
      </c>
    </row>
    <row r="9" spans="2:13" ht="6" customHeight="1" x14ac:dyDescent="0.2">
      <c r="B9" s="103"/>
      <c r="C9" s="104"/>
      <c r="D9" s="103"/>
      <c r="E9" s="103"/>
      <c r="F9" s="105"/>
      <c r="G9" s="106"/>
      <c r="H9" s="103"/>
      <c r="I9" s="103"/>
      <c r="J9" s="106"/>
      <c r="K9" s="106"/>
      <c r="L9" s="107"/>
      <c r="M9" s="106"/>
    </row>
    <row r="10" spans="2:13" ht="13.35" customHeight="1" x14ac:dyDescent="0.2">
      <c r="B10" s="61">
        <v>379</v>
      </c>
      <c r="C10" s="76">
        <v>1</v>
      </c>
      <c r="D10" s="77" t="s">
        <v>187</v>
      </c>
      <c r="E10" s="78">
        <v>19988</v>
      </c>
      <c r="F10" s="78" t="s">
        <v>188</v>
      </c>
      <c r="G10" s="77" t="s">
        <v>189</v>
      </c>
      <c r="H10" s="79">
        <v>16062005</v>
      </c>
      <c r="I10" s="80">
        <v>488</v>
      </c>
      <c r="J10" s="77" t="s">
        <v>190</v>
      </c>
      <c r="K10" s="77" t="s">
        <v>191</v>
      </c>
      <c r="L10" s="81">
        <v>379</v>
      </c>
      <c r="M10" s="77" t="s">
        <v>192</v>
      </c>
    </row>
    <row r="11" spans="2:13" ht="13.35" customHeight="1" x14ac:dyDescent="0.2">
      <c r="B11" s="61">
        <v>381</v>
      </c>
      <c r="C11" s="82">
        <v>1</v>
      </c>
      <c r="D11" s="83" t="s">
        <v>187</v>
      </c>
      <c r="E11" s="84">
        <v>19988</v>
      </c>
      <c r="F11" s="84" t="s">
        <v>188</v>
      </c>
      <c r="G11" s="83" t="s">
        <v>189</v>
      </c>
      <c r="H11" s="85">
        <v>16062005</v>
      </c>
      <c r="I11" s="85">
        <v>488</v>
      </c>
      <c r="J11" s="83" t="s">
        <v>190</v>
      </c>
      <c r="K11" s="83" t="s">
        <v>191</v>
      </c>
      <c r="L11" s="86">
        <v>381</v>
      </c>
      <c r="M11" s="83" t="s">
        <v>194</v>
      </c>
    </row>
    <row r="12" spans="2:13" ht="13.35" customHeight="1" x14ac:dyDescent="0.2">
      <c r="B12" s="61">
        <v>382</v>
      </c>
      <c r="C12" s="82">
        <v>1</v>
      </c>
      <c r="D12" s="83" t="s">
        <v>187</v>
      </c>
      <c r="E12" s="84">
        <v>19988</v>
      </c>
      <c r="F12" s="84" t="s">
        <v>188</v>
      </c>
      <c r="G12" s="83" t="s">
        <v>189</v>
      </c>
      <c r="H12" s="85">
        <v>16062005</v>
      </c>
      <c r="I12" s="85">
        <v>488</v>
      </c>
      <c r="J12" s="83" t="s">
        <v>190</v>
      </c>
      <c r="K12" s="83" t="s">
        <v>191</v>
      </c>
      <c r="L12" s="86">
        <v>382</v>
      </c>
      <c r="M12" s="83" t="s">
        <v>191</v>
      </c>
    </row>
    <row r="13" spans="2:13" ht="13.35" customHeight="1" x14ac:dyDescent="0.2">
      <c r="B13" s="61">
        <v>383</v>
      </c>
      <c r="C13" s="82">
        <v>1</v>
      </c>
      <c r="D13" s="83" t="s">
        <v>187</v>
      </c>
      <c r="E13" s="84">
        <v>19988</v>
      </c>
      <c r="F13" s="84" t="s">
        <v>188</v>
      </c>
      <c r="G13" s="83" t="s">
        <v>189</v>
      </c>
      <c r="H13" s="85">
        <v>16062005</v>
      </c>
      <c r="I13" s="85">
        <v>488</v>
      </c>
      <c r="J13" s="83" t="s">
        <v>190</v>
      </c>
      <c r="K13" s="83" t="s">
        <v>191</v>
      </c>
      <c r="L13" s="86">
        <v>383</v>
      </c>
      <c r="M13" s="83" t="s">
        <v>195</v>
      </c>
    </row>
    <row r="14" spans="2:13" ht="13.15" customHeight="1" x14ac:dyDescent="0.2">
      <c r="B14" s="61">
        <v>384</v>
      </c>
      <c r="C14" s="82">
        <v>1</v>
      </c>
      <c r="D14" s="83" t="s">
        <v>187</v>
      </c>
      <c r="E14" s="84">
        <v>19984</v>
      </c>
      <c r="F14" s="84" t="s">
        <v>196</v>
      </c>
      <c r="G14" s="83" t="s">
        <v>189</v>
      </c>
      <c r="H14" s="85">
        <v>16062005</v>
      </c>
      <c r="I14" s="85">
        <v>488</v>
      </c>
      <c r="J14" s="83" t="s">
        <v>190</v>
      </c>
      <c r="K14" s="83" t="s">
        <v>191</v>
      </c>
      <c r="L14" s="86">
        <v>384</v>
      </c>
      <c r="M14" s="83" t="s">
        <v>197</v>
      </c>
    </row>
    <row r="15" spans="2:13" ht="13.15" customHeight="1" x14ac:dyDescent="0.2">
      <c r="B15" s="61">
        <v>385</v>
      </c>
      <c r="C15" s="82">
        <v>1</v>
      </c>
      <c r="D15" s="83" t="s">
        <v>187</v>
      </c>
      <c r="E15" s="84">
        <v>19988</v>
      </c>
      <c r="F15" s="84" t="s">
        <v>188</v>
      </c>
      <c r="G15" s="83" t="s">
        <v>189</v>
      </c>
      <c r="H15" s="85">
        <v>16062005</v>
      </c>
      <c r="I15" s="85">
        <v>488</v>
      </c>
      <c r="J15" s="83" t="s">
        <v>190</v>
      </c>
      <c r="K15" s="83" t="s">
        <v>191</v>
      </c>
      <c r="L15" s="86">
        <v>385</v>
      </c>
      <c r="M15" s="83" t="s">
        <v>198</v>
      </c>
    </row>
    <row r="16" spans="2:13" ht="13.15" customHeight="1" x14ac:dyDescent="0.2">
      <c r="B16" s="61">
        <v>386</v>
      </c>
      <c r="C16" s="82">
        <v>1</v>
      </c>
      <c r="D16" s="83" t="s">
        <v>187</v>
      </c>
      <c r="E16" s="84">
        <v>19988</v>
      </c>
      <c r="F16" s="84" t="s">
        <v>188</v>
      </c>
      <c r="G16" s="83" t="s">
        <v>189</v>
      </c>
      <c r="H16" s="85">
        <v>16062005</v>
      </c>
      <c r="I16" s="85">
        <v>488</v>
      </c>
      <c r="J16" s="83" t="s">
        <v>190</v>
      </c>
      <c r="K16" s="83" t="s">
        <v>191</v>
      </c>
      <c r="L16" s="86">
        <v>386</v>
      </c>
      <c r="M16" s="83" t="s">
        <v>199</v>
      </c>
    </row>
    <row r="17" spans="2:13" ht="13.15" customHeight="1" x14ac:dyDescent="0.2">
      <c r="B17" s="61">
        <v>387</v>
      </c>
      <c r="C17" s="82">
        <v>1</v>
      </c>
      <c r="D17" s="83" t="s">
        <v>187</v>
      </c>
      <c r="E17" s="84">
        <v>19988</v>
      </c>
      <c r="F17" s="84" t="s">
        <v>188</v>
      </c>
      <c r="G17" s="83" t="s">
        <v>189</v>
      </c>
      <c r="H17" s="85">
        <v>16062005</v>
      </c>
      <c r="I17" s="85">
        <v>488</v>
      </c>
      <c r="J17" s="83" t="s">
        <v>190</v>
      </c>
      <c r="K17" s="83" t="s">
        <v>191</v>
      </c>
      <c r="L17" s="86">
        <v>387</v>
      </c>
      <c r="M17" s="83" t="s">
        <v>200</v>
      </c>
    </row>
    <row r="18" spans="2:13" ht="13.15" customHeight="1" x14ac:dyDescent="0.2">
      <c r="B18" s="61">
        <v>401</v>
      </c>
      <c r="C18" s="82">
        <v>1</v>
      </c>
      <c r="D18" s="83" t="s">
        <v>187</v>
      </c>
      <c r="E18" s="84">
        <v>20014</v>
      </c>
      <c r="F18" s="84" t="s">
        <v>202</v>
      </c>
      <c r="G18" s="83" t="s">
        <v>189</v>
      </c>
      <c r="H18" s="85">
        <v>16062065</v>
      </c>
      <c r="I18" s="85">
        <v>3115</v>
      </c>
      <c r="J18" s="83" t="s">
        <v>201</v>
      </c>
      <c r="K18" s="83" t="s">
        <v>201</v>
      </c>
      <c r="L18" s="86">
        <v>401</v>
      </c>
      <c r="M18" s="83" t="s">
        <v>203</v>
      </c>
    </row>
    <row r="19" spans="2:13" ht="13.15" customHeight="1" x14ac:dyDescent="0.2">
      <c r="B19" s="61">
        <v>403</v>
      </c>
      <c r="C19" s="82">
        <v>1</v>
      </c>
      <c r="D19" s="83" t="s">
        <v>187</v>
      </c>
      <c r="E19" s="84">
        <v>19996</v>
      </c>
      <c r="F19" s="84" t="s">
        <v>204</v>
      </c>
      <c r="G19" s="83" t="s">
        <v>189</v>
      </c>
      <c r="H19" s="85">
        <v>16062065</v>
      </c>
      <c r="I19" s="85">
        <v>3115</v>
      </c>
      <c r="J19" s="83" t="s">
        <v>201</v>
      </c>
      <c r="K19" s="83" t="s">
        <v>201</v>
      </c>
      <c r="L19" s="86">
        <v>403</v>
      </c>
      <c r="M19" s="83" t="s">
        <v>205</v>
      </c>
    </row>
    <row r="20" spans="2:13" ht="13.15" customHeight="1" x14ac:dyDescent="0.2">
      <c r="B20" s="61">
        <v>406</v>
      </c>
      <c r="C20" s="82">
        <v>1</v>
      </c>
      <c r="D20" s="83" t="s">
        <v>187</v>
      </c>
      <c r="E20" s="84">
        <v>19984</v>
      </c>
      <c r="F20" s="84" t="s">
        <v>196</v>
      </c>
      <c r="G20" s="83" t="s">
        <v>189</v>
      </c>
      <c r="H20" s="85">
        <v>16062065</v>
      </c>
      <c r="I20" s="85">
        <v>3115</v>
      </c>
      <c r="J20" s="83" t="s">
        <v>201</v>
      </c>
      <c r="K20" s="83" t="s">
        <v>201</v>
      </c>
      <c r="L20" s="86">
        <v>406</v>
      </c>
      <c r="M20" s="83" t="s">
        <v>206</v>
      </c>
    </row>
    <row r="21" spans="2:13" ht="13.15" customHeight="1" x14ac:dyDescent="0.2">
      <c r="B21" s="61">
        <v>420</v>
      </c>
      <c r="C21" s="82">
        <v>1</v>
      </c>
      <c r="D21" s="83" t="s">
        <v>187</v>
      </c>
      <c r="E21" s="84">
        <v>20014</v>
      </c>
      <c r="F21" s="84" t="s">
        <v>202</v>
      </c>
      <c r="G21" s="83" t="s">
        <v>189</v>
      </c>
      <c r="H21" s="85">
        <v>16062065</v>
      </c>
      <c r="I21" s="85">
        <v>3115</v>
      </c>
      <c r="J21" s="83" t="s">
        <v>201</v>
      </c>
      <c r="K21" s="83" t="s">
        <v>201</v>
      </c>
      <c r="L21" s="86">
        <v>420</v>
      </c>
      <c r="M21" s="83" t="s">
        <v>207</v>
      </c>
    </row>
    <row r="22" spans="2:13" ht="13.15" customHeight="1" x14ac:dyDescent="0.2">
      <c r="B22" s="61">
        <v>423</v>
      </c>
      <c r="C22" s="82">
        <v>1</v>
      </c>
      <c r="D22" s="83" t="s">
        <v>187</v>
      </c>
      <c r="E22" s="84">
        <v>20014</v>
      </c>
      <c r="F22" s="84" t="s">
        <v>202</v>
      </c>
      <c r="G22" s="83" t="s">
        <v>189</v>
      </c>
      <c r="H22" s="85">
        <v>16062065</v>
      </c>
      <c r="I22" s="85">
        <v>3115</v>
      </c>
      <c r="J22" s="83" t="s">
        <v>201</v>
      </c>
      <c r="K22" s="83" t="s">
        <v>201</v>
      </c>
      <c r="L22" s="86">
        <v>423</v>
      </c>
      <c r="M22" s="83" t="s">
        <v>208</v>
      </c>
    </row>
    <row r="23" spans="2:13" ht="13.15" customHeight="1" x14ac:dyDescent="0.2">
      <c r="B23" s="61">
        <v>421</v>
      </c>
      <c r="C23" s="82">
        <v>1</v>
      </c>
      <c r="D23" s="83" t="s">
        <v>187</v>
      </c>
      <c r="E23" s="84">
        <v>20014</v>
      </c>
      <c r="F23" s="84" t="s">
        <v>202</v>
      </c>
      <c r="G23" s="83" t="s">
        <v>189</v>
      </c>
      <c r="H23" s="85">
        <v>16062065</v>
      </c>
      <c r="I23" s="85">
        <v>3115</v>
      </c>
      <c r="J23" s="83" t="s">
        <v>201</v>
      </c>
      <c r="K23" s="83" t="s">
        <v>201</v>
      </c>
      <c r="L23" s="86">
        <v>421</v>
      </c>
      <c r="M23" s="83" t="s">
        <v>209</v>
      </c>
    </row>
    <row r="24" spans="2:13" ht="13.15" customHeight="1" x14ac:dyDescent="0.2">
      <c r="B24" s="61">
        <v>408</v>
      </c>
      <c r="C24" s="82">
        <v>1</v>
      </c>
      <c r="D24" s="83" t="s">
        <v>187</v>
      </c>
      <c r="E24" s="84">
        <v>19984</v>
      </c>
      <c r="F24" s="84" t="s">
        <v>196</v>
      </c>
      <c r="G24" s="83" t="s">
        <v>189</v>
      </c>
      <c r="H24" s="85">
        <v>16062065</v>
      </c>
      <c r="I24" s="85">
        <v>3115</v>
      </c>
      <c r="J24" s="83" t="s">
        <v>201</v>
      </c>
      <c r="K24" s="83" t="s">
        <v>201</v>
      </c>
      <c r="L24" s="86">
        <v>408</v>
      </c>
      <c r="M24" s="83" t="s">
        <v>210</v>
      </c>
    </row>
    <row r="25" spans="2:13" ht="13.15" customHeight="1" x14ac:dyDescent="0.2">
      <c r="B25" s="61">
        <v>485</v>
      </c>
      <c r="C25" s="82">
        <v>1</v>
      </c>
      <c r="D25" s="83" t="s">
        <v>187</v>
      </c>
      <c r="E25" s="84">
        <v>19988</v>
      </c>
      <c r="F25" s="84" t="s">
        <v>188</v>
      </c>
      <c r="G25" s="83" t="s">
        <v>189</v>
      </c>
      <c r="H25" s="85">
        <v>16062063</v>
      </c>
      <c r="I25" s="85">
        <v>677</v>
      </c>
      <c r="J25" s="83" t="s">
        <v>211</v>
      </c>
      <c r="K25" s="83" t="s">
        <v>211</v>
      </c>
      <c r="L25" s="86">
        <v>485</v>
      </c>
      <c r="M25" s="83" t="s">
        <v>212</v>
      </c>
    </row>
    <row r="26" spans="2:13" ht="13.15" customHeight="1" x14ac:dyDescent="0.2">
      <c r="B26" s="61">
        <v>466</v>
      </c>
      <c r="C26" s="82">
        <v>2</v>
      </c>
      <c r="D26" s="83" t="s">
        <v>213</v>
      </c>
      <c r="E26" s="84">
        <v>19988</v>
      </c>
      <c r="F26" s="84" t="s">
        <v>188</v>
      </c>
      <c r="G26" s="83" t="s">
        <v>189</v>
      </c>
      <c r="H26" s="85">
        <v>16062062</v>
      </c>
      <c r="I26" s="85">
        <v>2440</v>
      </c>
      <c r="J26" s="83" t="s">
        <v>214</v>
      </c>
      <c r="K26" s="83" t="s">
        <v>214</v>
      </c>
      <c r="L26" s="86">
        <v>466</v>
      </c>
      <c r="M26" s="83" t="s">
        <v>215</v>
      </c>
    </row>
    <row r="27" spans="2:13" ht="13.15" customHeight="1" x14ac:dyDescent="0.2">
      <c r="B27" s="61">
        <v>467</v>
      </c>
      <c r="C27" s="82">
        <v>2</v>
      </c>
      <c r="D27" s="83" t="s">
        <v>213</v>
      </c>
      <c r="E27" s="84">
        <v>20030</v>
      </c>
      <c r="F27" s="84" t="s">
        <v>216</v>
      </c>
      <c r="G27" s="83" t="s">
        <v>189</v>
      </c>
      <c r="H27" s="85">
        <v>16062062</v>
      </c>
      <c r="I27" s="85">
        <v>2440</v>
      </c>
      <c r="J27" s="83" t="s">
        <v>214</v>
      </c>
      <c r="K27" s="83" t="s">
        <v>214</v>
      </c>
      <c r="L27" s="86">
        <v>467</v>
      </c>
      <c r="M27" s="83" t="s">
        <v>217</v>
      </c>
    </row>
    <row r="28" spans="2:13" ht="13.15" customHeight="1" x14ac:dyDescent="0.2">
      <c r="B28" s="61">
        <v>468</v>
      </c>
      <c r="C28" s="82">
        <v>2</v>
      </c>
      <c r="D28" s="83" t="s">
        <v>213</v>
      </c>
      <c r="E28" s="84">
        <v>20030</v>
      </c>
      <c r="F28" s="84" t="s">
        <v>216</v>
      </c>
      <c r="G28" s="83" t="s">
        <v>189</v>
      </c>
      <c r="H28" s="85">
        <v>16062062</v>
      </c>
      <c r="I28" s="85">
        <v>2440</v>
      </c>
      <c r="J28" s="83" t="s">
        <v>214</v>
      </c>
      <c r="K28" s="83" t="s">
        <v>214</v>
      </c>
      <c r="L28" s="86">
        <v>468</v>
      </c>
      <c r="M28" s="83" t="s">
        <v>218</v>
      </c>
    </row>
    <row r="29" spans="2:13" ht="13.15" customHeight="1" x14ac:dyDescent="0.2">
      <c r="B29" s="61">
        <v>469</v>
      </c>
      <c r="C29" s="82">
        <v>2</v>
      </c>
      <c r="D29" s="83" t="s">
        <v>213</v>
      </c>
      <c r="E29" s="84">
        <v>20030</v>
      </c>
      <c r="F29" s="84" t="s">
        <v>216</v>
      </c>
      <c r="G29" s="83" t="s">
        <v>189</v>
      </c>
      <c r="H29" s="85">
        <v>16062062</v>
      </c>
      <c r="I29" s="85">
        <v>2440</v>
      </c>
      <c r="J29" s="83" t="s">
        <v>214</v>
      </c>
      <c r="K29" s="83" t="s">
        <v>214</v>
      </c>
      <c r="L29" s="86">
        <v>469</v>
      </c>
      <c r="M29" s="83" t="s">
        <v>219</v>
      </c>
    </row>
    <row r="30" spans="2:13" ht="13.15" customHeight="1" x14ac:dyDescent="0.2">
      <c r="B30" s="61">
        <v>470</v>
      </c>
      <c r="C30" s="82">
        <v>2</v>
      </c>
      <c r="D30" s="83" t="s">
        <v>213</v>
      </c>
      <c r="E30" s="84">
        <v>20030</v>
      </c>
      <c r="F30" s="84" t="s">
        <v>216</v>
      </c>
      <c r="G30" s="83" t="s">
        <v>189</v>
      </c>
      <c r="H30" s="85">
        <v>16062062</v>
      </c>
      <c r="I30" s="85">
        <v>2440</v>
      </c>
      <c r="J30" s="83" t="s">
        <v>214</v>
      </c>
      <c r="K30" s="83" t="s">
        <v>214</v>
      </c>
      <c r="L30" s="86">
        <v>470</v>
      </c>
      <c r="M30" s="83" t="s">
        <v>220</v>
      </c>
    </row>
    <row r="31" spans="2:13" ht="13.15" customHeight="1" x14ac:dyDescent="0.2">
      <c r="B31" s="61">
        <v>471</v>
      </c>
      <c r="C31" s="82">
        <v>2</v>
      </c>
      <c r="D31" s="83" t="s">
        <v>213</v>
      </c>
      <c r="E31" s="84">
        <v>20030</v>
      </c>
      <c r="F31" s="84" t="s">
        <v>216</v>
      </c>
      <c r="G31" s="83" t="s">
        <v>189</v>
      </c>
      <c r="H31" s="85">
        <v>16062062</v>
      </c>
      <c r="I31" s="85">
        <v>2440</v>
      </c>
      <c r="J31" s="83" t="s">
        <v>214</v>
      </c>
      <c r="K31" s="83" t="s">
        <v>214</v>
      </c>
      <c r="L31" s="86">
        <v>471</v>
      </c>
      <c r="M31" s="83" t="s">
        <v>221</v>
      </c>
    </row>
    <row r="32" spans="2:13" ht="13.15" customHeight="1" x14ac:dyDescent="0.2">
      <c r="B32" s="61">
        <v>472</v>
      </c>
      <c r="C32" s="82">
        <v>2</v>
      </c>
      <c r="D32" s="83" t="s">
        <v>213</v>
      </c>
      <c r="E32" s="84">
        <v>19988</v>
      </c>
      <c r="F32" s="84" t="s">
        <v>188</v>
      </c>
      <c r="G32" s="83" t="s">
        <v>189</v>
      </c>
      <c r="H32" s="85">
        <v>16062062</v>
      </c>
      <c r="I32" s="85">
        <v>2440</v>
      </c>
      <c r="J32" s="83" t="s">
        <v>214</v>
      </c>
      <c r="K32" s="83" t="s">
        <v>214</v>
      </c>
      <c r="L32" s="86">
        <v>472</v>
      </c>
      <c r="M32" s="83" t="s">
        <v>222</v>
      </c>
    </row>
    <row r="33" spans="2:13" ht="13.15" customHeight="1" x14ac:dyDescent="0.2">
      <c r="B33" s="61">
        <v>473</v>
      </c>
      <c r="C33" s="82">
        <v>2</v>
      </c>
      <c r="D33" s="83" t="s">
        <v>213</v>
      </c>
      <c r="E33" s="84">
        <v>20030</v>
      </c>
      <c r="F33" s="84" t="s">
        <v>216</v>
      </c>
      <c r="G33" s="83" t="s">
        <v>189</v>
      </c>
      <c r="H33" s="85">
        <v>16062062</v>
      </c>
      <c r="I33" s="85">
        <v>2440</v>
      </c>
      <c r="J33" s="83" t="s">
        <v>214</v>
      </c>
      <c r="K33" s="83" t="s">
        <v>214</v>
      </c>
      <c r="L33" s="86">
        <v>473</v>
      </c>
      <c r="M33" s="83" t="s">
        <v>223</v>
      </c>
    </row>
    <row r="34" spans="2:13" ht="13.15" customHeight="1" x14ac:dyDescent="0.2">
      <c r="B34" s="61">
        <v>475</v>
      </c>
      <c r="C34" s="82">
        <v>2</v>
      </c>
      <c r="D34" s="83" t="s">
        <v>213</v>
      </c>
      <c r="E34" s="84">
        <v>20030</v>
      </c>
      <c r="F34" s="84" t="s">
        <v>216</v>
      </c>
      <c r="G34" s="83" t="s">
        <v>189</v>
      </c>
      <c r="H34" s="85">
        <v>16062062</v>
      </c>
      <c r="I34" s="85">
        <v>2440</v>
      </c>
      <c r="J34" s="83" t="s">
        <v>214</v>
      </c>
      <c r="K34" s="83" t="s">
        <v>214</v>
      </c>
      <c r="L34" s="86">
        <v>475</v>
      </c>
      <c r="M34" s="83" t="s">
        <v>224</v>
      </c>
    </row>
    <row r="35" spans="2:13" ht="13.15" customHeight="1" x14ac:dyDescent="0.2">
      <c r="B35" s="61">
        <v>476</v>
      </c>
      <c r="C35" s="82">
        <v>2</v>
      </c>
      <c r="D35" s="83" t="s">
        <v>213</v>
      </c>
      <c r="E35" s="84">
        <v>20030</v>
      </c>
      <c r="F35" s="84" t="s">
        <v>216</v>
      </c>
      <c r="G35" s="83" t="s">
        <v>189</v>
      </c>
      <c r="H35" s="85">
        <v>16062062</v>
      </c>
      <c r="I35" s="85">
        <v>2440</v>
      </c>
      <c r="J35" s="83" t="s">
        <v>214</v>
      </c>
      <c r="K35" s="83" t="s">
        <v>214</v>
      </c>
      <c r="L35" s="86">
        <v>476</v>
      </c>
      <c r="M35" s="83" t="s">
        <v>225</v>
      </c>
    </row>
    <row r="36" spans="2:13" ht="13.15" customHeight="1" x14ac:dyDescent="0.2">
      <c r="B36" s="61">
        <v>430</v>
      </c>
      <c r="C36" s="82">
        <v>2</v>
      </c>
      <c r="D36" s="83" t="s">
        <v>213</v>
      </c>
      <c r="E36" s="84">
        <v>20014</v>
      </c>
      <c r="F36" s="84" t="s">
        <v>202</v>
      </c>
      <c r="G36" s="83" t="s">
        <v>189</v>
      </c>
      <c r="H36" s="85">
        <v>16062041</v>
      </c>
      <c r="I36" s="85">
        <v>389</v>
      </c>
      <c r="J36" s="83" t="s">
        <v>226</v>
      </c>
      <c r="K36" s="83" t="s">
        <v>227</v>
      </c>
      <c r="L36" s="86">
        <v>430</v>
      </c>
      <c r="M36" s="83" t="s">
        <v>228</v>
      </c>
    </row>
    <row r="37" spans="2:13" ht="13.15" customHeight="1" x14ac:dyDescent="0.2">
      <c r="B37" s="61">
        <v>378</v>
      </c>
      <c r="C37" s="82">
        <v>2</v>
      </c>
      <c r="D37" s="83" t="s">
        <v>213</v>
      </c>
      <c r="E37" s="84">
        <v>20014</v>
      </c>
      <c r="F37" s="84" t="s">
        <v>202</v>
      </c>
      <c r="G37" s="83" t="s">
        <v>189</v>
      </c>
      <c r="H37" s="85">
        <v>16062041</v>
      </c>
      <c r="I37" s="85">
        <v>389</v>
      </c>
      <c r="J37" s="83" t="s">
        <v>226</v>
      </c>
      <c r="K37" s="83" t="s">
        <v>227</v>
      </c>
      <c r="L37" s="86">
        <v>378</v>
      </c>
      <c r="M37" s="83" t="s">
        <v>229</v>
      </c>
    </row>
    <row r="38" spans="2:13" ht="13.15" customHeight="1" x14ac:dyDescent="0.2">
      <c r="B38" s="61">
        <v>432</v>
      </c>
      <c r="C38" s="82">
        <v>2</v>
      </c>
      <c r="D38" s="83" t="s">
        <v>213</v>
      </c>
      <c r="E38" s="84">
        <v>20030</v>
      </c>
      <c r="F38" s="84" t="s">
        <v>216</v>
      </c>
      <c r="G38" s="83" t="s">
        <v>189</v>
      </c>
      <c r="H38" s="85">
        <v>16062041</v>
      </c>
      <c r="I38" s="85">
        <v>389</v>
      </c>
      <c r="J38" s="83" t="s">
        <v>226</v>
      </c>
      <c r="K38" s="83" t="s">
        <v>227</v>
      </c>
      <c r="L38" s="86">
        <v>432</v>
      </c>
      <c r="M38" s="83" t="s">
        <v>230</v>
      </c>
    </row>
    <row r="39" spans="2:13" ht="13.15" customHeight="1" x14ac:dyDescent="0.2">
      <c r="B39" s="61">
        <v>433</v>
      </c>
      <c r="C39" s="82">
        <v>2</v>
      </c>
      <c r="D39" s="83" t="s">
        <v>213</v>
      </c>
      <c r="E39" s="84">
        <v>20030</v>
      </c>
      <c r="F39" s="84" t="s">
        <v>216</v>
      </c>
      <c r="G39" s="83" t="s">
        <v>189</v>
      </c>
      <c r="H39" s="85">
        <v>16062041</v>
      </c>
      <c r="I39" s="85">
        <v>389</v>
      </c>
      <c r="J39" s="83" t="s">
        <v>226</v>
      </c>
      <c r="K39" s="83" t="s">
        <v>227</v>
      </c>
      <c r="L39" s="86">
        <v>433</v>
      </c>
      <c r="M39" s="83" t="s">
        <v>231</v>
      </c>
    </row>
    <row r="40" spans="2:13" ht="13.15" customHeight="1" x14ac:dyDescent="0.2">
      <c r="B40" s="61">
        <v>434</v>
      </c>
      <c r="C40" s="82">
        <v>2</v>
      </c>
      <c r="D40" s="83" t="s">
        <v>213</v>
      </c>
      <c r="E40" s="84">
        <v>20014</v>
      </c>
      <c r="F40" s="84" t="s">
        <v>202</v>
      </c>
      <c r="G40" s="83" t="s">
        <v>189</v>
      </c>
      <c r="H40" s="85">
        <v>16062041</v>
      </c>
      <c r="I40" s="85">
        <v>389</v>
      </c>
      <c r="J40" s="83" t="s">
        <v>226</v>
      </c>
      <c r="K40" s="83" t="s">
        <v>227</v>
      </c>
      <c r="L40" s="86">
        <v>434</v>
      </c>
      <c r="M40" s="83" t="s">
        <v>232</v>
      </c>
    </row>
    <row r="41" spans="2:13" ht="13.15" customHeight="1" x14ac:dyDescent="0.2">
      <c r="B41" s="61">
        <v>435</v>
      </c>
      <c r="C41" s="82">
        <v>2</v>
      </c>
      <c r="D41" s="83" t="s">
        <v>213</v>
      </c>
      <c r="E41" s="84">
        <v>20030</v>
      </c>
      <c r="F41" s="84" t="s">
        <v>216</v>
      </c>
      <c r="G41" s="83" t="s">
        <v>189</v>
      </c>
      <c r="H41" s="85">
        <v>16062041</v>
      </c>
      <c r="I41" s="85">
        <v>389</v>
      </c>
      <c r="J41" s="83" t="s">
        <v>226</v>
      </c>
      <c r="K41" s="83" t="s">
        <v>227</v>
      </c>
      <c r="L41" s="86">
        <v>435</v>
      </c>
      <c r="M41" s="83" t="s">
        <v>233</v>
      </c>
    </row>
    <row r="42" spans="2:13" ht="13.15" customHeight="1" x14ac:dyDescent="0.2">
      <c r="B42" s="61">
        <v>436</v>
      </c>
      <c r="C42" s="82">
        <v>2</v>
      </c>
      <c r="D42" s="83" t="s">
        <v>213</v>
      </c>
      <c r="E42" s="84">
        <v>20030</v>
      </c>
      <c r="F42" s="84" t="s">
        <v>216</v>
      </c>
      <c r="G42" s="83" t="s">
        <v>189</v>
      </c>
      <c r="H42" s="85">
        <v>16062041</v>
      </c>
      <c r="I42" s="85">
        <v>389</v>
      </c>
      <c r="J42" s="83" t="s">
        <v>226</v>
      </c>
      <c r="K42" s="83" t="s">
        <v>227</v>
      </c>
      <c r="L42" s="86">
        <v>436</v>
      </c>
      <c r="M42" s="83" t="s">
        <v>234</v>
      </c>
    </row>
    <row r="43" spans="2:13" ht="13.15" customHeight="1" x14ac:dyDescent="0.2">
      <c r="B43" s="61">
        <v>438</v>
      </c>
      <c r="C43" s="82">
        <v>2</v>
      </c>
      <c r="D43" s="83" t="s">
        <v>213</v>
      </c>
      <c r="E43" s="84">
        <v>20014</v>
      </c>
      <c r="F43" s="84" t="s">
        <v>202</v>
      </c>
      <c r="G43" s="83" t="s">
        <v>189</v>
      </c>
      <c r="H43" s="85">
        <v>16062041</v>
      </c>
      <c r="I43" s="85">
        <v>389</v>
      </c>
      <c r="J43" s="83" t="s">
        <v>226</v>
      </c>
      <c r="K43" s="83" t="s">
        <v>227</v>
      </c>
      <c r="L43" s="86">
        <v>438</v>
      </c>
      <c r="M43" s="83" t="s">
        <v>235</v>
      </c>
    </row>
    <row r="44" spans="2:13" ht="13.15" customHeight="1" x14ac:dyDescent="0.2">
      <c r="B44" s="61">
        <v>439</v>
      </c>
      <c r="C44" s="82">
        <v>2</v>
      </c>
      <c r="D44" s="83" t="s">
        <v>213</v>
      </c>
      <c r="E44" s="84">
        <v>20014</v>
      </c>
      <c r="F44" s="84" t="s">
        <v>202</v>
      </c>
      <c r="G44" s="83" t="s">
        <v>189</v>
      </c>
      <c r="H44" s="85">
        <v>16062041</v>
      </c>
      <c r="I44" s="85">
        <v>389</v>
      </c>
      <c r="J44" s="83" t="s">
        <v>226</v>
      </c>
      <c r="K44" s="83" t="s">
        <v>227</v>
      </c>
      <c r="L44" s="86">
        <v>439</v>
      </c>
      <c r="M44" s="83" t="s">
        <v>3166</v>
      </c>
    </row>
    <row r="45" spans="2:13" ht="13.15" customHeight="1" x14ac:dyDescent="0.2">
      <c r="B45" s="61">
        <v>449</v>
      </c>
      <c r="C45" s="82">
        <v>2</v>
      </c>
      <c r="D45" s="83" t="s">
        <v>213</v>
      </c>
      <c r="E45" s="84">
        <v>20014</v>
      </c>
      <c r="F45" s="84" t="s">
        <v>202</v>
      </c>
      <c r="G45" s="83" t="s">
        <v>189</v>
      </c>
      <c r="H45" s="85">
        <v>16062041</v>
      </c>
      <c r="I45" s="85">
        <v>389</v>
      </c>
      <c r="J45" s="83" t="s">
        <v>226</v>
      </c>
      <c r="K45" s="83" t="s">
        <v>227</v>
      </c>
      <c r="L45" s="86">
        <v>449</v>
      </c>
      <c r="M45" s="83" t="s">
        <v>236</v>
      </c>
    </row>
    <row r="46" spans="2:13" ht="13.15" customHeight="1" x14ac:dyDescent="0.2">
      <c r="B46" s="61">
        <v>452</v>
      </c>
      <c r="C46" s="82">
        <v>2</v>
      </c>
      <c r="D46" s="83" t="s">
        <v>213</v>
      </c>
      <c r="E46" s="84">
        <v>19996</v>
      </c>
      <c r="F46" s="84" t="s">
        <v>204</v>
      </c>
      <c r="G46" s="83" t="s">
        <v>189</v>
      </c>
      <c r="H46" s="85">
        <v>16062041</v>
      </c>
      <c r="I46" s="85">
        <v>389</v>
      </c>
      <c r="J46" s="83" t="s">
        <v>226</v>
      </c>
      <c r="K46" s="83" t="s">
        <v>227</v>
      </c>
      <c r="L46" s="86">
        <v>452</v>
      </c>
      <c r="M46" s="83" t="s">
        <v>237</v>
      </c>
    </row>
    <row r="47" spans="2:13" ht="13.15" customHeight="1" x14ac:dyDescent="0.2">
      <c r="B47" s="61">
        <v>441</v>
      </c>
      <c r="C47" s="82">
        <v>2</v>
      </c>
      <c r="D47" s="83" t="s">
        <v>213</v>
      </c>
      <c r="E47" s="84">
        <v>20014</v>
      </c>
      <c r="F47" s="84" t="s">
        <v>202</v>
      </c>
      <c r="G47" s="83" t="s">
        <v>189</v>
      </c>
      <c r="H47" s="85">
        <v>16062041</v>
      </c>
      <c r="I47" s="85">
        <v>389</v>
      </c>
      <c r="J47" s="83" t="s">
        <v>226</v>
      </c>
      <c r="K47" s="83" t="s">
        <v>227</v>
      </c>
      <c r="L47" s="86">
        <v>441</v>
      </c>
      <c r="M47" s="83" t="s">
        <v>238</v>
      </c>
    </row>
    <row r="48" spans="2:13" ht="13.15" customHeight="1" x14ac:dyDescent="0.2">
      <c r="B48" s="61">
        <v>444</v>
      </c>
      <c r="C48" s="82">
        <v>2</v>
      </c>
      <c r="D48" s="83" t="s">
        <v>213</v>
      </c>
      <c r="E48" s="84">
        <v>20014</v>
      </c>
      <c r="F48" s="84" t="s">
        <v>202</v>
      </c>
      <c r="G48" s="83" t="s">
        <v>189</v>
      </c>
      <c r="H48" s="85">
        <v>16062041</v>
      </c>
      <c r="I48" s="85">
        <v>389</v>
      </c>
      <c r="J48" s="83" t="s">
        <v>226</v>
      </c>
      <c r="K48" s="83" t="s">
        <v>227</v>
      </c>
      <c r="L48" s="86">
        <v>444</v>
      </c>
      <c r="M48" s="83" t="s">
        <v>240</v>
      </c>
    </row>
    <row r="49" spans="2:13" ht="13.15" customHeight="1" x14ac:dyDescent="0.2">
      <c r="B49" s="61">
        <v>445</v>
      </c>
      <c r="C49" s="82">
        <v>2</v>
      </c>
      <c r="D49" s="83" t="s">
        <v>213</v>
      </c>
      <c r="E49" s="84">
        <v>20030</v>
      </c>
      <c r="F49" s="84" t="s">
        <v>216</v>
      </c>
      <c r="G49" s="83" t="s">
        <v>189</v>
      </c>
      <c r="H49" s="85">
        <v>16062041</v>
      </c>
      <c r="I49" s="85">
        <v>389</v>
      </c>
      <c r="J49" s="83" t="s">
        <v>226</v>
      </c>
      <c r="K49" s="83" t="s">
        <v>227</v>
      </c>
      <c r="L49" s="86">
        <v>445</v>
      </c>
      <c r="M49" s="83" t="s">
        <v>241</v>
      </c>
    </row>
    <row r="50" spans="2:13" ht="13.15" customHeight="1" x14ac:dyDescent="0.2">
      <c r="B50" s="61">
        <v>455</v>
      </c>
      <c r="C50" s="82">
        <v>2</v>
      </c>
      <c r="D50" s="83" t="s">
        <v>213</v>
      </c>
      <c r="E50" s="84">
        <v>19996</v>
      </c>
      <c r="F50" s="84" t="s">
        <v>204</v>
      </c>
      <c r="G50" s="83" t="s">
        <v>189</v>
      </c>
      <c r="H50" s="85">
        <v>16062041</v>
      </c>
      <c r="I50" s="85">
        <v>389</v>
      </c>
      <c r="J50" s="83" t="s">
        <v>226</v>
      </c>
      <c r="K50" s="83" t="s">
        <v>227</v>
      </c>
      <c r="L50" s="86">
        <v>455</v>
      </c>
      <c r="M50" s="83" t="s">
        <v>242</v>
      </c>
    </row>
    <row r="51" spans="2:13" ht="13.15" customHeight="1" x14ac:dyDescent="0.2">
      <c r="B51" s="61">
        <v>446</v>
      </c>
      <c r="C51" s="82">
        <v>2</v>
      </c>
      <c r="D51" s="83" t="s">
        <v>213</v>
      </c>
      <c r="E51" s="84">
        <v>20030</v>
      </c>
      <c r="F51" s="84" t="s">
        <v>216</v>
      </c>
      <c r="G51" s="83" t="s">
        <v>189</v>
      </c>
      <c r="H51" s="85">
        <v>16062041</v>
      </c>
      <c r="I51" s="85">
        <v>389</v>
      </c>
      <c r="J51" s="83" t="s">
        <v>226</v>
      </c>
      <c r="K51" s="83" t="s">
        <v>227</v>
      </c>
      <c r="L51" s="86">
        <v>446</v>
      </c>
      <c r="M51" s="83" t="s">
        <v>243</v>
      </c>
    </row>
    <row r="52" spans="2:13" ht="13.15" customHeight="1" x14ac:dyDescent="0.2">
      <c r="B52" s="61">
        <v>393</v>
      </c>
      <c r="C52" s="82">
        <v>3</v>
      </c>
      <c r="D52" s="83" t="s">
        <v>244</v>
      </c>
      <c r="E52" s="84">
        <v>20030</v>
      </c>
      <c r="F52" s="84" t="s">
        <v>216</v>
      </c>
      <c r="G52" s="83" t="s">
        <v>189</v>
      </c>
      <c r="H52" s="85">
        <v>16062008</v>
      </c>
      <c r="I52" s="85">
        <v>1066</v>
      </c>
      <c r="J52" s="83" t="s">
        <v>245</v>
      </c>
      <c r="K52" s="83" t="s">
        <v>245</v>
      </c>
      <c r="L52" s="86">
        <v>393</v>
      </c>
      <c r="M52" s="83" t="s">
        <v>245</v>
      </c>
    </row>
    <row r="53" spans="2:13" ht="13.15" customHeight="1" x14ac:dyDescent="0.2">
      <c r="B53" s="61">
        <v>372</v>
      </c>
      <c r="C53" s="82">
        <v>3</v>
      </c>
      <c r="D53" s="83" t="s">
        <v>244</v>
      </c>
      <c r="E53" s="84">
        <v>20030</v>
      </c>
      <c r="F53" s="84" t="s">
        <v>216</v>
      </c>
      <c r="G53" s="83" t="s">
        <v>189</v>
      </c>
      <c r="H53" s="85">
        <v>16062064</v>
      </c>
      <c r="I53" s="85">
        <v>866</v>
      </c>
      <c r="J53" s="83" t="s">
        <v>246</v>
      </c>
      <c r="K53" s="83" t="s">
        <v>247</v>
      </c>
      <c r="L53" s="86">
        <v>372</v>
      </c>
      <c r="M53" s="83" t="s">
        <v>248</v>
      </c>
    </row>
    <row r="54" spans="2:13" ht="13.15" customHeight="1" x14ac:dyDescent="0.2">
      <c r="B54" s="61">
        <v>400</v>
      </c>
      <c r="C54" s="82">
        <v>3</v>
      </c>
      <c r="D54" s="83" t="s">
        <v>244</v>
      </c>
      <c r="E54" s="84">
        <v>20030</v>
      </c>
      <c r="F54" s="84" t="s">
        <v>216</v>
      </c>
      <c r="G54" s="83" t="s">
        <v>189</v>
      </c>
      <c r="H54" s="85">
        <v>16062064</v>
      </c>
      <c r="I54" s="85">
        <v>866</v>
      </c>
      <c r="J54" s="83" t="s">
        <v>246</v>
      </c>
      <c r="K54" s="83" t="s">
        <v>247</v>
      </c>
      <c r="L54" s="86">
        <v>400</v>
      </c>
      <c r="M54" s="83" t="s">
        <v>249</v>
      </c>
    </row>
    <row r="55" spans="2:13" ht="13.15" customHeight="1" x14ac:dyDescent="0.2">
      <c r="B55" s="61">
        <v>402</v>
      </c>
      <c r="C55" s="82">
        <v>3</v>
      </c>
      <c r="D55" s="83" t="s">
        <v>244</v>
      </c>
      <c r="E55" s="84">
        <v>20030</v>
      </c>
      <c r="F55" s="84" t="s">
        <v>216</v>
      </c>
      <c r="G55" s="83" t="s">
        <v>189</v>
      </c>
      <c r="H55" s="85">
        <v>16062064</v>
      </c>
      <c r="I55" s="85">
        <v>866</v>
      </c>
      <c r="J55" s="83" t="s">
        <v>246</v>
      </c>
      <c r="K55" s="83" t="s">
        <v>247</v>
      </c>
      <c r="L55" s="86">
        <v>402</v>
      </c>
      <c r="M55" s="83" t="s">
        <v>250</v>
      </c>
    </row>
    <row r="56" spans="2:13" ht="12.75" customHeight="1" x14ac:dyDescent="0.2">
      <c r="B56" s="61">
        <v>457</v>
      </c>
      <c r="C56" s="82">
        <v>3</v>
      </c>
      <c r="D56" s="83" t="s">
        <v>244</v>
      </c>
      <c r="E56" s="84">
        <v>20030</v>
      </c>
      <c r="F56" s="84" t="s">
        <v>216</v>
      </c>
      <c r="G56" s="83" t="s">
        <v>189</v>
      </c>
      <c r="H56" s="85">
        <v>16062064</v>
      </c>
      <c r="I56" s="85">
        <v>866</v>
      </c>
      <c r="J56" s="83" t="s">
        <v>246</v>
      </c>
      <c r="K56" s="83" t="s">
        <v>247</v>
      </c>
      <c r="L56" s="86">
        <v>457</v>
      </c>
      <c r="M56" s="83" t="s">
        <v>251</v>
      </c>
    </row>
    <row r="57" spans="2:13" ht="13.15" customHeight="1" x14ac:dyDescent="0.2">
      <c r="B57" s="61">
        <v>458</v>
      </c>
      <c r="C57" s="82">
        <v>3</v>
      </c>
      <c r="D57" s="83" t="s">
        <v>244</v>
      </c>
      <c r="E57" s="84">
        <v>20014</v>
      </c>
      <c r="F57" s="84" t="s">
        <v>202</v>
      </c>
      <c r="G57" s="83" t="s">
        <v>189</v>
      </c>
      <c r="H57" s="85">
        <v>16062064</v>
      </c>
      <c r="I57" s="85">
        <v>866</v>
      </c>
      <c r="J57" s="83" t="s">
        <v>246</v>
      </c>
      <c r="K57" s="83" t="s">
        <v>247</v>
      </c>
      <c r="L57" s="86">
        <v>458</v>
      </c>
      <c r="M57" s="83" t="s">
        <v>252</v>
      </c>
    </row>
    <row r="58" spans="2:13" ht="13.15" customHeight="1" x14ac:dyDescent="0.2">
      <c r="B58" s="61">
        <v>456</v>
      </c>
      <c r="C58" s="82">
        <v>3</v>
      </c>
      <c r="D58" s="83" t="s">
        <v>244</v>
      </c>
      <c r="E58" s="84">
        <v>20030</v>
      </c>
      <c r="F58" s="84" t="s">
        <v>216</v>
      </c>
      <c r="G58" s="83" t="s">
        <v>189</v>
      </c>
      <c r="H58" s="85">
        <v>16062054</v>
      </c>
      <c r="I58" s="85">
        <v>511</v>
      </c>
      <c r="J58" s="83" t="s">
        <v>253</v>
      </c>
      <c r="K58" s="83" t="s">
        <v>253</v>
      </c>
      <c r="L58" s="86">
        <v>456</v>
      </c>
      <c r="M58" s="83" t="s">
        <v>253</v>
      </c>
    </row>
    <row r="59" spans="2:13" ht="13.15" customHeight="1" x14ac:dyDescent="0.2">
      <c r="B59" s="61">
        <v>477</v>
      </c>
      <c r="C59" s="82">
        <v>3</v>
      </c>
      <c r="D59" s="83" t="s">
        <v>244</v>
      </c>
      <c r="E59" s="84">
        <v>20030</v>
      </c>
      <c r="F59" s="84" t="s">
        <v>216</v>
      </c>
      <c r="G59" s="83" t="s">
        <v>189</v>
      </c>
      <c r="H59" s="85">
        <v>16062063</v>
      </c>
      <c r="I59" s="85">
        <v>677</v>
      </c>
      <c r="J59" s="83" t="s">
        <v>211</v>
      </c>
      <c r="K59" s="83" t="s">
        <v>211</v>
      </c>
      <c r="L59" s="86">
        <v>477</v>
      </c>
      <c r="M59" s="83" t="s">
        <v>254</v>
      </c>
    </row>
    <row r="60" spans="2:13" ht="13.15" customHeight="1" x14ac:dyDescent="0.2">
      <c r="B60" s="61">
        <v>390</v>
      </c>
      <c r="C60" s="82">
        <v>3</v>
      </c>
      <c r="D60" s="83" t="s">
        <v>244</v>
      </c>
      <c r="E60" s="84">
        <v>20030</v>
      </c>
      <c r="F60" s="84" t="s">
        <v>216</v>
      </c>
      <c r="G60" s="83" t="s">
        <v>189</v>
      </c>
      <c r="H60" s="85">
        <v>16062063</v>
      </c>
      <c r="I60" s="85">
        <v>677</v>
      </c>
      <c r="J60" s="83" t="s">
        <v>211</v>
      </c>
      <c r="K60" s="83" t="s">
        <v>211</v>
      </c>
      <c r="L60" s="86">
        <v>390</v>
      </c>
      <c r="M60" s="83" t="s">
        <v>255</v>
      </c>
    </row>
    <row r="61" spans="2:13" ht="13.15" customHeight="1" x14ac:dyDescent="0.2">
      <c r="B61" s="61">
        <v>478</v>
      </c>
      <c r="C61" s="82">
        <v>3</v>
      </c>
      <c r="D61" s="83" t="s">
        <v>244</v>
      </c>
      <c r="E61" s="84">
        <v>20030</v>
      </c>
      <c r="F61" s="84" t="s">
        <v>216</v>
      </c>
      <c r="G61" s="83" t="s">
        <v>189</v>
      </c>
      <c r="H61" s="85">
        <v>16062063</v>
      </c>
      <c r="I61" s="85">
        <v>677</v>
      </c>
      <c r="J61" s="83" t="s">
        <v>211</v>
      </c>
      <c r="K61" s="83" t="s">
        <v>211</v>
      </c>
      <c r="L61" s="86">
        <v>478</v>
      </c>
      <c r="M61" s="83" t="s">
        <v>256</v>
      </c>
    </row>
    <row r="62" spans="2:13" ht="13.15" customHeight="1" x14ac:dyDescent="0.2">
      <c r="B62" s="61">
        <v>480</v>
      </c>
      <c r="C62" s="82">
        <v>3</v>
      </c>
      <c r="D62" s="83" t="s">
        <v>244</v>
      </c>
      <c r="E62" s="84">
        <v>20030</v>
      </c>
      <c r="F62" s="84" t="s">
        <v>216</v>
      </c>
      <c r="G62" s="83" t="s">
        <v>189</v>
      </c>
      <c r="H62" s="85">
        <v>16062063</v>
      </c>
      <c r="I62" s="85">
        <v>677</v>
      </c>
      <c r="J62" s="83" t="s">
        <v>211</v>
      </c>
      <c r="K62" s="83" t="s">
        <v>211</v>
      </c>
      <c r="L62" s="86">
        <v>480</v>
      </c>
      <c r="M62" s="83" t="s">
        <v>257</v>
      </c>
    </row>
    <row r="63" spans="2:13" ht="13.15" customHeight="1" x14ac:dyDescent="0.2">
      <c r="B63" s="61">
        <v>481</v>
      </c>
      <c r="C63" s="82">
        <v>3</v>
      </c>
      <c r="D63" s="83" t="s">
        <v>244</v>
      </c>
      <c r="E63" s="84">
        <v>20030</v>
      </c>
      <c r="F63" s="84" t="s">
        <v>216</v>
      </c>
      <c r="G63" s="83" t="s">
        <v>189</v>
      </c>
      <c r="H63" s="85">
        <v>16062063</v>
      </c>
      <c r="I63" s="85">
        <v>677</v>
      </c>
      <c r="J63" s="83" t="s">
        <v>211</v>
      </c>
      <c r="K63" s="83" t="s">
        <v>211</v>
      </c>
      <c r="L63" s="86">
        <v>481</v>
      </c>
      <c r="M63" s="83" t="s">
        <v>258</v>
      </c>
    </row>
    <row r="64" spans="2:13" ht="13.15" customHeight="1" x14ac:dyDescent="0.2">
      <c r="B64" s="61">
        <v>482</v>
      </c>
      <c r="C64" s="82">
        <v>3</v>
      </c>
      <c r="D64" s="83" t="s">
        <v>244</v>
      </c>
      <c r="E64" s="84">
        <v>20030</v>
      </c>
      <c r="F64" s="84" t="s">
        <v>216</v>
      </c>
      <c r="G64" s="83" t="s">
        <v>189</v>
      </c>
      <c r="H64" s="85">
        <v>16062063</v>
      </c>
      <c r="I64" s="85">
        <v>677</v>
      </c>
      <c r="J64" s="83" t="s">
        <v>211</v>
      </c>
      <c r="K64" s="83" t="s">
        <v>211</v>
      </c>
      <c r="L64" s="86">
        <v>482</v>
      </c>
      <c r="M64" s="83" t="s">
        <v>259</v>
      </c>
    </row>
    <row r="65" spans="2:13" ht="13.15" customHeight="1" x14ac:dyDescent="0.2">
      <c r="B65" s="61">
        <v>483</v>
      </c>
      <c r="C65" s="82">
        <v>3</v>
      </c>
      <c r="D65" s="83" t="s">
        <v>244</v>
      </c>
      <c r="E65" s="84">
        <v>20030</v>
      </c>
      <c r="F65" s="84" t="s">
        <v>216</v>
      </c>
      <c r="G65" s="83" t="s">
        <v>189</v>
      </c>
      <c r="H65" s="85">
        <v>16062063</v>
      </c>
      <c r="I65" s="85">
        <v>677</v>
      </c>
      <c r="J65" s="83" t="s">
        <v>211</v>
      </c>
      <c r="K65" s="83" t="s">
        <v>211</v>
      </c>
      <c r="L65" s="86">
        <v>483</v>
      </c>
      <c r="M65" s="83" t="s">
        <v>260</v>
      </c>
    </row>
    <row r="66" spans="2:13" ht="13.15" customHeight="1" x14ac:dyDescent="0.2">
      <c r="B66" s="61">
        <v>486</v>
      </c>
      <c r="C66" s="82">
        <v>3</v>
      </c>
      <c r="D66" s="83" t="s">
        <v>244</v>
      </c>
      <c r="E66" s="84">
        <v>20030</v>
      </c>
      <c r="F66" s="84" t="s">
        <v>216</v>
      </c>
      <c r="G66" s="83" t="s">
        <v>189</v>
      </c>
      <c r="H66" s="85">
        <v>16062063</v>
      </c>
      <c r="I66" s="85">
        <v>677</v>
      </c>
      <c r="J66" s="83" t="s">
        <v>211</v>
      </c>
      <c r="K66" s="83" t="s">
        <v>211</v>
      </c>
      <c r="L66" s="86">
        <v>486</v>
      </c>
      <c r="M66" s="83" t="s">
        <v>261</v>
      </c>
    </row>
    <row r="67" spans="2:13" ht="13.15" customHeight="1" x14ac:dyDescent="0.2">
      <c r="B67" s="61">
        <v>487</v>
      </c>
      <c r="C67" s="82">
        <v>3</v>
      </c>
      <c r="D67" s="83" t="s">
        <v>244</v>
      </c>
      <c r="E67" s="84">
        <v>20030</v>
      </c>
      <c r="F67" s="84" t="s">
        <v>216</v>
      </c>
      <c r="G67" s="83" t="s">
        <v>189</v>
      </c>
      <c r="H67" s="85">
        <v>16062063</v>
      </c>
      <c r="I67" s="85">
        <v>677</v>
      </c>
      <c r="J67" s="83" t="s">
        <v>211</v>
      </c>
      <c r="K67" s="83" t="s">
        <v>211</v>
      </c>
      <c r="L67" s="86">
        <v>487</v>
      </c>
      <c r="M67" s="83" t="s">
        <v>262</v>
      </c>
    </row>
    <row r="68" spans="2:13" ht="13.15" customHeight="1" x14ac:dyDescent="0.2">
      <c r="B68" s="61">
        <v>488</v>
      </c>
      <c r="C68" s="82">
        <v>3</v>
      </c>
      <c r="D68" s="83" t="s">
        <v>244</v>
      </c>
      <c r="E68" s="84">
        <v>20030</v>
      </c>
      <c r="F68" s="84" t="s">
        <v>216</v>
      </c>
      <c r="G68" s="83" t="s">
        <v>189</v>
      </c>
      <c r="H68" s="85">
        <v>16062063</v>
      </c>
      <c r="I68" s="85">
        <v>677</v>
      </c>
      <c r="J68" s="83" t="s">
        <v>211</v>
      </c>
      <c r="K68" s="83" t="s">
        <v>211</v>
      </c>
      <c r="L68" s="86">
        <v>488</v>
      </c>
      <c r="M68" s="83" t="s">
        <v>263</v>
      </c>
    </row>
    <row r="69" spans="2:13" ht="13.15" customHeight="1" x14ac:dyDescent="0.2">
      <c r="B69" s="61">
        <v>479</v>
      </c>
      <c r="C69" s="82">
        <v>3</v>
      </c>
      <c r="D69" s="83" t="s">
        <v>244</v>
      </c>
      <c r="E69" s="84">
        <v>20030</v>
      </c>
      <c r="F69" s="84" t="s">
        <v>216</v>
      </c>
      <c r="G69" s="83" t="s">
        <v>189</v>
      </c>
      <c r="H69" s="85">
        <v>16062063</v>
      </c>
      <c r="I69" s="85">
        <v>677</v>
      </c>
      <c r="J69" s="83" t="s">
        <v>211</v>
      </c>
      <c r="K69" s="83" t="s">
        <v>211</v>
      </c>
      <c r="L69" s="86">
        <v>479</v>
      </c>
      <c r="M69" s="83" t="s">
        <v>211</v>
      </c>
    </row>
    <row r="70" spans="2:13" ht="13.15" customHeight="1" x14ac:dyDescent="0.2">
      <c r="B70" s="61">
        <v>375</v>
      </c>
      <c r="C70" s="82">
        <v>4</v>
      </c>
      <c r="D70" s="83" t="s">
        <v>264</v>
      </c>
      <c r="E70" s="84">
        <v>20062</v>
      </c>
      <c r="F70" s="84" t="s">
        <v>269</v>
      </c>
      <c r="G70" s="83" t="s">
        <v>189</v>
      </c>
      <c r="H70" s="85">
        <v>16062066</v>
      </c>
      <c r="I70" s="85">
        <v>833</v>
      </c>
      <c r="J70" s="83" t="s">
        <v>266</v>
      </c>
      <c r="K70" s="83" t="s">
        <v>267</v>
      </c>
      <c r="L70" s="86">
        <v>375</v>
      </c>
      <c r="M70" s="83" t="s">
        <v>267</v>
      </c>
    </row>
    <row r="71" spans="2:13" ht="13.15" customHeight="1" x14ac:dyDescent="0.2">
      <c r="B71" s="61">
        <v>377</v>
      </c>
      <c r="C71" s="82">
        <v>4</v>
      </c>
      <c r="D71" s="83" t="s">
        <v>264</v>
      </c>
      <c r="E71" s="84">
        <v>20101</v>
      </c>
      <c r="F71" s="84" t="s">
        <v>270</v>
      </c>
      <c r="G71" s="83" t="s">
        <v>189</v>
      </c>
      <c r="H71" s="85">
        <v>16062066</v>
      </c>
      <c r="I71" s="85">
        <v>833</v>
      </c>
      <c r="J71" s="83" t="s">
        <v>266</v>
      </c>
      <c r="K71" s="83" t="s">
        <v>267</v>
      </c>
      <c r="L71" s="86">
        <v>377</v>
      </c>
      <c r="M71" s="83" t="s">
        <v>271</v>
      </c>
    </row>
    <row r="72" spans="2:13" ht="13.15" customHeight="1" x14ac:dyDescent="0.2">
      <c r="B72" s="61">
        <v>388</v>
      </c>
      <c r="C72" s="82">
        <v>4</v>
      </c>
      <c r="D72" s="83" t="s">
        <v>264</v>
      </c>
      <c r="E72" s="84">
        <v>20030</v>
      </c>
      <c r="F72" s="84" t="s">
        <v>216</v>
      </c>
      <c r="G72" s="83" t="s">
        <v>189</v>
      </c>
      <c r="H72" s="85">
        <v>16062066</v>
      </c>
      <c r="I72" s="85">
        <v>833</v>
      </c>
      <c r="J72" s="83" t="s">
        <v>266</v>
      </c>
      <c r="K72" s="83" t="s">
        <v>267</v>
      </c>
      <c r="L72" s="86">
        <v>388</v>
      </c>
      <c r="M72" s="83" t="s">
        <v>272</v>
      </c>
    </row>
    <row r="73" spans="2:13" ht="13.15" customHeight="1" x14ac:dyDescent="0.2">
      <c r="B73" s="61">
        <v>391</v>
      </c>
      <c r="C73" s="82">
        <v>4</v>
      </c>
      <c r="D73" s="83" t="s">
        <v>264</v>
      </c>
      <c r="E73" s="84">
        <v>20030</v>
      </c>
      <c r="F73" s="84" t="s">
        <v>216</v>
      </c>
      <c r="G73" s="83" t="s">
        <v>189</v>
      </c>
      <c r="H73" s="85">
        <v>16062066</v>
      </c>
      <c r="I73" s="85">
        <v>833</v>
      </c>
      <c r="J73" s="83" t="s">
        <v>266</v>
      </c>
      <c r="K73" s="83" t="s">
        <v>267</v>
      </c>
      <c r="L73" s="86">
        <v>391</v>
      </c>
      <c r="M73" s="83" t="s">
        <v>1729</v>
      </c>
    </row>
    <row r="74" spans="2:13" ht="13.15" customHeight="1" x14ac:dyDescent="0.2">
      <c r="B74" s="61">
        <v>399</v>
      </c>
      <c r="C74" s="82">
        <v>4</v>
      </c>
      <c r="D74" s="83" t="s">
        <v>264</v>
      </c>
      <c r="E74" s="84">
        <v>56580</v>
      </c>
      <c r="F74" s="84" t="s">
        <v>265</v>
      </c>
      <c r="G74" s="83" t="s">
        <v>189</v>
      </c>
      <c r="H74" s="85">
        <v>16062066</v>
      </c>
      <c r="I74" s="85">
        <v>833</v>
      </c>
      <c r="J74" s="83" t="s">
        <v>266</v>
      </c>
      <c r="K74" s="83" t="s">
        <v>267</v>
      </c>
      <c r="L74" s="86">
        <v>399</v>
      </c>
      <c r="M74" s="83" t="s">
        <v>273</v>
      </c>
    </row>
    <row r="75" spans="2:13" ht="13.15" customHeight="1" x14ac:dyDescent="0.2">
      <c r="B75" s="61">
        <v>412</v>
      </c>
      <c r="C75" s="82">
        <v>4</v>
      </c>
      <c r="D75" s="83" t="s">
        <v>264</v>
      </c>
      <c r="E75" s="84">
        <v>20062</v>
      </c>
      <c r="F75" s="84" t="s">
        <v>269</v>
      </c>
      <c r="G75" s="83" t="s">
        <v>189</v>
      </c>
      <c r="H75" s="85">
        <v>16062066</v>
      </c>
      <c r="I75" s="85">
        <v>833</v>
      </c>
      <c r="J75" s="83" t="s">
        <v>266</v>
      </c>
      <c r="K75" s="83" t="s">
        <v>267</v>
      </c>
      <c r="L75" s="86">
        <v>412</v>
      </c>
      <c r="M75" s="83" t="s">
        <v>274</v>
      </c>
    </row>
    <row r="76" spans="2:13" ht="13.15" customHeight="1" x14ac:dyDescent="0.2">
      <c r="B76" s="61">
        <v>417</v>
      </c>
      <c r="C76" s="82">
        <v>4</v>
      </c>
      <c r="D76" s="83" t="s">
        <v>264</v>
      </c>
      <c r="E76" s="84">
        <v>20062</v>
      </c>
      <c r="F76" s="84" t="s">
        <v>269</v>
      </c>
      <c r="G76" s="83" t="s">
        <v>189</v>
      </c>
      <c r="H76" s="85">
        <v>16062066</v>
      </c>
      <c r="I76" s="85">
        <v>833</v>
      </c>
      <c r="J76" s="83" t="s">
        <v>266</v>
      </c>
      <c r="K76" s="83" t="s">
        <v>267</v>
      </c>
      <c r="L76" s="86">
        <v>417</v>
      </c>
      <c r="M76" s="83" t="s">
        <v>276</v>
      </c>
    </row>
    <row r="77" spans="2:13" ht="13.15" customHeight="1" x14ac:dyDescent="0.2">
      <c r="B77" s="61">
        <v>426</v>
      </c>
      <c r="C77" s="82">
        <v>4</v>
      </c>
      <c r="D77" s="83" t="s">
        <v>264</v>
      </c>
      <c r="E77" s="84">
        <v>56580</v>
      </c>
      <c r="F77" s="84" t="s">
        <v>265</v>
      </c>
      <c r="G77" s="83" t="s">
        <v>189</v>
      </c>
      <c r="H77" s="85">
        <v>16062066</v>
      </c>
      <c r="I77" s="85">
        <v>833</v>
      </c>
      <c r="J77" s="83" t="s">
        <v>266</v>
      </c>
      <c r="K77" s="83" t="s">
        <v>267</v>
      </c>
      <c r="L77" s="86">
        <v>426</v>
      </c>
      <c r="M77" s="83" t="s">
        <v>277</v>
      </c>
    </row>
    <row r="78" spans="2:13" ht="13.15" customHeight="1" x14ac:dyDescent="0.2">
      <c r="B78" s="61">
        <v>427</v>
      </c>
      <c r="C78" s="82">
        <v>4</v>
      </c>
      <c r="D78" s="83" t="s">
        <v>264</v>
      </c>
      <c r="E78" s="84">
        <v>56580</v>
      </c>
      <c r="F78" s="84" t="s">
        <v>265</v>
      </c>
      <c r="G78" s="83" t="s">
        <v>189</v>
      </c>
      <c r="H78" s="85">
        <v>16062066</v>
      </c>
      <c r="I78" s="85">
        <v>833</v>
      </c>
      <c r="J78" s="83" t="s">
        <v>266</v>
      </c>
      <c r="K78" s="83" t="s">
        <v>267</v>
      </c>
      <c r="L78" s="86">
        <v>427</v>
      </c>
      <c r="M78" s="83" t="s">
        <v>278</v>
      </c>
    </row>
    <row r="79" spans="2:13" ht="13.15" customHeight="1" x14ac:dyDescent="0.2">
      <c r="B79" s="61">
        <v>448</v>
      </c>
      <c r="C79" s="82">
        <v>4</v>
      </c>
      <c r="D79" s="83" t="s">
        <v>264</v>
      </c>
      <c r="E79" s="84">
        <v>20101</v>
      </c>
      <c r="F79" s="84" t="s">
        <v>270</v>
      </c>
      <c r="G79" s="83" t="s">
        <v>189</v>
      </c>
      <c r="H79" s="85">
        <v>16062066</v>
      </c>
      <c r="I79" s="85">
        <v>833</v>
      </c>
      <c r="J79" s="83" t="s">
        <v>266</v>
      </c>
      <c r="K79" s="83" t="s">
        <v>267</v>
      </c>
      <c r="L79" s="86">
        <v>448</v>
      </c>
      <c r="M79" s="83" t="s">
        <v>279</v>
      </c>
    </row>
    <row r="80" spans="2:13" ht="13.15" customHeight="1" x14ac:dyDescent="0.2">
      <c r="B80" s="61">
        <v>464</v>
      </c>
      <c r="C80" s="82">
        <v>4</v>
      </c>
      <c r="D80" s="83" t="s">
        <v>264</v>
      </c>
      <c r="E80" s="84">
        <v>56580</v>
      </c>
      <c r="F80" s="84" t="s">
        <v>265</v>
      </c>
      <c r="G80" s="83" t="s">
        <v>189</v>
      </c>
      <c r="H80" s="85">
        <v>16062066</v>
      </c>
      <c r="I80" s="85">
        <v>833</v>
      </c>
      <c r="J80" s="83" t="s">
        <v>266</v>
      </c>
      <c r="K80" s="83" t="s">
        <v>267</v>
      </c>
      <c r="L80" s="86">
        <v>464</v>
      </c>
      <c r="M80" s="83" t="s">
        <v>280</v>
      </c>
    </row>
    <row r="81" spans="2:13" ht="13.15" customHeight="1" x14ac:dyDescent="0.2">
      <c r="B81" s="61">
        <v>459</v>
      </c>
      <c r="C81" s="82">
        <v>4</v>
      </c>
      <c r="D81" s="83" t="s">
        <v>264</v>
      </c>
      <c r="E81" s="84">
        <v>56580</v>
      </c>
      <c r="F81" s="84" t="s">
        <v>265</v>
      </c>
      <c r="G81" s="83" t="s">
        <v>189</v>
      </c>
      <c r="H81" s="85">
        <v>16062066</v>
      </c>
      <c r="I81" s="85">
        <v>833</v>
      </c>
      <c r="J81" s="83" t="s">
        <v>266</v>
      </c>
      <c r="K81" s="83" t="s">
        <v>267</v>
      </c>
      <c r="L81" s="86">
        <v>459</v>
      </c>
      <c r="M81" s="83" t="s">
        <v>3167</v>
      </c>
    </row>
    <row r="82" spans="2:13" ht="13.15" customHeight="1" x14ac:dyDescent="0.2">
      <c r="B82" s="61">
        <v>465</v>
      </c>
      <c r="C82" s="82">
        <v>4</v>
      </c>
      <c r="D82" s="83" t="s">
        <v>264</v>
      </c>
      <c r="E82" s="84">
        <v>56580</v>
      </c>
      <c r="F82" s="84" t="s">
        <v>265</v>
      </c>
      <c r="G82" s="83" t="s">
        <v>189</v>
      </c>
      <c r="H82" s="85">
        <v>16062066</v>
      </c>
      <c r="I82" s="85">
        <v>833</v>
      </c>
      <c r="J82" s="83" t="s">
        <v>266</v>
      </c>
      <c r="K82" s="83" t="s">
        <v>267</v>
      </c>
      <c r="L82" s="86">
        <v>465</v>
      </c>
      <c r="M82" s="83" t="s">
        <v>281</v>
      </c>
    </row>
    <row r="83" spans="2:13" ht="13.15" customHeight="1" x14ac:dyDescent="0.2">
      <c r="B83" s="61">
        <v>429</v>
      </c>
      <c r="C83" s="82">
        <v>4</v>
      </c>
      <c r="D83" s="83" t="s">
        <v>264</v>
      </c>
      <c r="E83" s="84">
        <v>56580</v>
      </c>
      <c r="F83" s="84" t="s">
        <v>265</v>
      </c>
      <c r="G83" s="83" t="s">
        <v>189</v>
      </c>
      <c r="H83" s="85">
        <v>16062066</v>
      </c>
      <c r="I83" s="85">
        <v>833</v>
      </c>
      <c r="J83" s="83" t="s">
        <v>266</v>
      </c>
      <c r="K83" s="83" t="s">
        <v>267</v>
      </c>
      <c r="L83" s="86">
        <v>429</v>
      </c>
      <c r="M83" s="83" t="s">
        <v>282</v>
      </c>
    </row>
    <row r="84" spans="2:13" ht="13.15" customHeight="1" x14ac:dyDescent="0.2">
      <c r="B84" s="61">
        <v>396</v>
      </c>
      <c r="C84" s="82">
        <v>4</v>
      </c>
      <c r="D84" s="83" t="s">
        <v>264</v>
      </c>
      <c r="E84" s="84">
        <v>20101</v>
      </c>
      <c r="F84" s="84" t="s">
        <v>270</v>
      </c>
      <c r="G84" s="83" t="s">
        <v>189</v>
      </c>
      <c r="H84" s="85">
        <v>16062009</v>
      </c>
      <c r="I84" s="85">
        <v>1266</v>
      </c>
      <c r="J84" s="83" t="s">
        <v>283</v>
      </c>
      <c r="K84" s="83" t="s">
        <v>283</v>
      </c>
      <c r="L84" s="86">
        <v>396</v>
      </c>
      <c r="M84" s="83" t="s">
        <v>283</v>
      </c>
    </row>
    <row r="85" spans="2:13" ht="13.15" customHeight="1" x14ac:dyDescent="0.2">
      <c r="B85" s="61">
        <v>411</v>
      </c>
      <c r="C85" s="82">
        <v>4</v>
      </c>
      <c r="D85" s="83" t="s">
        <v>264</v>
      </c>
      <c r="E85" s="84">
        <v>56580</v>
      </c>
      <c r="F85" s="84" t="s">
        <v>265</v>
      </c>
      <c r="G85" s="83" t="s">
        <v>189</v>
      </c>
      <c r="H85" s="85">
        <v>16062024</v>
      </c>
      <c r="I85" s="85">
        <v>699</v>
      </c>
      <c r="J85" s="83" t="s">
        <v>284</v>
      </c>
      <c r="K85" s="83" t="s">
        <v>284</v>
      </c>
      <c r="L85" s="86">
        <v>411</v>
      </c>
      <c r="M85" s="83" t="s">
        <v>284</v>
      </c>
    </row>
    <row r="86" spans="2:13" ht="13.15" customHeight="1" x14ac:dyDescent="0.2">
      <c r="B86" s="61">
        <v>413</v>
      </c>
      <c r="C86" s="82">
        <v>4</v>
      </c>
      <c r="D86" s="83" t="s">
        <v>264</v>
      </c>
      <c r="E86" s="84">
        <v>56580</v>
      </c>
      <c r="F86" s="84" t="s">
        <v>265</v>
      </c>
      <c r="G86" s="83" t="s">
        <v>189</v>
      </c>
      <c r="H86" s="85">
        <v>16062026</v>
      </c>
      <c r="I86" s="85">
        <v>944</v>
      </c>
      <c r="J86" s="83" t="s">
        <v>285</v>
      </c>
      <c r="K86" s="83" t="s">
        <v>285</v>
      </c>
      <c r="L86" s="86">
        <v>413</v>
      </c>
      <c r="M86" s="83" t="s">
        <v>286</v>
      </c>
    </row>
    <row r="87" spans="2:13" ht="13.15" customHeight="1" x14ac:dyDescent="0.2">
      <c r="B87" s="61">
        <v>414</v>
      </c>
      <c r="C87" s="82">
        <v>4</v>
      </c>
      <c r="D87" s="83" t="s">
        <v>264</v>
      </c>
      <c r="E87" s="84">
        <v>56580</v>
      </c>
      <c r="F87" s="84" t="s">
        <v>265</v>
      </c>
      <c r="G87" s="83" t="s">
        <v>189</v>
      </c>
      <c r="H87" s="85">
        <v>16062026</v>
      </c>
      <c r="I87" s="85">
        <v>944</v>
      </c>
      <c r="J87" s="83" t="s">
        <v>285</v>
      </c>
      <c r="K87" s="83" t="s">
        <v>285</v>
      </c>
      <c r="L87" s="86">
        <v>414</v>
      </c>
      <c r="M87" s="83" t="s">
        <v>285</v>
      </c>
    </row>
    <row r="88" spans="2:13" ht="13.15" customHeight="1" x14ac:dyDescent="0.2">
      <c r="B88" s="61">
        <v>419</v>
      </c>
      <c r="C88" s="82">
        <v>4</v>
      </c>
      <c r="D88" s="83" t="s">
        <v>264</v>
      </c>
      <c r="E88" s="84">
        <v>20062</v>
      </c>
      <c r="F88" s="84" t="s">
        <v>269</v>
      </c>
      <c r="G88" s="83" t="s">
        <v>189</v>
      </c>
      <c r="H88" s="85">
        <v>16062033</v>
      </c>
      <c r="I88" s="85">
        <v>688</v>
      </c>
      <c r="J88" s="83" t="s">
        <v>287</v>
      </c>
      <c r="K88" s="83" t="s">
        <v>287</v>
      </c>
      <c r="L88" s="86">
        <v>419</v>
      </c>
      <c r="M88" s="83" t="s">
        <v>287</v>
      </c>
    </row>
    <row r="89" spans="2:13" ht="13.15" customHeight="1" x14ac:dyDescent="0.2">
      <c r="B89" s="61">
        <v>422</v>
      </c>
      <c r="C89" s="82">
        <v>4</v>
      </c>
      <c r="D89" s="83" t="s">
        <v>264</v>
      </c>
      <c r="E89" s="84">
        <v>20101</v>
      </c>
      <c r="F89" s="84" t="s">
        <v>270</v>
      </c>
      <c r="G89" s="83" t="s">
        <v>189</v>
      </c>
      <c r="H89" s="85">
        <v>16062037</v>
      </c>
      <c r="I89" s="85">
        <v>1044</v>
      </c>
      <c r="J89" s="83" t="s">
        <v>288</v>
      </c>
      <c r="K89" s="83" t="s">
        <v>288</v>
      </c>
      <c r="L89" s="86">
        <v>422</v>
      </c>
      <c r="M89" s="83" t="s">
        <v>288</v>
      </c>
    </row>
    <row r="90" spans="2:13" ht="13.15" customHeight="1" x14ac:dyDescent="0.2">
      <c r="B90" s="61">
        <v>451</v>
      </c>
      <c r="C90" s="82">
        <v>4</v>
      </c>
      <c r="D90" s="83" t="s">
        <v>264</v>
      </c>
      <c r="E90" s="84">
        <v>20101</v>
      </c>
      <c r="F90" s="84" t="s">
        <v>270</v>
      </c>
      <c r="G90" s="83" t="s">
        <v>189</v>
      </c>
      <c r="H90" s="85">
        <v>16062049</v>
      </c>
      <c r="I90" s="85">
        <v>1021</v>
      </c>
      <c r="J90" s="83" t="s">
        <v>289</v>
      </c>
      <c r="K90" s="83" t="s">
        <v>289</v>
      </c>
      <c r="L90" s="86">
        <v>451</v>
      </c>
      <c r="M90" s="83" t="s">
        <v>290</v>
      </c>
    </row>
    <row r="91" spans="2:13" ht="13.15" customHeight="1" x14ac:dyDescent="0.2">
      <c r="B91" s="61">
        <v>453</v>
      </c>
      <c r="C91" s="82">
        <v>4</v>
      </c>
      <c r="D91" s="83" t="s">
        <v>264</v>
      </c>
      <c r="E91" s="84">
        <v>20101</v>
      </c>
      <c r="F91" s="84" t="s">
        <v>270</v>
      </c>
      <c r="G91" s="83" t="s">
        <v>189</v>
      </c>
      <c r="H91" s="85">
        <v>16062049</v>
      </c>
      <c r="I91" s="85">
        <v>1021</v>
      </c>
      <c r="J91" s="83" t="s">
        <v>289</v>
      </c>
      <c r="K91" s="83" t="s">
        <v>289</v>
      </c>
      <c r="L91" s="86">
        <v>453</v>
      </c>
      <c r="M91" s="83" t="s">
        <v>289</v>
      </c>
    </row>
    <row r="92" spans="2:13" ht="13.15" customHeight="1" x14ac:dyDescent="0.2">
      <c r="B92" s="61">
        <v>454</v>
      </c>
      <c r="C92" s="82">
        <v>4</v>
      </c>
      <c r="D92" s="83" t="s">
        <v>264</v>
      </c>
      <c r="E92" s="84">
        <v>20101</v>
      </c>
      <c r="F92" s="84" t="s">
        <v>270</v>
      </c>
      <c r="G92" s="83" t="s">
        <v>189</v>
      </c>
      <c r="H92" s="85">
        <v>16062049</v>
      </c>
      <c r="I92" s="85">
        <v>1021</v>
      </c>
      <c r="J92" s="83" t="s">
        <v>289</v>
      </c>
      <c r="K92" s="83" t="s">
        <v>289</v>
      </c>
      <c r="L92" s="86">
        <v>454</v>
      </c>
      <c r="M92" s="83" t="s">
        <v>291</v>
      </c>
    </row>
    <row r="93" spans="2:13" ht="13.15" customHeight="1" x14ac:dyDescent="0.2">
      <c r="B93" s="61">
        <v>224</v>
      </c>
      <c r="C93" s="82">
        <v>5</v>
      </c>
      <c r="D93" s="83" t="s">
        <v>292</v>
      </c>
      <c r="E93" s="84">
        <v>20062</v>
      </c>
      <c r="F93" s="84" t="s">
        <v>269</v>
      </c>
      <c r="G93" s="83" t="s">
        <v>293</v>
      </c>
      <c r="H93" s="85">
        <v>16061116</v>
      </c>
      <c r="I93" s="85">
        <v>3109</v>
      </c>
      <c r="J93" s="83" t="s">
        <v>294</v>
      </c>
      <c r="K93" s="83" t="s">
        <v>294</v>
      </c>
      <c r="L93" s="86">
        <v>224</v>
      </c>
      <c r="M93" s="83" t="s">
        <v>193</v>
      </c>
    </row>
    <row r="94" spans="2:13" ht="13.15" customHeight="1" x14ac:dyDescent="0.2">
      <c r="B94" s="61">
        <v>226</v>
      </c>
      <c r="C94" s="82">
        <v>5</v>
      </c>
      <c r="D94" s="83" t="s">
        <v>292</v>
      </c>
      <c r="E94" s="84">
        <v>20062</v>
      </c>
      <c r="F94" s="84" t="s">
        <v>269</v>
      </c>
      <c r="G94" s="83" t="s">
        <v>293</v>
      </c>
      <c r="H94" s="85">
        <v>16061116</v>
      </c>
      <c r="I94" s="85">
        <v>3109</v>
      </c>
      <c r="J94" s="83" t="s">
        <v>294</v>
      </c>
      <c r="K94" s="83" t="s">
        <v>294</v>
      </c>
      <c r="L94" s="86">
        <v>226</v>
      </c>
      <c r="M94" s="83" t="s">
        <v>3170</v>
      </c>
    </row>
    <row r="95" spans="2:13" ht="13.15" customHeight="1" x14ac:dyDescent="0.2">
      <c r="B95" s="61">
        <v>263</v>
      </c>
      <c r="C95" s="82">
        <v>5</v>
      </c>
      <c r="D95" s="83" t="s">
        <v>292</v>
      </c>
      <c r="E95" s="84">
        <v>20062</v>
      </c>
      <c r="F95" s="84" t="s">
        <v>269</v>
      </c>
      <c r="G95" s="83" t="s">
        <v>293</v>
      </c>
      <c r="H95" s="85">
        <v>16061116</v>
      </c>
      <c r="I95" s="85">
        <v>3109</v>
      </c>
      <c r="J95" s="83" t="s">
        <v>294</v>
      </c>
      <c r="K95" s="83" t="s">
        <v>294</v>
      </c>
      <c r="L95" s="86">
        <v>263</v>
      </c>
      <c r="M95" s="83" t="s">
        <v>295</v>
      </c>
    </row>
    <row r="96" spans="2:13" ht="13.15" customHeight="1" x14ac:dyDescent="0.2">
      <c r="B96" s="61">
        <v>225</v>
      </c>
      <c r="C96" s="82">
        <v>5</v>
      </c>
      <c r="D96" s="83" t="s">
        <v>292</v>
      </c>
      <c r="E96" s="84">
        <v>20062</v>
      </c>
      <c r="F96" s="84" t="s">
        <v>269</v>
      </c>
      <c r="G96" s="83" t="s">
        <v>293</v>
      </c>
      <c r="H96" s="85">
        <v>16061116</v>
      </c>
      <c r="I96" s="85">
        <v>3109</v>
      </c>
      <c r="J96" s="83" t="s">
        <v>294</v>
      </c>
      <c r="K96" s="83" t="s">
        <v>294</v>
      </c>
      <c r="L96" s="86">
        <v>225</v>
      </c>
      <c r="M96" s="83" t="s">
        <v>296</v>
      </c>
    </row>
    <row r="97" spans="2:13" ht="13.15" customHeight="1" x14ac:dyDescent="0.2">
      <c r="B97" s="61">
        <v>316</v>
      </c>
      <c r="C97" s="82">
        <v>5</v>
      </c>
      <c r="D97" s="83" t="s">
        <v>292</v>
      </c>
      <c r="E97" s="84">
        <v>20062</v>
      </c>
      <c r="F97" s="84" t="s">
        <v>269</v>
      </c>
      <c r="G97" s="83" t="s">
        <v>293</v>
      </c>
      <c r="H97" s="85">
        <v>16061116</v>
      </c>
      <c r="I97" s="85">
        <v>3109</v>
      </c>
      <c r="J97" s="83" t="s">
        <v>294</v>
      </c>
      <c r="K97" s="83" t="s">
        <v>294</v>
      </c>
      <c r="L97" s="86">
        <v>316</v>
      </c>
      <c r="M97" s="83" t="s">
        <v>297</v>
      </c>
    </row>
    <row r="98" spans="2:13" ht="13.15" customHeight="1" x14ac:dyDescent="0.2">
      <c r="B98" s="61">
        <v>317</v>
      </c>
      <c r="C98" s="82">
        <v>5</v>
      </c>
      <c r="D98" s="83" t="s">
        <v>292</v>
      </c>
      <c r="E98" s="84">
        <v>20062</v>
      </c>
      <c r="F98" s="84" t="s">
        <v>269</v>
      </c>
      <c r="G98" s="83" t="s">
        <v>293</v>
      </c>
      <c r="H98" s="85">
        <v>16061116</v>
      </c>
      <c r="I98" s="85">
        <v>3109</v>
      </c>
      <c r="J98" s="83" t="s">
        <v>294</v>
      </c>
      <c r="K98" s="83" t="s">
        <v>294</v>
      </c>
      <c r="L98" s="86">
        <v>317</v>
      </c>
      <c r="M98" s="83" t="s">
        <v>298</v>
      </c>
    </row>
    <row r="99" spans="2:13" ht="13.15" customHeight="1" x14ac:dyDescent="0.2">
      <c r="B99" s="61">
        <v>264</v>
      </c>
      <c r="C99" s="82">
        <v>5</v>
      </c>
      <c r="D99" s="83" t="s">
        <v>292</v>
      </c>
      <c r="E99" s="84">
        <v>20062</v>
      </c>
      <c r="F99" s="84" t="s">
        <v>269</v>
      </c>
      <c r="G99" s="83" t="s">
        <v>293</v>
      </c>
      <c r="H99" s="85">
        <v>16061116</v>
      </c>
      <c r="I99" s="85">
        <v>3109</v>
      </c>
      <c r="J99" s="83" t="s">
        <v>294</v>
      </c>
      <c r="K99" s="83" t="s">
        <v>294</v>
      </c>
      <c r="L99" s="86">
        <v>264</v>
      </c>
      <c r="M99" s="83" t="s">
        <v>299</v>
      </c>
    </row>
    <row r="100" spans="2:13" ht="13.15" customHeight="1" x14ac:dyDescent="0.2">
      <c r="B100" s="61">
        <v>220</v>
      </c>
      <c r="C100" s="82">
        <v>5</v>
      </c>
      <c r="D100" s="83" t="s">
        <v>292</v>
      </c>
      <c r="E100" s="84">
        <v>20101</v>
      </c>
      <c r="F100" s="84" t="s">
        <v>270</v>
      </c>
      <c r="G100" s="83" t="s">
        <v>293</v>
      </c>
      <c r="H100" s="85">
        <v>16061017</v>
      </c>
      <c r="I100" s="85">
        <v>966</v>
      </c>
      <c r="J100" s="83" t="s">
        <v>304</v>
      </c>
      <c r="K100" s="83" t="s">
        <v>304</v>
      </c>
      <c r="L100" s="86">
        <v>220</v>
      </c>
      <c r="M100" s="83" t="s">
        <v>3168</v>
      </c>
    </row>
    <row r="101" spans="2:13" ht="13.15" customHeight="1" x14ac:dyDescent="0.2">
      <c r="B101" s="61">
        <v>222</v>
      </c>
      <c r="C101" s="82">
        <v>5</v>
      </c>
      <c r="D101" s="83" t="s">
        <v>292</v>
      </c>
      <c r="E101" s="84">
        <v>20101</v>
      </c>
      <c r="F101" s="84" t="s">
        <v>270</v>
      </c>
      <c r="G101" s="83" t="s">
        <v>293</v>
      </c>
      <c r="H101" s="85">
        <v>16061017</v>
      </c>
      <c r="I101" s="85">
        <v>966</v>
      </c>
      <c r="J101" s="83" t="s">
        <v>304</v>
      </c>
      <c r="K101" s="83" t="s">
        <v>304</v>
      </c>
      <c r="L101" s="86">
        <v>222</v>
      </c>
      <c r="M101" s="83" t="s">
        <v>3169</v>
      </c>
    </row>
    <row r="102" spans="2:13" ht="13.15" customHeight="1" x14ac:dyDescent="0.2">
      <c r="B102" s="61">
        <v>236</v>
      </c>
      <c r="C102" s="82">
        <v>5</v>
      </c>
      <c r="D102" s="83" t="s">
        <v>292</v>
      </c>
      <c r="E102" s="84">
        <v>20101</v>
      </c>
      <c r="F102" s="84" t="s">
        <v>270</v>
      </c>
      <c r="G102" s="83" t="s">
        <v>293</v>
      </c>
      <c r="H102" s="85">
        <v>16061017</v>
      </c>
      <c r="I102" s="85">
        <v>966</v>
      </c>
      <c r="J102" s="83" t="s">
        <v>304</v>
      </c>
      <c r="K102" s="83" t="s">
        <v>304</v>
      </c>
      <c r="L102" s="86">
        <v>236</v>
      </c>
      <c r="M102" s="83" t="s">
        <v>304</v>
      </c>
    </row>
    <row r="103" spans="2:13" ht="13.15" customHeight="1" x14ac:dyDescent="0.2">
      <c r="B103" s="61">
        <v>238</v>
      </c>
      <c r="C103" s="82">
        <v>5</v>
      </c>
      <c r="D103" s="83" t="s">
        <v>292</v>
      </c>
      <c r="E103" s="84">
        <v>20101</v>
      </c>
      <c r="F103" s="84" t="s">
        <v>270</v>
      </c>
      <c r="G103" s="83" t="s">
        <v>293</v>
      </c>
      <c r="H103" s="85">
        <v>16061019</v>
      </c>
      <c r="I103" s="85">
        <v>921</v>
      </c>
      <c r="J103" s="83" t="s">
        <v>305</v>
      </c>
      <c r="K103" s="83" t="s">
        <v>305</v>
      </c>
      <c r="L103" s="86">
        <v>238</v>
      </c>
      <c r="M103" s="83" t="s">
        <v>306</v>
      </c>
    </row>
    <row r="104" spans="2:13" ht="13.15" customHeight="1" x14ac:dyDescent="0.2">
      <c r="B104" s="61">
        <v>239</v>
      </c>
      <c r="C104" s="82">
        <v>5</v>
      </c>
      <c r="D104" s="83" t="s">
        <v>292</v>
      </c>
      <c r="E104" s="84">
        <v>20062</v>
      </c>
      <c r="F104" s="84" t="s">
        <v>269</v>
      </c>
      <c r="G104" s="83" t="s">
        <v>293</v>
      </c>
      <c r="H104" s="85">
        <v>16061019</v>
      </c>
      <c r="I104" s="85">
        <v>921</v>
      </c>
      <c r="J104" s="83" t="s">
        <v>305</v>
      </c>
      <c r="K104" s="83" t="s">
        <v>305</v>
      </c>
      <c r="L104" s="86">
        <v>239</v>
      </c>
      <c r="M104" s="83" t="s">
        <v>305</v>
      </c>
    </row>
    <row r="105" spans="2:13" ht="13.15" customHeight="1" x14ac:dyDescent="0.2">
      <c r="B105" s="61">
        <v>259</v>
      </c>
      <c r="C105" s="82">
        <v>5</v>
      </c>
      <c r="D105" s="83" t="s">
        <v>292</v>
      </c>
      <c r="E105" s="84">
        <v>20101</v>
      </c>
      <c r="F105" s="84" t="s">
        <v>270</v>
      </c>
      <c r="G105" s="83" t="s">
        <v>293</v>
      </c>
      <c r="H105" s="85">
        <v>16061037</v>
      </c>
      <c r="I105" s="85">
        <v>90</v>
      </c>
      <c r="J105" s="83" t="s">
        <v>310</v>
      </c>
      <c r="K105" s="83" t="s">
        <v>310</v>
      </c>
      <c r="L105" s="86">
        <v>259</v>
      </c>
      <c r="M105" s="83" t="s">
        <v>310</v>
      </c>
    </row>
    <row r="106" spans="2:13" ht="13.15" customHeight="1" x14ac:dyDescent="0.2">
      <c r="B106" s="61">
        <v>266</v>
      </c>
      <c r="C106" s="82">
        <v>5</v>
      </c>
      <c r="D106" s="83" t="s">
        <v>292</v>
      </c>
      <c r="E106" s="84">
        <v>20062</v>
      </c>
      <c r="F106" s="84" t="s">
        <v>269</v>
      </c>
      <c r="G106" s="83" t="s">
        <v>293</v>
      </c>
      <c r="H106" s="85">
        <v>16061044</v>
      </c>
      <c r="I106" s="85">
        <v>755</v>
      </c>
      <c r="J106" s="83" t="s">
        <v>313</v>
      </c>
      <c r="K106" s="83" t="s">
        <v>313</v>
      </c>
      <c r="L106" s="86">
        <v>266</v>
      </c>
      <c r="M106" s="83" t="s">
        <v>313</v>
      </c>
    </row>
    <row r="107" spans="2:13" ht="13.15" customHeight="1" x14ac:dyDescent="0.2">
      <c r="B107" s="61">
        <v>292</v>
      </c>
      <c r="C107" s="82">
        <v>5</v>
      </c>
      <c r="D107" s="83" t="s">
        <v>292</v>
      </c>
      <c r="E107" s="84">
        <v>20101</v>
      </c>
      <c r="F107" s="84" t="s">
        <v>270</v>
      </c>
      <c r="G107" s="83" t="s">
        <v>293</v>
      </c>
      <c r="H107" s="85">
        <v>16061058</v>
      </c>
      <c r="I107" s="85">
        <v>1210</v>
      </c>
      <c r="J107" s="83" t="s">
        <v>320</v>
      </c>
      <c r="K107" s="83" t="s">
        <v>320</v>
      </c>
      <c r="L107" s="86">
        <v>292</v>
      </c>
      <c r="M107" s="83" t="s">
        <v>320</v>
      </c>
    </row>
    <row r="108" spans="2:13" ht="13.15" customHeight="1" x14ac:dyDescent="0.2">
      <c r="B108" s="61">
        <v>355</v>
      </c>
      <c r="C108" s="82">
        <v>5</v>
      </c>
      <c r="D108" s="83" t="s">
        <v>292</v>
      </c>
      <c r="E108" s="84">
        <v>20065</v>
      </c>
      <c r="F108" s="84" t="s">
        <v>323</v>
      </c>
      <c r="G108" s="83" t="s">
        <v>293</v>
      </c>
      <c r="H108" s="85">
        <v>16061115</v>
      </c>
      <c r="I108" s="85">
        <v>3097</v>
      </c>
      <c r="J108" s="83" t="s">
        <v>316</v>
      </c>
      <c r="K108" s="83" t="s">
        <v>317</v>
      </c>
      <c r="L108" s="86">
        <v>355</v>
      </c>
      <c r="M108" s="83" t="s">
        <v>324</v>
      </c>
    </row>
    <row r="109" spans="2:13" ht="13.15" customHeight="1" x14ac:dyDescent="0.2">
      <c r="B109" s="61">
        <v>286</v>
      </c>
      <c r="C109" s="82">
        <v>5</v>
      </c>
      <c r="D109" s="83" t="s">
        <v>292</v>
      </c>
      <c r="E109" s="84">
        <v>20161</v>
      </c>
      <c r="F109" s="84" t="s">
        <v>307</v>
      </c>
      <c r="G109" s="83" t="s">
        <v>293</v>
      </c>
      <c r="H109" s="85">
        <v>16061115</v>
      </c>
      <c r="I109" s="85">
        <v>3097</v>
      </c>
      <c r="J109" s="83" t="s">
        <v>316</v>
      </c>
      <c r="K109" s="83" t="s">
        <v>317</v>
      </c>
      <c r="L109" s="86">
        <v>286</v>
      </c>
      <c r="M109" s="83" t="s">
        <v>318</v>
      </c>
    </row>
    <row r="110" spans="2:13" ht="13.15" customHeight="1" x14ac:dyDescent="0.2">
      <c r="B110" s="61">
        <v>300</v>
      </c>
      <c r="C110" s="82">
        <v>5</v>
      </c>
      <c r="D110" s="83" t="s">
        <v>292</v>
      </c>
      <c r="E110" s="84">
        <v>20161</v>
      </c>
      <c r="F110" s="84" t="s">
        <v>307</v>
      </c>
      <c r="G110" s="83" t="s">
        <v>293</v>
      </c>
      <c r="H110" s="85">
        <v>16061115</v>
      </c>
      <c r="I110" s="85">
        <v>3097</v>
      </c>
      <c r="J110" s="83" t="s">
        <v>316</v>
      </c>
      <c r="K110" s="83" t="s">
        <v>317</v>
      </c>
      <c r="L110" s="86">
        <v>300</v>
      </c>
      <c r="M110" s="83" t="s">
        <v>325</v>
      </c>
    </row>
    <row r="111" spans="2:13" ht="13.15" customHeight="1" x14ac:dyDescent="0.2">
      <c r="B111" s="61">
        <v>353</v>
      </c>
      <c r="C111" s="82">
        <v>5</v>
      </c>
      <c r="D111" s="83" t="s">
        <v>292</v>
      </c>
      <c r="E111" s="84">
        <v>20065</v>
      </c>
      <c r="F111" s="84" t="s">
        <v>323</v>
      </c>
      <c r="G111" s="83" t="s">
        <v>293</v>
      </c>
      <c r="H111" s="85">
        <v>16061115</v>
      </c>
      <c r="I111" s="85">
        <v>3097</v>
      </c>
      <c r="J111" s="83" t="s">
        <v>316</v>
      </c>
      <c r="K111" s="83" t="s">
        <v>317</v>
      </c>
      <c r="L111" s="86">
        <v>353</v>
      </c>
      <c r="M111" s="83" t="s">
        <v>326</v>
      </c>
    </row>
    <row r="112" spans="2:13" ht="13.15" customHeight="1" x14ac:dyDescent="0.2">
      <c r="B112" s="61">
        <v>235</v>
      </c>
      <c r="C112" s="82">
        <v>5</v>
      </c>
      <c r="D112" s="83" t="s">
        <v>292</v>
      </c>
      <c r="E112" s="84">
        <v>20108</v>
      </c>
      <c r="F112" s="84" t="s">
        <v>327</v>
      </c>
      <c r="G112" s="83" t="s">
        <v>293</v>
      </c>
      <c r="H112" s="85">
        <v>16061115</v>
      </c>
      <c r="I112" s="85">
        <v>3097</v>
      </c>
      <c r="J112" s="83" t="s">
        <v>316</v>
      </c>
      <c r="K112" s="83" t="s">
        <v>317</v>
      </c>
      <c r="L112" s="86">
        <v>235</v>
      </c>
      <c r="M112" s="83" t="s">
        <v>328</v>
      </c>
    </row>
    <row r="113" spans="2:13" ht="13.15" customHeight="1" x14ac:dyDescent="0.2">
      <c r="B113" s="61">
        <v>301</v>
      </c>
      <c r="C113" s="82">
        <v>5</v>
      </c>
      <c r="D113" s="83" t="s">
        <v>292</v>
      </c>
      <c r="E113" s="84">
        <v>20161</v>
      </c>
      <c r="F113" s="84" t="s">
        <v>307</v>
      </c>
      <c r="G113" s="83" t="s">
        <v>293</v>
      </c>
      <c r="H113" s="85">
        <v>16061115</v>
      </c>
      <c r="I113" s="85">
        <v>3097</v>
      </c>
      <c r="J113" s="83" t="s">
        <v>316</v>
      </c>
      <c r="K113" s="83" t="s">
        <v>317</v>
      </c>
      <c r="L113" s="86">
        <v>301</v>
      </c>
      <c r="M113" s="83" t="s">
        <v>329</v>
      </c>
    </row>
    <row r="114" spans="2:13" ht="13.15" customHeight="1" x14ac:dyDescent="0.2">
      <c r="B114" s="61">
        <v>287</v>
      </c>
      <c r="C114" s="82">
        <v>5</v>
      </c>
      <c r="D114" s="83" t="s">
        <v>292</v>
      </c>
      <c r="E114" s="84">
        <v>20161</v>
      </c>
      <c r="F114" s="84" t="s">
        <v>307</v>
      </c>
      <c r="G114" s="83" t="s">
        <v>293</v>
      </c>
      <c r="H114" s="85">
        <v>16061115</v>
      </c>
      <c r="I114" s="85">
        <v>3097</v>
      </c>
      <c r="J114" s="83" t="s">
        <v>316</v>
      </c>
      <c r="K114" s="83" t="s">
        <v>317</v>
      </c>
      <c r="L114" s="86">
        <v>287</v>
      </c>
      <c r="M114" s="83" t="s">
        <v>319</v>
      </c>
    </row>
    <row r="115" spans="2:13" ht="13.15" customHeight="1" x14ac:dyDescent="0.2">
      <c r="B115" s="61">
        <v>356</v>
      </c>
      <c r="C115" s="82">
        <v>5</v>
      </c>
      <c r="D115" s="83" t="s">
        <v>292</v>
      </c>
      <c r="E115" s="84">
        <v>20101</v>
      </c>
      <c r="F115" s="84" t="s">
        <v>270</v>
      </c>
      <c r="G115" s="83" t="s">
        <v>293</v>
      </c>
      <c r="H115" s="85">
        <v>16061115</v>
      </c>
      <c r="I115" s="85">
        <v>3097</v>
      </c>
      <c r="J115" s="83" t="s">
        <v>316</v>
      </c>
      <c r="K115" s="83" t="s">
        <v>317</v>
      </c>
      <c r="L115" s="86">
        <v>356</v>
      </c>
      <c r="M115" s="83" t="s">
        <v>330</v>
      </c>
    </row>
    <row r="116" spans="2:13" ht="13.15" customHeight="1" x14ac:dyDescent="0.2">
      <c r="B116" s="61">
        <v>357</v>
      </c>
      <c r="C116" s="82">
        <v>5</v>
      </c>
      <c r="D116" s="83" t="s">
        <v>292</v>
      </c>
      <c r="E116" s="84">
        <v>20101</v>
      </c>
      <c r="F116" s="84" t="s">
        <v>270</v>
      </c>
      <c r="G116" s="83" t="s">
        <v>293</v>
      </c>
      <c r="H116" s="85">
        <v>16061115</v>
      </c>
      <c r="I116" s="85">
        <v>3097</v>
      </c>
      <c r="J116" s="83" t="s">
        <v>316</v>
      </c>
      <c r="K116" s="83" t="s">
        <v>317</v>
      </c>
      <c r="L116" s="86">
        <v>357</v>
      </c>
      <c r="M116" s="83" t="s">
        <v>331</v>
      </c>
    </row>
    <row r="117" spans="2:13" ht="13.15" customHeight="1" x14ac:dyDescent="0.2">
      <c r="B117" s="61">
        <v>303</v>
      </c>
      <c r="C117" s="82">
        <v>5</v>
      </c>
      <c r="D117" s="83" t="s">
        <v>292</v>
      </c>
      <c r="E117" s="84">
        <v>20108</v>
      </c>
      <c r="F117" s="84" t="s">
        <v>327</v>
      </c>
      <c r="G117" s="83" t="s">
        <v>293</v>
      </c>
      <c r="H117" s="85">
        <v>16061115</v>
      </c>
      <c r="I117" s="85">
        <v>3097</v>
      </c>
      <c r="J117" s="83" t="s">
        <v>316</v>
      </c>
      <c r="K117" s="83" t="s">
        <v>317</v>
      </c>
      <c r="L117" s="86">
        <v>303</v>
      </c>
      <c r="M117" s="83" t="s">
        <v>332</v>
      </c>
    </row>
    <row r="118" spans="2:13" ht="13.15" customHeight="1" x14ac:dyDescent="0.2">
      <c r="B118" s="61">
        <v>354</v>
      </c>
      <c r="C118" s="82">
        <v>5</v>
      </c>
      <c r="D118" s="83" t="s">
        <v>292</v>
      </c>
      <c r="E118" s="84">
        <v>20065</v>
      </c>
      <c r="F118" s="84" t="s">
        <v>323</v>
      </c>
      <c r="G118" s="83" t="s">
        <v>293</v>
      </c>
      <c r="H118" s="85">
        <v>16061115</v>
      </c>
      <c r="I118" s="85">
        <v>3097</v>
      </c>
      <c r="J118" s="83" t="s">
        <v>316</v>
      </c>
      <c r="K118" s="83" t="s">
        <v>317</v>
      </c>
      <c r="L118" s="86">
        <v>354</v>
      </c>
      <c r="M118" s="83" t="s">
        <v>334</v>
      </c>
    </row>
    <row r="119" spans="2:13" ht="13.15" customHeight="1" x14ac:dyDescent="0.2">
      <c r="B119" s="61">
        <v>359</v>
      </c>
      <c r="C119" s="82">
        <v>5</v>
      </c>
      <c r="D119" s="83" t="s">
        <v>292</v>
      </c>
      <c r="E119" s="84">
        <v>20101</v>
      </c>
      <c r="F119" s="84" t="s">
        <v>270</v>
      </c>
      <c r="G119" s="83" t="s">
        <v>293</v>
      </c>
      <c r="H119" s="85">
        <v>16061115</v>
      </c>
      <c r="I119" s="85">
        <v>3097</v>
      </c>
      <c r="J119" s="83" t="s">
        <v>316</v>
      </c>
      <c r="K119" s="83" t="s">
        <v>317</v>
      </c>
      <c r="L119" s="86">
        <v>359</v>
      </c>
      <c r="M119" s="83" t="s">
        <v>335</v>
      </c>
    </row>
    <row r="120" spans="2:13" ht="13.15" customHeight="1" x14ac:dyDescent="0.2">
      <c r="B120" s="61">
        <v>241</v>
      </c>
      <c r="C120" s="82">
        <v>5</v>
      </c>
      <c r="D120" s="83" t="s">
        <v>292</v>
      </c>
      <c r="E120" s="84">
        <v>20161</v>
      </c>
      <c r="F120" s="84" t="s">
        <v>307</v>
      </c>
      <c r="G120" s="83" t="s">
        <v>293</v>
      </c>
      <c r="H120" s="85">
        <v>16061074</v>
      </c>
      <c r="I120" s="85">
        <v>290</v>
      </c>
      <c r="J120" s="83" t="s">
        <v>308</v>
      </c>
      <c r="K120" s="83" t="s">
        <v>308</v>
      </c>
      <c r="L120" s="86">
        <v>241</v>
      </c>
      <c r="M120" s="83" t="s">
        <v>309</v>
      </c>
    </row>
    <row r="121" spans="2:13" ht="13.15" customHeight="1" x14ac:dyDescent="0.2">
      <c r="B121" s="61">
        <v>260</v>
      </c>
      <c r="C121" s="82">
        <v>5</v>
      </c>
      <c r="D121" s="83" t="s">
        <v>292</v>
      </c>
      <c r="E121" s="84">
        <v>20101</v>
      </c>
      <c r="F121" s="84" t="s">
        <v>270</v>
      </c>
      <c r="G121" s="83" t="s">
        <v>293</v>
      </c>
      <c r="H121" s="85">
        <v>16061074</v>
      </c>
      <c r="I121" s="85">
        <v>290</v>
      </c>
      <c r="J121" s="83" t="s">
        <v>308</v>
      </c>
      <c r="K121" s="83" t="s">
        <v>308</v>
      </c>
      <c r="L121" s="86">
        <v>260</v>
      </c>
      <c r="M121" s="83" t="s">
        <v>311</v>
      </c>
    </row>
    <row r="122" spans="2:13" ht="13.15" customHeight="1" x14ac:dyDescent="0.2">
      <c r="B122" s="61">
        <v>265</v>
      </c>
      <c r="C122" s="82">
        <v>5</v>
      </c>
      <c r="D122" s="83" t="s">
        <v>292</v>
      </c>
      <c r="E122" s="84">
        <v>20161</v>
      </c>
      <c r="F122" s="84" t="s">
        <v>307</v>
      </c>
      <c r="G122" s="83" t="s">
        <v>293</v>
      </c>
      <c r="H122" s="85">
        <v>16061074</v>
      </c>
      <c r="I122" s="85">
        <v>290</v>
      </c>
      <c r="J122" s="83" t="s">
        <v>308</v>
      </c>
      <c r="K122" s="83" t="s">
        <v>308</v>
      </c>
      <c r="L122" s="86">
        <v>265</v>
      </c>
      <c r="M122" s="83" t="s">
        <v>312</v>
      </c>
    </row>
    <row r="123" spans="2:13" ht="13.15" customHeight="1" x14ac:dyDescent="0.2">
      <c r="B123" s="61">
        <v>293</v>
      </c>
      <c r="C123" s="82">
        <v>5</v>
      </c>
      <c r="D123" s="83" t="s">
        <v>292</v>
      </c>
      <c r="E123" s="84">
        <v>20161</v>
      </c>
      <c r="F123" s="84" t="s">
        <v>307</v>
      </c>
      <c r="G123" s="83" t="s">
        <v>293</v>
      </c>
      <c r="H123" s="85">
        <v>16061074</v>
      </c>
      <c r="I123" s="85">
        <v>290</v>
      </c>
      <c r="J123" s="83" t="s">
        <v>308</v>
      </c>
      <c r="K123" s="83" t="s">
        <v>308</v>
      </c>
      <c r="L123" s="86">
        <v>293</v>
      </c>
      <c r="M123" s="83" t="s">
        <v>321</v>
      </c>
    </row>
    <row r="124" spans="2:13" ht="13.15" customHeight="1" x14ac:dyDescent="0.2">
      <c r="B124" s="61">
        <v>318</v>
      </c>
      <c r="C124" s="82">
        <v>5</v>
      </c>
      <c r="D124" s="83" t="s">
        <v>292</v>
      </c>
      <c r="E124" s="84">
        <v>20161</v>
      </c>
      <c r="F124" s="84" t="s">
        <v>307</v>
      </c>
      <c r="G124" s="83" t="s">
        <v>293</v>
      </c>
      <c r="H124" s="85">
        <v>16061074</v>
      </c>
      <c r="I124" s="85">
        <v>290</v>
      </c>
      <c r="J124" s="83" t="s">
        <v>308</v>
      </c>
      <c r="K124" s="83" t="s">
        <v>308</v>
      </c>
      <c r="L124" s="86">
        <v>318</v>
      </c>
      <c r="M124" s="83" t="s">
        <v>308</v>
      </c>
    </row>
    <row r="125" spans="2:13" ht="13.15" customHeight="1" x14ac:dyDescent="0.2">
      <c r="B125" s="61">
        <v>319</v>
      </c>
      <c r="C125" s="82">
        <v>5</v>
      </c>
      <c r="D125" s="83" t="s">
        <v>292</v>
      </c>
      <c r="E125" s="84">
        <v>20161</v>
      </c>
      <c r="F125" s="84" t="s">
        <v>307</v>
      </c>
      <c r="G125" s="83" t="s">
        <v>293</v>
      </c>
      <c r="H125" s="85">
        <v>16061074</v>
      </c>
      <c r="I125" s="85">
        <v>290</v>
      </c>
      <c r="J125" s="83" t="s">
        <v>308</v>
      </c>
      <c r="K125" s="83" t="s">
        <v>308</v>
      </c>
      <c r="L125" s="86">
        <v>319</v>
      </c>
      <c r="M125" s="83" t="s">
        <v>336</v>
      </c>
    </row>
    <row r="126" spans="2:13" ht="13.15" customHeight="1" x14ac:dyDescent="0.2">
      <c r="B126" s="61">
        <v>294</v>
      </c>
      <c r="C126" s="82">
        <v>5</v>
      </c>
      <c r="D126" s="83" t="s">
        <v>292</v>
      </c>
      <c r="E126" s="84">
        <v>20161</v>
      </c>
      <c r="F126" s="84" t="s">
        <v>307</v>
      </c>
      <c r="G126" s="83" t="s">
        <v>293</v>
      </c>
      <c r="H126" s="85">
        <v>16061074</v>
      </c>
      <c r="I126" s="85">
        <v>290</v>
      </c>
      <c r="J126" s="83" t="s">
        <v>308</v>
      </c>
      <c r="K126" s="83" t="s">
        <v>308</v>
      </c>
      <c r="L126" s="86">
        <v>294</v>
      </c>
      <c r="M126" s="83" t="s">
        <v>322</v>
      </c>
    </row>
    <row r="127" spans="2:13" ht="13.15" customHeight="1" x14ac:dyDescent="0.2">
      <c r="B127" s="61">
        <v>320</v>
      </c>
      <c r="C127" s="82">
        <v>5</v>
      </c>
      <c r="D127" s="83" t="s">
        <v>292</v>
      </c>
      <c r="E127" s="84">
        <v>20161</v>
      </c>
      <c r="F127" s="84" t="s">
        <v>307</v>
      </c>
      <c r="G127" s="83" t="s">
        <v>293</v>
      </c>
      <c r="H127" s="85">
        <v>16061074</v>
      </c>
      <c r="I127" s="85">
        <v>290</v>
      </c>
      <c r="J127" s="83" t="s">
        <v>308</v>
      </c>
      <c r="K127" s="83" t="s">
        <v>308</v>
      </c>
      <c r="L127" s="86">
        <v>320</v>
      </c>
      <c r="M127" s="83" t="s">
        <v>337</v>
      </c>
    </row>
    <row r="128" spans="2:13" ht="13.15" customHeight="1" x14ac:dyDescent="0.2">
      <c r="B128" s="61">
        <v>344</v>
      </c>
      <c r="C128" s="82">
        <v>5</v>
      </c>
      <c r="D128" s="83" t="s">
        <v>292</v>
      </c>
      <c r="E128" s="84">
        <v>20101</v>
      </c>
      <c r="F128" s="84" t="s">
        <v>270</v>
      </c>
      <c r="G128" s="83" t="s">
        <v>293</v>
      </c>
      <c r="H128" s="85">
        <v>16061074</v>
      </c>
      <c r="I128" s="85">
        <v>290</v>
      </c>
      <c r="J128" s="83" t="s">
        <v>308</v>
      </c>
      <c r="K128" s="83" t="s">
        <v>308</v>
      </c>
      <c r="L128" s="86">
        <v>344</v>
      </c>
      <c r="M128" s="83" t="s">
        <v>338</v>
      </c>
    </row>
    <row r="129" spans="2:13" ht="13.15" customHeight="1" x14ac:dyDescent="0.2">
      <c r="B129" s="61">
        <v>227</v>
      </c>
      <c r="C129" s="82">
        <v>5</v>
      </c>
      <c r="D129" s="83" t="s">
        <v>292</v>
      </c>
      <c r="E129" s="84">
        <v>20006</v>
      </c>
      <c r="F129" s="84" t="s">
        <v>300</v>
      </c>
      <c r="G129" s="83" t="s">
        <v>293</v>
      </c>
      <c r="H129" s="85">
        <v>16061117</v>
      </c>
      <c r="I129" s="85">
        <v>3110</v>
      </c>
      <c r="J129" s="83" t="s">
        <v>301</v>
      </c>
      <c r="K129" s="83" t="s">
        <v>301</v>
      </c>
      <c r="L129" s="86">
        <v>227</v>
      </c>
      <c r="M129" s="83" t="s">
        <v>302</v>
      </c>
    </row>
    <row r="130" spans="2:13" ht="13.15" customHeight="1" x14ac:dyDescent="0.2">
      <c r="B130" s="61">
        <v>336</v>
      </c>
      <c r="C130" s="82">
        <v>5</v>
      </c>
      <c r="D130" s="83" t="s">
        <v>292</v>
      </c>
      <c r="E130" s="84">
        <v>20030</v>
      </c>
      <c r="F130" s="84" t="s">
        <v>216</v>
      </c>
      <c r="G130" s="83" t="s">
        <v>293</v>
      </c>
      <c r="H130" s="85">
        <v>16061117</v>
      </c>
      <c r="I130" s="85">
        <v>3110</v>
      </c>
      <c r="J130" s="83" t="s">
        <v>301</v>
      </c>
      <c r="K130" s="83" t="s">
        <v>301</v>
      </c>
      <c r="L130" s="86">
        <v>336</v>
      </c>
      <c r="M130" s="83" t="s">
        <v>340</v>
      </c>
    </row>
    <row r="131" spans="2:13" ht="13.15" customHeight="1" x14ac:dyDescent="0.2">
      <c r="B131" s="61">
        <v>348</v>
      </c>
      <c r="C131" s="82">
        <v>5</v>
      </c>
      <c r="D131" s="83" t="s">
        <v>292</v>
      </c>
      <c r="E131" s="84">
        <v>20006</v>
      </c>
      <c r="F131" s="84" t="s">
        <v>300</v>
      </c>
      <c r="G131" s="83" t="s">
        <v>293</v>
      </c>
      <c r="H131" s="85">
        <v>16061117</v>
      </c>
      <c r="I131" s="85">
        <v>3110</v>
      </c>
      <c r="J131" s="83" t="s">
        <v>301</v>
      </c>
      <c r="K131" s="83" t="s">
        <v>301</v>
      </c>
      <c r="L131" s="86">
        <v>348</v>
      </c>
      <c r="M131" s="83" t="s">
        <v>343</v>
      </c>
    </row>
    <row r="132" spans="2:13" ht="13.15" customHeight="1" x14ac:dyDescent="0.2">
      <c r="B132" s="61">
        <v>281</v>
      </c>
      <c r="C132" s="82">
        <v>5</v>
      </c>
      <c r="D132" s="83" t="s">
        <v>292</v>
      </c>
      <c r="E132" s="84">
        <v>20062</v>
      </c>
      <c r="F132" s="84" t="s">
        <v>269</v>
      </c>
      <c r="G132" s="83" t="s">
        <v>293</v>
      </c>
      <c r="H132" s="85">
        <v>16061117</v>
      </c>
      <c r="I132" s="85">
        <v>3110</v>
      </c>
      <c r="J132" s="83" t="s">
        <v>301</v>
      </c>
      <c r="K132" s="83" t="s">
        <v>301</v>
      </c>
      <c r="L132" s="86">
        <v>281</v>
      </c>
      <c r="M132" s="83" t="s">
        <v>314</v>
      </c>
    </row>
    <row r="133" spans="2:13" ht="13.15" customHeight="1" x14ac:dyDescent="0.2">
      <c r="B133" s="61">
        <v>284</v>
      </c>
      <c r="C133" s="82">
        <v>5</v>
      </c>
      <c r="D133" s="83" t="s">
        <v>292</v>
      </c>
      <c r="E133" s="84">
        <v>20006</v>
      </c>
      <c r="F133" s="84" t="s">
        <v>300</v>
      </c>
      <c r="G133" s="83" t="s">
        <v>293</v>
      </c>
      <c r="H133" s="85">
        <v>16061117</v>
      </c>
      <c r="I133" s="85">
        <v>3110</v>
      </c>
      <c r="J133" s="83" t="s">
        <v>301</v>
      </c>
      <c r="K133" s="83" t="s">
        <v>301</v>
      </c>
      <c r="L133" s="86">
        <v>284</v>
      </c>
      <c r="M133" s="83" t="s">
        <v>315</v>
      </c>
    </row>
    <row r="134" spans="2:13" ht="13.15" customHeight="1" x14ac:dyDescent="0.2">
      <c r="B134" s="61">
        <v>333</v>
      </c>
      <c r="C134" s="82">
        <v>5</v>
      </c>
      <c r="D134" s="83" t="s">
        <v>292</v>
      </c>
      <c r="E134" s="84">
        <v>20006</v>
      </c>
      <c r="F134" s="84" t="s">
        <v>300</v>
      </c>
      <c r="G134" s="83" t="s">
        <v>293</v>
      </c>
      <c r="H134" s="85">
        <v>16061117</v>
      </c>
      <c r="I134" s="85">
        <v>3110</v>
      </c>
      <c r="J134" s="83" t="s">
        <v>301</v>
      </c>
      <c r="K134" s="83" t="s">
        <v>301</v>
      </c>
      <c r="L134" s="86">
        <v>333</v>
      </c>
      <c r="M134" s="83" t="s">
        <v>339</v>
      </c>
    </row>
    <row r="135" spans="2:13" ht="13.15" customHeight="1" x14ac:dyDescent="0.2">
      <c r="B135" s="61">
        <v>338</v>
      </c>
      <c r="C135" s="82">
        <v>5</v>
      </c>
      <c r="D135" s="83" t="s">
        <v>292</v>
      </c>
      <c r="E135" s="84">
        <v>20030</v>
      </c>
      <c r="F135" s="84" t="s">
        <v>216</v>
      </c>
      <c r="G135" s="83" t="s">
        <v>293</v>
      </c>
      <c r="H135" s="85">
        <v>16061117</v>
      </c>
      <c r="I135" s="85">
        <v>3110</v>
      </c>
      <c r="J135" s="83" t="s">
        <v>301</v>
      </c>
      <c r="K135" s="83" t="s">
        <v>301</v>
      </c>
      <c r="L135" s="86">
        <v>338</v>
      </c>
      <c r="M135" s="83" t="s">
        <v>342</v>
      </c>
    </row>
    <row r="136" spans="2:13" ht="13.15" customHeight="1" x14ac:dyDescent="0.2">
      <c r="B136" s="61">
        <v>228</v>
      </c>
      <c r="C136" s="82">
        <v>5</v>
      </c>
      <c r="D136" s="83" t="s">
        <v>292</v>
      </c>
      <c r="E136" s="84">
        <v>20006</v>
      </c>
      <c r="F136" s="84" t="s">
        <v>300</v>
      </c>
      <c r="G136" s="83" t="s">
        <v>293</v>
      </c>
      <c r="H136" s="85">
        <v>16061117</v>
      </c>
      <c r="I136" s="85">
        <v>3110</v>
      </c>
      <c r="J136" s="83" t="s">
        <v>301</v>
      </c>
      <c r="K136" s="83" t="s">
        <v>301</v>
      </c>
      <c r="L136" s="86">
        <v>228</v>
      </c>
      <c r="M136" s="83" t="s">
        <v>303</v>
      </c>
    </row>
    <row r="137" spans="2:13" ht="13.15" customHeight="1" x14ac:dyDescent="0.2">
      <c r="B137" s="61">
        <v>349</v>
      </c>
      <c r="C137" s="82">
        <v>5</v>
      </c>
      <c r="D137" s="83" t="s">
        <v>292</v>
      </c>
      <c r="E137" s="84">
        <v>20006</v>
      </c>
      <c r="F137" s="84" t="s">
        <v>300</v>
      </c>
      <c r="G137" s="83" t="s">
        <v>293</v>
      </c>
      <c r="H137" s="85">
        <v>16061117</v>
      </c>
      <c r="I137" s="85">
        <v>3110</v>
      </c>
      <c r="J137" s="83" t="s">
        <v>301</v>
      </c>
      <c r="K137" s="83" t="s">
        <v>301</v>
      </c>
      <c r="L137" s="86">
        <v>349</v>
      </c>
      <c r="M137" s="83" t="s">
        <v>344</v>
      </c>
    </row>
    <row r="138" spans="2:13" ht="13.15" customHeight="1" x14ac:dyDescent="0.2">
      <c r="B138" s="61">
        <v>337</v>
      </c>
      <c r="C138" s="82">
        <v>5</v>
      </c>
      <c r="D138" s="83" t="s">
        <v>292</v>
      </c>
      <c r="E138" s="84">
        <v>20062</v>
      </c>
      <c r="F138" s="84" t="s">
        <v>269</v>
      </c>
      <c r="G138" s="83" t="s">
        <v>293</v>
      </c>
      <c r="H138" s="85">
        <v>16061117</v>
      </c>
      <c r="I138" s="85">
        <v>3110</v>
      </c>
      <c r="J138" s="83" t="s">
        <v>301</v>
      </c>
      <c r="K138" s="83" t="s">
        <v>301</v>
      </c>
      <c r="L138" s="86">
        <v>337</v>
      </c>
      <c r="M138" s="83" t="s">
        <v>341</v>
      </c>
    </row>
    <row r="139" spans="2:13" ht="13.15" customHeight="1" x14ac:dyDescent="0.2">
      <c r="B139" s="61">
        <v>361</v>
      </c>
      <c r="C139" s="82">
        <v>5</v>
      </c>
      <c r="D139" s="83" t="s">
        <v>292</v>
      </c>
      <c r="E139" s="84">
        <v>20006</v>
      </c>
      <c r="F139" s="84" t="s">
        <v>300</v>
      </c>
      <c r="G139" s="83" t="s">
        <v>293</v>
      </c>
      <c r="H139" s="85">
        <v>16061117</v>
      </c>
      <c r="I139" s="85">
        <v>3110</v>
      </c>
      <c r="J139" s="83" t="s">
        <v>301</v>
      </c>
      <c r="K139" s="83" t="s">
        <v>301</v>
      </c>
      <c r="L139" s="86">
        <v>361</v>
      </c>
      <c r="M139" s="83" t="s">
        <v>345</v>
      </c>
    </row>
    <row r="140" spans="2:13" ht="13.15" customHeight="1" x14ac:dyDescent="0.2">
      <c r="B140" s="61">
        <v>218</v>
      </c>
      <c r="C140" s="82">
        <v>6</v>
      </c>
      <c r="D140" s="83" t="s">
        <v>346</v>
      </c>
      <c r="E140" s="84">
        <v>20065</v>
      </c>
      <c r="F140" s="84" t="s">
        <v>323</v>
      </c>
      <c r="G140" s="83" t="s">
        <v>293</v>
      </c>
      <c r="H140" s="85">
        <v>16061003</v>
      </c>
      <c r="I140" s="85">
        <v>855</v>
      </c>
      <c r="J140" s="83" t="s">
        <v>347</v>
      </c>
      <c r="K140" s="83" t="s">
        <v>347</v>
      </c>
      <c r="L140" s="86">
        <v>218</v>
      </c>
      <c r="M140" s="83" t="s">
        <v>347</v>
      </c>
    </row>
    <row r="141" spans="2:13" ht="13.15" customHeight="1" x14ac:dyDescent="0.2">
      <c r="B141" s="61">
        <v>234</v>
      </c>
      <c r="C141" s="82">
        <v>6</v>
      </c>
      <c r="D141" s="83" t="s">
        <v>346</v>
      </c>
      <c r="E141" s="84">
        <v>20057</v>
      </c>
      <c r="F141" s="84" t="s">
        <v>348</v>
      </c>
      <c r="G141" s="83" t="s">
        <v>293</v>
      </c>
      <c r="H141" s="85">
        <v>16061015</v>
      </c>
      <c r="I141" s="85">
        <v>633</v>
      </c>
      <c r="J141" s="83" t="s">
        <v>349</v>
      </c>
      <c r="K141" s="83" t="s">
        <v>349</v>
      </c>
      <c r="L141" s="86">
        <v>234</v>
      </c>
      <c r="M141" s="83" t="s">
        <v>349</v>
      </c>
    </row>
    <row r="142" spans="2:13" ht="13.15" customHeight="1" x14ac:dyDescent="0.2">
      <c r="B142" s="61">
        <v>246</v>
      </c>
      <c r="C142" s="82">
        <v>6</v>
      </c>
      <c r="D142" s="83" t="s">
        <v>346</v>
      </c>
      <c r="E142" s="84">
        <v>20057</v>
      </c>
      <c r="F142" s="84" t="s">
        <v>348</v>
      </c>
      <c r="G142" s="83" t="s">
        <v>293</v>
      </c>
      <c r="H142" s="85">
        <v>16061026</v>
      </c>
      <c r="I142" s="85">
        <v>577</v>
      </c>
      <c r="J142" s="83" t="s">
        <v>350</v>
      </c>
      <c r="K142" s="83" t="s">
        <v>350</v>
      </c>
      <c r="L142" s="86">
        <v>246</v>
      </c>
      <c r="M142" s="83" t="s">
        <v>350</v>
      </c>
    </row>
    <row r="143" spans="2:13" ht="13.15" customHeight="1" x14ac:dyDescent="0.2">
      <c r="B143" s="61">
        <v>249</v>
      </c>
      <c r="C143" s="82">
        <v>6</v>
      </c>
      <c r="D143" s="83" t="s">
        <v>346</v>
      </c>
      <c r="E143" s="84">
        <v>20065</v>
      </c>
      <c r="F143" s="84" t="s">
        <v>323</v>
      </c>
      <c r="G143" s="83" t="s">
        <v>293</v>
      </c>
      <c r="H143" s="85">
        <v>16061031</v>
      </c>
      <c r="I143" s="85">
        <v>877</v>
      </c>
      <c r="J143" s="83" t="s">
        <v>351</v>
      </c>
      <c r="K143" s="83" t="s">
        <v>351</v>
      </c>
      <c r="L143" s="86">
        <v>249</v>
      </c>
      <c r="M143" s="83" t="s">
        <v>351</v>
      </c>
    </row>
    <row r="144" spans="2:13" ht="12.75" customHeight="1" x14ac:dyDescent="0.2">
      <c r="B144" s="61">
        <v>283</v>
      </c>
      <c r="C144" s="82">
        <v>6</v>
      </c>
      <c r="D144" s="83" t="s">
        <v>346</v>
      </c>
      <c r="E144" s="84">
        <v>20065</v>
      </c>
      <c r="F144" s="84" t="s">
        <v>323</v>
      </c>
      <c r="G144" s="83" t="s">
        <v>293</v>
      </c>
      <c r="H144" s="85">
        <v>16061115</v>
      </c>
      <c r="I144" s="85">
        <v>3097</v>
      </c>
      <c r="J144" s="83" t="s">
        <v>316</v>
      </c>
      <c r="K144" s="83" t="s">
        <v>317</v>
      </c>
      <c r="L144" s="86">
        <v>283</v>
      </c>
      <c r="M144" s="83" t="s">
        <v>352</v>
      </c>
    </row>
    <row r="145" spans="2:13" ht="13.15" customHeight="1" x14ac:dyDescent="0.2">
      <c r="B145" s="61">
        <v>339</v>
      </c>
      <c r="C145" s="82">
        <v>6</v>
      </c>
      <c r="D145" s="83" t="s">
        <v>346</v>
      </c>
      <c r="E145" s="84">
        <v>20065</v>
      </c>
      <c r="F145" s="84" t="s">
        <v>323</v>
      </c>
      <c r="G145" s="83" t="s">
        <v>293</v>
      </c>
      <c r="H145" s="85">
        <v>16061094</v>
      </c>
      <c r="I145" s="85">
        <v>799</v>
      </c>
      <c r="J145" s="83" t="s">
        <v>353</v>
      </c>
      <c r="K145" s="83" t="s">
        <v>353</v>
      </c>
      <c r="L145" s="86">
        <v>339</v>
      </c>
      <c r="M145" s="83" t="s">
        <v>353</v>
      </c>
    </row>
    <row r="146" spans="2:13" ht="13.15" customHeight="1" x14ac:dyDescent="0.2">
      <c r="B146" s="61">
        <v>368</v>
      </c>
      <c r="C146" s="82">
        <v>6</v>
      </c>
      <c r="D146" s="83" t="s">
        <v>346</v>
      </c>
      <c r="E146" s="84">
        <v>20067</v>
      </c>
      <c r="F146" s="84" t="s">
        <v>354</v>
      </c>
      <c r="G146" s="83" t="s">
        <v>293</v>
      </c>
      <c r="H146" s="85">
        <v>16061114</v>
      </c>
      <c r="I146" s="85">
        <v>722</v>
      </c>
      <c r="J146" s="83" t="s">
        <v>355</v>
      </c>
      <c r="K146" s="83" t="s">
        <v>355</v>
      </c>
      <c r="L146" s="86">
        <v>368</v>
      </c>
      <c r="M146" s="83" t="s">
        <v>356</v>
      </c>
    </row>
    <row r="147" spans="2:13" ht="13.15" customHeight="1" x14ac:dyDescent="0.2">
      <c r="B147" s="61">
        <v>369</v>
      </c>
      <c r="C147" s="82">
        <v>6</v>
      </c>
      <c r="D147" s="83" t="s">
        <v>346</v>
      </c>
      <c r="E147" s="84">
        <v>20067</v>
      </c>
      <c r="F147" s="84" t="s">
        <v>354</v>
      </c>
      <c r="G147" s="83" t="s">
        <v>293</v>
      </c>
      <c r="H147" s="85">
        <v>16061114</v>
      </c>
      <c r="I147" s="85">
        <v>722</v>
      </c>
      <c r="J147" s="83" t="s">
        <v>355</v>
      </c>
      <c r="K147" s="83" t="s">
        <v>355</v>
      </c>
      <c r="L147" s="86">
        <v>369</v>
      </c>
      <c r="M147" s="83" t="s">
        <v>357</v>
      </c>
    </row>
    <row r="148" spans="2:13" ht="13.15" customHeight="1" x14ac:dyDescent="0.2">
      <c r="B148" s="61">
        <v>370</v>
      </c>
      <c r="C148" s="82">
        <v>6</v>
      </c>
      <c r="D148" s="83" t="s">
        <v>346</v>
      </c>
      <c r="E148" s="84">
        <v>20090</v>
      </c>
      <c r="F148" s="84" t="s">
        <v>358</v>
      </c>
      <c r="G148" s="83" t="s">
        <v>293</v>
      </c>
      <c r="H148" s="85">
        <v>16061114</v>
      </c>
      <c r="I148" s="85">
        <v>722</v>
      </c>
      <c r="J148" s="83" t="s">
        <v>355</v>
      </c>
      <c r="K148" s="83" t="s">
        <v>355</v>
      </c>
      <c r="L148" s="86">
        <v>370</v>
      </c>
      <c r="M148" s="83" t="s">
        <v>359</v>
      </c>
    </row>
    <row r="149" spans="2:13" ht="13.15" customHeight="1" x14ac:dyDescent="0.2">
      <c r="B149" s="61">
        <v>371</v>
      </c>
      <c r="C149" s="82">
        <v>6</v>
      </c>
      <c r="D149" s="83" t="s">
        <v>346</v>
      </c>
      <c r="E149" s="84">
        <v>20065</v>
      </c>
      <c r="F149" s="84" t="s">
        <v>323</v>
      </c>
      <c r="G149" s="83" t="s">
        <v>293</v>
      </c>
      <c r="H149" s="85">
        <v>16061114</v>
      </c>
      <c r="I149" s="85">
        <v>722</v>
      </c>
      <c r="J149" s="83" t="s">
        <v>355</v>
      </c>
      <c r="K149" s="83" t="s">
        <v>355</v>
      </c>
      <c r="L149" s="86">
        <v>371</v>
      </c>
      <c r="M149" s="83" t="s">
        <v>355</v>
      </c>
    </row>
    <row r="150" spans="2:13" ht="13.15" customHeight="1" x14ac:dyDescent="0.2">
      <c r="B150" s="61">
        <v>347</v>
      </c>
      <c r="C150" s="82">
        <v>6</v>
      </c>
      <c r="D150" s="83" t="s">
        <v>346</v>
      </c>
      <c r="E150" s="84">
        <v>20065</v>
      </c>
      <c r="F150" s="84" t="s">
        <v>323</v>
      </c>
      <c r="G150" s="83" t="s">
        <v>293</v>
      </c>
      <c r="H150" s="85">
        <v>16061103</v>
      </c>
      <c r="I150" s="85">
        <v>666</v>
      </c>
      <c r="J150" s="83" t="s">
        <v>360</v>
      </c>
      <c r="K150" s="83" t="s">
        <v>360</v>
      </c>
      <c r="L150" s="86">
        <v>347</v>
      </c>
      <c r="M150" s="83" t="s">
        <v>360</v>
      </c>
    </row>
    <row r="151" spans="2:13" ht="13.15" customHeight="1" x14ac:dyDescent="0.2">
      <c r="B151" s="61">
        <v>610</v>
      </c>
      <c r="C151" s="82">
        <v>7</v>
      </c>
      <c r="D151" s="83" t="s">
        <v>361</v>
      </c>
      <c r="E151" s="84">
        <v>20500</v>
      </c>
      <c r="F151" s="84" t="s">
        <v>362</v>
      </c>
      <c r="G151" s="83" t="s">
        <v>363</v>
      </c>
      <c r="H151" s="85">
        <v>16063104</v>
      </c>
      <c r="I151" s="85">
        <v>3237</v>
      </c>
      <c r="J151" s="83" t="s">
        <v>364</v>
      </c>
      <c r="K151" s="83" t="s">
        <v>365</v>
      </c>
      <c r="L151" s="86">
        <v>610</v>
      </c>
      <c r="M151" s="83" t="s">
        <v>366</v>
      </c>
    </row>
    <row r="152" spans="2:13" ht="13.15" customHeight="1" x14ac:dyDescent="0.2">
      <c r="B152" s="61">
        <v>550</v>
      </c>
      <c r="C152" s="82">
        <v>7</v>
      </c>
      <c r="D152" s="83" t="s">
        <v>361</v>
      </c>
      <c r="E152" s="84">
        <v>20500</v>
      </c>
      <c r="F152" s="84" t="s">
        <v>362</v>
      </c>
      <c r="G152" s="83" t="s">
        <v>363</v>
      </c>
      <c r="H152" s="85">
        <v>16063104</v>
      </c>
      <c r="I152" s="85">
        <v>3237</v>
      </c>
      <c r="J152" s="83" t="s">
        <v>364</v>
      </c>
      <c r="K152" s="83" t="s">
        <v>365</v>
      </c>
      <c r="L152" s="86">
        <v>550</v>
      </c>
      <c r="M152" s="83" t="s">
        <v>367</v>
      </c>
    </row>
    <row r="153" spans="2:13" ht="13.15" customHeight="1" x14ac:dyDescent="0.2">
      <c r="B153" s="61">
        <v>555</v>
      </c>
      <c r="C153" s="82">
        <v>7</v>
      </c>
      <c r="D153" s="83" t="s">
        <v>361</v>
      </c>
      <c r="E153" s="84">
        <v>20500</v>
      </c>
      <c r="F153" s="84" t="s">
        <v>362</v>
      </c>
      <c r="G153" s="83" t="s">
        <v>363</v>
      </c>
      <c r="H153" s="85">
        <v>16063104</v>
      </c>
      <c r="I153" s="85">
        <v>3237</v>
      </c>
      <c r="J153" s="83" t="s">
        <v>364</v>
      </c>
      <c r="K153" s="83" t="s">
        <v>365</v>
      </c>
      <c r="L153" s="86">
        <v>555</v>
      </c>
      <c r="M153" s="83" t="s">
        <v>416</v>
      </c>
    </row>
    <row r="154" spans="2:13" ht="13.15" customHeight="1" x14ac:dyDescent="0.2">
      <c r="B154" s="61">
        <v>614</v>
      </c>
      <c r="C154" s="82">
        <v>7</v>
      </c>
      <c r="D154" s="83" t="s">
        <v>361</v>
      </c>
      <c r="E154" s="84">
        <v>20500</v>
      </c>
      <c r="F154" s="84" t="s">
        <v>362</v>
      </c>
      <c r="G154" s="83" t="s">
        <v>363</v>
      </c>
      <c r="H154" s="85">
        <v>16063104</v>
      </c>
      <c r="I154" s="85">
        <v>3237</v>
      </c>
      <c r="J154" s="83" t="s">
        <v>364</v>
      </c>
      <c r="K154" s="83" t="s">
        <v>365</v>
      </c>
      <c r="L154" s="86">
        <v>614</v>
      </c>
      <c r="M154" s="83" t="s">
        <v>368</v>
      </c>
    </row>
    <row r="155" spans="2:13" ht="13.15" customHeight="1" x14ac:dyDescent="0.2">
      <c r="B155" s="61">
        <v>214</v>
      </c>
      <c r="C155" s="82">
        <v>7</v>
      </c>
      <c r="D155" s="83" t="s">
        <v>361</v>
      </c>
      <c r="E155" s="84">
        <v>20110</v>
      </c>
      <c r="F155" s="84" t="s">
        <v>381</v>
      </c>
      <c r="G155" s="83" t="s">
        <v>293</v>
      </c>
      <c r="H155" s="85">
        <v>16061001</v>
      </c>
      <c r="I155" s="85">
        <v>304</v>
      </c>
      <c r="J155" s="83" t="s">
        <v>382</v>
      </c>
      <c r="K155" s="83" t="s">
        <v>382</v>
      </c>
      <c r="L155" s="86">
        <v>214</v>
      </c>
      <c r="M155" s="83" t="s">
        <v>382</v>
      </c>
    </row>
    <row r="156" spans="2:13" ht="13.15" customHeight="1" x14ac:dyDescent="0.2">
      <c r="B156" s="61">
        <v>216</v>
      </c>
      <c r="C156" s="82">
        <v>7</v>
      </c>
      <c r="D156" s="83" t="s">
        <v>361</v>
      </c>
      <c r="E156" s="84">
        <v>20278</v>
      </c>
      <c r="F156" s="84" t="s">
        <v>383</v>
      </c>
      <c r="G156" s="83" t="s">
        <v>293</v>
      </c>
      <c r="H156" s="85">
        <v>16061002</v>
      </c>
      <c r="I156" s="85">
        <v>382</v>
      </c>
      <c r="J156" s="83" t="s">
        <v>384</v>
      </c>
      <c r="K156" s="83" t="s">
        <v>384</v>
      </c>
      <c r="L156" s="86">
        <v>216</v>
      </c>
      <c r="M156" s="83" t="s">
        <v>385</v>
      </c>
    </row>
    <row r="157" spans="2:13" ht="13.15" customHeight="1" x14ac:dyDescent="0.2">
      <c r="B157" s="61">
        <v>217</v>
      </c>
      <c r="C157" s="82">
        <v>7</v>
      </c>
      <c r="D157" s="83" t="s">
        <v>361</v>
      </c>
      <c r="E157" s="84">
        <v>20260</v>
      </c>
      <c r="F157" s="84" t="s">
        <v>386</v>
      </c>
      <c r="G157" s="83" t="s">
        <v>293</v>
      </c>
      <c r="H157" s="85">
        <v>16061002</v>
      </c>
      <c r="I157" s="85">
        <v>382</v>
      </c>
      <c r="J157" s="83" t="s">
        <v>384</v>
      </c>
      <c r="K157" s="83" t="s">
        <v>384</v>
      </c>
      <c r="L157" s="86">
        <v>217</v>
      </c>
      <c r="M157" s="83" t="s">
        <v>387</v>
      </c>
    </row>
    <row r="158" spans="2:13" ht="13.15" customHeight="1" x14ac:dyDescent="0.2">
      <c r="B158" s="61">
        <v>508</v>
      </c>
      <c r="C158" s="82">
        <v>7</v>
      </c>
      <c r="D158" s="83" t="s">
        <v>361</v>
      </c>
      <c r="E158" s="84">
        <v>20500</v>
      </c>
      <c r="F158" s="84" t="s">
        <v>362</v>
      </c>
      <c r="G158" s="83" t="s">
        <v>363</v>
      </c>
      <c r="H158" s="85">
        <v>16063006</v>
      </c>
      <c r="I158" s="85">
        <v>606</v>
      </c>
      <c r="J158" s="83" t="s">
        <v>388</v>
      </c>
      <c r="K158" s="83" t="s">
        <v>389</v>
      </c>
      <c r="L158" s="86">
        <v>508</v>
      </c>
      <c r="M158" s="83" t="s">
        <v>389</v>
      </c>
    </row>
    <row r="159" spans="2:13" ht="13.15" customHeight="1" x14ac:dyDescent="0.2">
      <c r="B159" s="61">
        <v>524</v>
      </c>
      <c r="C159" s="82">
        <v>7</v>
      </c>
      <c r="D159" s="83" t="s">
        <v>361</v>
      </c>
      <c r="E159" s="84">
        <v>20500</v>
      </c>
      <c r="F159" s="84" t="s">
        <v>362</v>
      </c>
      <c r="G159" s="83" t="s">
        <v>363</v>
      </c>
      <c r="H159" s="85">
        <v>16063008</v>
      </c>
      <c r="I159" s="85">
        <v>608</v>
      </c>
      <c r="J159" s="83" t="s">
        <v>392</v>
      </c>
      <c r="K159" s="83" t="s">
        <v>392</v>
      </c>
      <c r="L159" s="86">
        <v>524</v>
      </c>
      <c r="M159" s="83" t="s">
        <v>392</v>
      </c>
    </row>
    <row r="160" spans="2:13" ht="13.15" customHeight="1" x14ac:dyDescent="0.2">
      <c r="B160" s="61">
        <v>229</v>
      </c>
      <c r="C160" s="82">
        <v>7</v>
      </c>
      <c r="D160" s="83" t="s">
        <v>361</v>
      </c>
      <c r="E160" s="84">
        <v>20108</v>
      </c>
      <c r="F160" s="84" t="s">
        <v>327</v>
      </c>
      <c r="G160" s="83" t="s">
        <v>293</v>
      </c>
      <c r="H160" s="85">
        <v>16061012</v>
      </c>
      <c r="I160" s="85">
        <v>13</v>
      </c>
      <c r="J160" s="83" t="s">
        <v>393</v>
      </c>
      <c r="K160" s="83" t="s">
        <v>393</v>
      </c>
      <c r="L160" s="86">
        <v>229</v>
      </c>
      <c r="M160" s="83" t="s">
        <v>394</v>
      </c>
    </row>
    <row r="161" spans="2:13" ht="13.15" customHeight="1" x14ac:dyDescent="0.2">
      <c r="B161" s="61">
        <v>231</v>
      </c>
      <c r="C161" s="82">
        <v>7</v>
      </c>
      <c r="D161" s="83" t="s">
        <v>361</v>
      </c>
      <c r="E161" s="84">
        <v>20108</v>
      </c>
      <c r="F161" s="84" t="s">
        <v>327</v>
      </c>
      <c r="G161" s="83" t="s">
        <v>293</v>
      </c>
      <c r="H161" s="85">
        <v>16061012</v>
      </c>
      <c r="I161" s="85">
        <v>13</v>
      </c>
      <c r="J161" s="83" t="s">
        <v>393</v>
      </c>
      <c r="K161" s="83" t="s">
        <v>393</v>
      </c>
      <c r="L161" s="86">
        <v>231</v>
      </c>
      <c r="M161" s="83" t="s">
        <v>395</v>
      </c>
    </row>
    <row r="162" spans="2:13" ht="13.15" customHeight="1" x14ac:dyDescent="0.2">
      <c r="B162" s="61">
        <v>232</v>
      </c>
      <c r="C162" s="82">
        <v>7</v>
      </c>
      <c r="D162" s="83" t="s">
        <v>361</v>
      </c>
      <c r="E162" s="84">
        <v>20110</v>
      </c>
      <c r="F162" s="84" t="s">
        <v>381</v>
      </c>
      <c r="G162" s="83" t="s">
        <v>293</v>
      </c>
      <c r="H162" s="85">
        <v>16061014</v>
      </c>
      <c r="I162" s="85">
        <v>321</v>
      </c>
      <c r="J162" s="83" t="s">
        <v>396</v>
      </c>
      <c r="K162" s="83" t="s">
        <v>396</v>
      </c>
      <c r="L162" s="86">
        <v>232</v>
      </c>
      <c r="M162" s="83" t="s">
        <v>396</v>
      </c>
    </row>
    <row r="163" spans="2:13" ht="13.15" customHeight="1" x14ac:dyDescent="0.2">
      <c r="B163" s="61">
        <v>240</v>
      </c>
      <c r="C163" s="82">
        <v>7</v>
      </c>
      <c r="D163" s="83" t="s">
        <v>361</v>
      </c>
      <c r="E163" s="84">
        <v>20110</v>
      </c>
      <c r="F163" s="84" t="s">
        <v>381</v>
      </c>
      <c r="G163" s="83" t="s">
        <v>293</v>
      </c>
      <c r="H163" s="85">
        <v>16061021</v>
      </c>
      <c r="I163" s="85">
        <v>135</v>
      </c>
      <c r="J163" s="83" t="s">
        <v>398</v>
      </c>
      <c r="K163" s="83" t="s">
        <v>398</v>
      </c>
      <c r="L163" s="86">
        <v>240</v>
      </c>
      <c r="M163" s="83" t="s">
        <v>398</v>
      </c>
    </row>
    <row r="164" spans="2:13" ht="13.15" customHeight="1" x14ac:dyDescent="0.2">
      <c r="B164" s="61">
        <v>237</v>
      </c>
      <c r="C164" s="82">
        <v>7</v>
      </c>
      <c r="D164" s="83" t="s">
        <v>361</v>
      </c>
      <c r="E164" s="84">
        <v>20253</v>
      </c>
      <c r="F164" s="84" t="s">
        <v>369</v>
      </c>
      <c r="G164" s="83" t="s">
        <v>293</v>
      </c>
      <c r="H164" s="85">
        <v>16061018</v>
      </c>
      <c r="I164" s="85">
        <v>427</v>
      </c>
      <c r="J164" s="83" t="s">
        <v>399</v>
      </c>
      <c r="K164" s="83" t="s">
        <v>399</v>
      </c>
      <c r="L164" s="86">
        <v>237</v>
      </c>
      <c r="M164" s="83" t="s">
        <v>399</v>
      </c>
    </row>
    <row r="165" spans="2:13" ht="13.15" customHeight="1" x14ac:dyDescent="0.2">
      <c r="B165" s="61">
        <v>242</v>
      </c>
      <c r="C165" s="82">
        <v>7</v>
      </c>
      <c r="D165" s="83" t="s">
        <v>361</v>
      </c>
      <c r="E165" s="84">
        <v>20260</v>
      </c>
      <c r="F165" s="84" t="s">
        <v>386</v>
      </c>
      <c r="G165" s="83" t="s">
        <v>293</v>
      </c>
      <c r="H165" s="85">
        <v>16061023</v>
      </c>
      <c r="I165" s="85">
        <v>370</v>
      </c>
      <c r="J165" s="83" t="s">
        <v>400</v>
      </c>
      <c r="K165" s="83" t="s">
        <v>400</v>
      </c>
      <c r="L165" s="86">
        <v>242</v>
      </c>
      <c r="M165" s="83" t="s">
        <v>400</v>
      </c>
    </row>
    <row r="166" spans="2:13" ht="13.15" customHeight="1" x14ac:dyDescent="0.2">
      <c r="B166" s="61">
        <v>243</v>
      </c>
      <c r="C166" s="82">
        <v>7</v>
      </c>
      <c r="D166" s="83" t="s">
        <v>361</v>
      </c>
      <c r="E166" s="84">
        <v>20260</v>
      </c>
      <c r="F166" s="84" t="s">
        <v>386</v>
      </c>
      <c r="G166" s="83" t="s">
        <v>293</v>
      </c>
      <c r="H166" s="85">
        <v>16061024</v>
      </c>
      <c r="I166" s="85">
        <v>360</v>
      </c>
      <c r="J166" s="83" t="s">
        <v>401</v>
      </c>
      <c r="K166" s="83" t="s">
        <v>402</v>
      </c>
      <c r="L166" s="86">
        <v>243</v>
      </c>
      <c r="M166" s="83" t="s">
        <v>403</v>
      </c>
    </row>
    <row r="167" spans="2:13" ht="13.15" customHeight="1" x14ac:dyDescent="0.2">
      <c r="B167" s="61">
        <v>244</v>
      </c>
      <c r="C167" s="82">
        <v>7</v>
      </c>
      <c r="D167" s="83" t="s">
        <v>361</v>
      </c>
      <c r="E167" s="84">
        <v>20260</v>
      </c>
      <c r="F167" s="84" t="s">
        <v>386</v>
      </c>
      <c r="G167" s="83" t="s">
        <v>293</v>
      </c>
      <c r="H167" s="85">
        <v>16061024</v>
      </c>
      <c r="I167" s="85">
        <v>360</v>
      </c>
      <c r="J167" s="83" t="s">
        <v>401</v>
      </c>
      <c r="K167" s="83" t="s">
        <v>402</v>
      </c>
      <c r="L167" s="86">
        <v>244</v>
      </c>
      <c r="M167" s="83" t="s">
        <v>404</v>
      </c>
    </row>
    <row r="168" spans="2:13" ht="13.15" customHeight="1" x14ac:dyDescent="0.2">
      <c r="B168" s="61">
        <v>803</v>
      </c>
      <c r="C168" s="82">
        <v>7</v>
      </c>
      <c r="D168" s="83" t="s">
        <v>361</v>
      </c>
      <c r="E168" s="84">
        <v>20263</v>
      </c>
      <c r="F168" s="84" t="s">
        <v>413</v>
      </c>
      <c r="G168" s="83" t="s">
        <v>293</v>
      </c>
      <c r="H168" s="85">
        <v>16061118</v>
      </c>
      <c r="I168" s="85">
        <v>332</v>
      </c>
      <c r="J168" s="83" t="s">
        <v>371</v>
      </c>
      <c r="K168" s="83" t="s">
        <v>372</v>
      </c>
      <c r="L168" s="86">
        <v>803</v>
      </c>
      <c r="M168" s="83" t="s">
        <v>2912</v>
      </c>
    </row>
    <row r="169" spans="2:13" ht="13.15" customHeight="1" x14ac:dyDescent="0.2">
      <c r="B169" s="61">
        <v>756</v>
      </c>
      <c r="C169" s="82">
        <v>7</v>
      </c>
      <c r="D169" s="83" t="s">
        <v>361</v>
      </c>
      <c r="E169" s="84">
        <v>20253</v>
      </c>
      <c r="F169" s="84" t="s">
        <v>369</v>
      </c>
      <c r="G169" s="83" t="s">
        <v>293</v>
      </c>
      <c r="H169" s="85">
        <v>16061118</v>
      </c>
      <c r="I169" s="85">
        <v>332</v>
      </c>
      <c r="J169" s="83" t="s">
        <v>371</v>
      </c>
      <c r="K169" s="83" t="s">
        <v>372</v>
      </c>
      <c r="L169" s="86">
        <v>756</v>
      </c>
      <c r="M169" s="83" t="s">
        <v>409</v>
      </c>
    </row>
    <row r="170" spans="2:13" ht="13.15" customHeight="1" x14ac:dyDescent="0.2">
      <c r="B170" s="61">
        <v>842</v>
      </c>
      <c r="C170" s="82">
        <v>7</v>
      </c>
      <c r="D170" s="83" t="s">
        <v>361</v>
      </c>
      <c r="E170" s="84">
        <v>20253</v>
      </c>
      <c r="F170" s="84" t="s">
        <v>369</v>
      </c>
      <c r="G170" s="83" t="s">
        <v>293</v>
      </c>
      <c r="H170" s="85">
        <v>16061118</v>
      </c>
      <c r="I170" s="85">
        <v>332</v>
      </c>
      <c r="J170" s="83" t="s">
        <v>371</v>
      </c>
      <c r="K170" s="83" t="s">
        <v>372</v>
      </c>
      <c r="L170" s="86">
        <v>842</v>
      </c>
      <c r="M170" s="83" t="s">
        <v>373</v>
      </c>
    </row>
    <row r="171" spans="2:13" ht="13.15" customHeight="1" x14ac:dyDescent="0.2">
      <c r="B171" s="61">
        <v>245</v>
      </c>
      <c r="C171" s="82">
        <v>7</v>
      </c>
      <c r="D171" s="83" t="s">
        <v>361</v>
      </c>
      <c r="E171" s="84">
        <v>20253</v>
      </c>
      <c r="F171" s="84" t="s">
        <v>369</v>
      </c>
      <c r="G171" s="83" t="s">
        <v>293</v>
      </c>
      <c r="H171" s="85">
        <v>16061118</v>
      </c>
      <c r="I171" s="85">
        <v>332</v>
      </c>
      <c r="J171" s="83" t="s">
        <v>371</v>
      </c>
      <c r="K171" s="83" t="s">
        <v>372</v>
      </c>
      <c r="L171" s="86">
        <v>245</v>
      </c>
      <c r="M171" s="83" t="s">
        <v>372</v>
      </c>
    </row>
    <row r="172" spans="2:13" ht="13.15" customHeight="1" x14ac:dyDescent="0.2">
      <c r="B172" s="61">
        <v>274</v>
      </c>
      <c r="C172" s="82">
        <v>7</v>
      </c>
      <c r="D172" s="83" t="s">
        <v>361</v>
      </c>
      <c r="E172" s="84">
        <v>20253</v>
      </c>
      <c r="F172" s="84" t="s">
        <v>369</v>
      </c>
      <c r="G172" s="83" t="s">
        <v>293</v>
      </c>
      <c r="H172" s="85">
        <v>16061118</v>
      </c>
      <c r="I172" s="85">
        <v>332</v>
      </c>
      <c r="J172" s="83" t="s">
        <v>371</v>
      </c>
      <c r="K172" s="83" t="s">
        <v>372</v>
      </c>
      <c r="L172" s="86">
        <v>274</v>
      </c>
      <c r="M172" s="83" t="s">
        <v>405</v>
      </c>
    </row>
    <row r="173" spans="2:13" ht="13.15" customHeight="1" x14ac:dyDescent="0.2">
      <c r="B173" s="61">
        <v>757</v>
      </c>
      <c r="C173" s="82">
        <v>7</v>
      </c>
      <c r="D173" s="83" t="s">
        <v>361</v>
      </c>
      <c r="E173" s="84">
        <v>20137</v>
      </c>
      <c r="F173" s="84" t="s">
        <v>410</v>
      </c>
      <c r="G173" s="83" t="s">
        <v>293</v>
      </c>
      <c r="H173" s="85">
        <v>16061118</v>
      </c>
      <c r="I173" s="85">
        <v>332</v>
      </c>
      <c r="J173" s="83" t="s">
        <v>371</v>
      </c>
      <c r="K173" s="83" t="s">
        <v>372</v>
      </c>
      <c r="L173" s="86">
        <v>757</v>
      </c>
      <c r="M173" s="83" t="s">
        <v>411</v>
      </c>
    </row>
    <row r="174" spans="2:13" ht="13.15" customHeight="1" x14ac:dyDescent="0.2">
      <c r="B174" s="61">
        <v>288</v>
      </c>
      <c r="C174" s="82">
        <v>7</v>
      </c>
      <c r="D174" s="83" t="s">
        <v>361</v>
      </c>
      <c r="E174" s="84">
        <v>20253</v>
      </c>
      <c r="F174" s="84" t="s">
        <v>369</v>
      </c>
      <c r="G174" s="83" t="s">
        <v>293</v>
      </c>
      <c r="H174" s="85">
        <v>16061118</v>
      </c>
      <c r="I174" s="85">
        <v>332</v>
      </c>
      <c r="J174" s="83" t="s">
        <v>371</v>
      </c>
      <c r="K174" s="83" t="s">
        <v>372</v>
      </c>
      <c r="L174" s="86">
        <v>288</v>
      </c>
      <c r="M174" s="83" t="s">
        <v>406</v>
      </c>
    </row>
    <row r="175" spans="2:13" ht="13.15" customHeight="1" x14ac:dyDescent="0.2">
      <c r="B175" s="61">
        <v>805</v>
      </c>
      <c r="C175" s="82">
        <v>7</v>
      </c>
      <c r="D175" s="83" t="s">
        <v>361</v>
      </c>
      <c r="E175" s="84">
        <v>20263</v>
      </c>
      <c r="F175" s="84" t="s">
        <v>413</v>
      </c>
      <c r="G175" s="83" t="s">
        <v>293</v>
      </c>
      <c r="H175" s="85">
        <v>16061118</v>
      </c>
      <c r="I175" s="85">
        <v>332</v>
      </c>
      <c r="J175" s="83" t="s">
        <v>371</v>
      </c>
      <c r="K175" s="83" t="s">
        <v>372</v>
      </c>
      <c r="L175" s="86">
        <v>805</v>
      </c>
      <c r="M175" s="83" t="s">
        <v>2914</v>
      </c>
    </row>
    <row r="176" spans="2:13" ht="13.15" customHeight="1" x14ac:dyDescent="0.2">
      <c r="B176" s="61">
        <v>295</v>
      </c>
      <c r="C176" s="82">
        <v>7</v>
      </c>
      <c r="D176" s="83" t="s">
        <v>361</v>
      </c>
      <c r="E176" s="84">
        <v>20110</v>
      </c>
      <c r="F176" s="84" t="s">
        <v>381</v>
      </c>
      <c r="G176" s="83" t="s">
        <v>293</v>
      </c>
      <c r="H176" s="85">
        <v>16061118</v>
      </c>
      <c r="I176" s="85">
        <v>332</v>
      </c>
      <c r="J176" s="83" t="s">
        <v>371</v>
      </c>
      <c r="K176" s="83" t="s">
        <v>372</v>
      </c>
      <c r="L176" s="86">
        <v>295</v>
      </c>
      <c r="M176" s="83" t="s">
        <v>407</v>
      </c>
    </row>
    <row r="177" spans="2:13" ht="13.15" customHeight="1" x14ac:dyDescent="0.2">
      <c r="B177" s="61">
        <v>332</v>
      </c>
      <c r="C177" s="82">
        <v>7</v>
      </c>
      <c r="D177" s="83" t="s">
        <v>361</v>
      </c>
      <c r="E177" s="84">
        <v>20253</v>
      </c>
      <c r="F177" s="84" t="s">
        <v>369</v>
      </c>
      <c r="G177" s="83" t="s">
        <v>293</v>
      </c>
      <c r="H177" s="85">
        <v>16061118</v>
      </c>
      <c r="I177" s="85">
        <v>332</v>
      </c>
      <c r="J177" s="83" t="s">
        <v>371</v>
      </c>
      <c r="K177" s="83" t="s">
        <v>372</v>
      </c>
      <c r="L177" s="86">
        <v>332</v>
      </c>
      <c r="M177" s="83" t="s">
        <v>408</v>
      </c>
    </row>
    <row r="178" spans="2:13" ht="13.15" customHeight="1" x14ac:dyDescent="0.2">
      <c r="B178" s="61">
        <v>806</v>
      </c>
      <c r="C178" s="82">
        <v>7</v>
      </c>
      <c r="D178" s="83" t="s">
        <v>361</v>
      </c>
      <c r="E178" s="84">
        <v>20263</v>
      </c>
      <c r="F178" s="84" t="s">
        <v>413</v>
      </c>
      <c r="G178" s="83" t="s">
        <v>293</v>
      </c>
      <c r="H178" s="85">
        <v>16061118</v>
      </c>
      <c r="I178" s="85">
        <v>332</v>
      </c>
      <c r="J178" s="83" t="s">
        <v>371</v>
      </c>
      <c r="K178" s="83" t="s">
        <v>372</v>
      </c>
      <c r="L178" s="86">
        <v>806</v>
      </c>
      <c r="M178" s="83" t="s">
        <v>1548</v>
      </c>
    </row>
    <row r="179" spans="2:13" ht="13.15" customHeight="1" x14ac:dyDescent="0.2">
      <c r="B179" s="61">
        <v>846</v>
      </c>
      <c r="C179" s="82">
        <v>7</v>
      </c>
      <c r="D179" s="83" t="s">
        <v>361</v>
      </c>
      <c r="E179" s="84">
        <v>20253</v>
      </c>
      <c r="F179" s="84" t="s">
        <v>369</v>
      </c>
      <c r="G179" s="83" t="s">
        <v>293</v>
      </c>
      <c r="H179" s="85">
        <v>16061118</v>
      </c>
      <c r="I179" s="85">
        <v>332</v>
      </c>
      <c r="J179" s="83" t="s">
        <v>371</v>
      </c>
      <c r="K179" s="83" t="s">
        <v>372</v>
      </c>
      <c r="L179" s="86">
        <v>846</v>
      </c>
      <c r="M179" s="83" t="s">
        <v>380</v>
      </c>
    </row>
    <row r="180" spans="2:13" ht="13.15" customHeight="1" x14ac:dyDescent="0.2">
      <c r="B180" s="61">
        <v>247</v>
      </c>
      <c r="C180" s="82">
        <v>7</v>
      </c>
      <c r="D180" s="83" t="s">
        <v>361</v>
      </c>
      <c r="E180" s="84">
        <v>20263</v>
      </c>
      <c r="F180" s="84" t="s">
        <v>413</v>
      </c>
      <c r="G180" s="83" t="s">
        <v>293</v>
      </c>
      <c r="H180" s="85">
        <v>16061027</v>
      </c>
      <c r="I180" s="85">
        <v>434</v>
      </c>
      <c r="J180" s="83" t="s">
        <v>414</v>
      </c>
      <c r="K180" s="83" t="s">
        <v>414</v>
      </c>
      <c r="L180" s="86">
        <v>247</v>
      </c>
      <c r="M180" s="83" t="s">
        <v>414</v>
      </c>
    </row>
    <row r="181" spans="2:13" ht="13.15" customHeight="1" x14ac:dyDescent="0.2">
      <c r="B181" s="61">
        <v>250</v>
      </c>
      <c r="C181" s="82">
        <v>7</v>
      </c>
      <c r="D181" s="83" t="s">
        <v>361</v>
      </c>
      <c r="E181" s="84">
        <v>20110</v>
      </c>
      <c r="F181" s="84" t="s">
        <v>381</v>
      </c>
      <c r="G181" s="83" t="s">
        <v>293</v>
      </c>
      <c r="H181" s="85">
        <v>16061032</v>
      </c>
      <c r="I181" s="85">
        <v>1055</v>
      </c>
      <c r="J181" s="83" t="s">
        <v>417</v>
      </c>
      <c r="K181" s="83" t="s">
        <v>417</v>
      </c>
      <c r="L181" s="86">
        <v>250</v>
      </c>
      <c r="M181" s="83" t="s">
        <v>417</v>
      </c>
    </row>
    <row r="182" spans="2:13" ht="13.15" customHeight="1" x14ac:dyDescent="0.2">
      <c r="B182" s="61">
        <v>251</v>
      </c>
      <c r="C182" s="82">
        <v>7</v>
      </c>
      <c r="D182" s="83" t="s">
        <v>361</v>
      </c>
      <c r="E182" s="84">
        <v>20260</v>
      </c>
      <c r="F182" s="84" t="s">
        <v>386</v>
      </c>
      <c r="G182" s="83" t="s">
        <v>293</v>
      </c>
      <c r="H182" s="85">
        <v>16061033</v>
      </c>
      <c r="I182" s="85">
        <v>345</v>
      </c>
      <c r="J182" s="83" t="s">
        <v>418</v>
      </c>
      <c r="K182" s="83" t="s">
        <v>418</v>
      </c>
      <c r="L182" s="86">
        <v>251</v>
      </c>
      <c r="M182" s="83" t="s">
        <v>418</v>
      </c>
    </row>
    <row r="183" spans="2:13" ht="13.15" customHeight="1" x14ac:dyDescent="0.2">
      <c r="B183" s="61">
        <v>252</v>
      </c>
      <c r="C183" s="82">
        <v>7</v>
      </c>
      <c r="D183" s="83" t="s">
        <v>361</v>
      </c>
      <c r="E183" s="84">
        <v>20110</v>
      </c>
      <c r="F183" s="84" t="s">
        <v>381</v>
      </c>
      <c r="G183" s="83" t="s">
        <v>293</v>
      </c>
      <c r="H183" s="85">
        <v>16061034</v>
      </c>
      <c r="I183" s="85">
        <v>303</v>
      </c>
      <c r="J183" s="83" t="s">
        <v>419</v>
      </c>
      <c r="K183" s="83" t="s">
        <v>419</v>
      </c>
      <c r="L183" s="86">
        <v>252</v>
      </c>
      <c r="M183" s="83" t="s">
        <v>419</v>
      </c>
    </row>
    <row r="184" spans="2:13" ht="13.15" customHeight="1" x14ac:dyDescent="0.2">
      <c r="B184" s="61">
        <v>253</v>
      </c>
      <c r="C184" s="82">
        <v>7</v>
      </c>
      <c r="D184" s="83" t="s">
        <v>361</v>
      </c>
      <c r="E184" s="84">
        <v>20263</v>
      </c>
      <c r="F184" s="84" t="s">
        <v>413</v>
      </c>
      <c r="G184" s="83" t="s">
        <v>293</v>
      </c>
      <c r="H184" s="85">
        <v>16061035</v>
      </c>
      <c r="I184" s="85">
        <v>448</v>
      </c>
      <c r="J184" s="83" t="s">
        <v>420</v>
      </c>
      <c r="K184" s="83" t="s">
        <v>420</v>
      </c>
      <c r="L184" s="86">
        <v>253</v>
      </c>
      <c r="M184" s="83" t="s">
        <v>421</v>
      </c>
    </row>
    <row r="185" spans="2:13" ht="13.15" customHeight="1" x14ac:dyDescent="0.2">
      <c r="B185" s="61">
        <v>254</v>
      </c>
      <c r="C185" s="82">
        <v>7</v>
      </c>
      <c r="D185" s="83" t="s">
        <v>361</v>
      </c>
      <c r="E185" s="84">
        <v>20263</v>
      </c>
      <c r="F185" s="84" t="s">
        <v>413</v>
      </c>
      <c r="G185" s="83" t="s">
        <v>293</v>
      </c>
      <c r="H185" s="85">
        <v>16061035</v>
      </c>
      <c r="I185" s="85">
        <v>448</v>
      </c>
      <c r="J185" s="83" t="s">
        <v>420</v>
      </c>
      <c r="K185" s="83" t="s">
        <v>420</v>
      </c>
      <c r="L185" s="86">
        <v>254</v>
      </c>
      <c r="M185" s="83" t="s">
        <v>422</v>
      </c>
    </row>
    <row r="186" spans="2:13" ht="13.15" customHeight="1" x14ac:dyDescent="0.2">
      <c r="B186" s="61">
        <v>255</v>
      </c>
      <c r="C186" s="82">
        <v>7</v>
      </c>
      <c r="D186" s="83" t="s">
        <v>361</v>
      </c>
      <c r="E186" s="84">
        <v>20263</v>
      </c>
      <c r="F186" s="84" t="s">
        <v>413</v>
      </c>
      <c r="G186" s="83" t="s">
        <v>293</v>
      </c>
      <c r="H186" s="85">
        <v>16061035</v>
      </c>
      <c r="I186" s="85">
        <v>448</v>
      </c>
      <c r="J186" s="83" t="s">
        <v>420</v>
      </c>
      <c r="K186" s="83" t="s">
        <v>420</v>
      </c>
      <c r="L186" s="86">
        <v>255</v>
      </c>
      <c r="M186" s="83" t="s">
        <v>420</v>
      </c>
    </row>
    <row r="187" spans="2:13" ht="13.15" customHeight="1" x14ac:dyDescent="0.2">
      <c r="B187" s="61">
        <v>256</v>
      </c>
      <c r="C187" s="82">
        <v>7</v>
      </c>
      <c r="D187" s="83" t="s">
        <v>361</v>
      </c>
      <c r="E187" s="84">
        <v>20263</v>
      </c>
      <c r="F187" s="84" t="s">
        <v>413</v>
      </c>
      <c r="G187" s="83" t="s">
        <v>293</v>
      </c>
      <c r="H187" s="85">
        <v>16061035</v>
      </c>
      <c r="I187" s="85">
        <v>448</v>
      </c>
      <c r="J187" s="83" t="s">
        <v>420</v>
      </c>
      <c r="K187" s="83" t="s">
        <v>420</v>
      </c>
      <c r="L187" s="86">
        <v>256</v>
      </c>
      <c r="M187" s="83" t="s">
        <v>423</v>
      </c>
    </row>
    <row r="188" spans="2:13" ht="13.15" customHeight="1" x14ac:dyDescent="0.2">
      <c r="B188" s="61">
        <v>257</v>
      </c>
      <c r="C188" s="82">
        <v>7</v>
      </c>
      <c r="D188" s="83" t="s">
        <v>361</v>
      </c>
      <c r="E188" s="84">
        <v>20110</v>
      </c>
      <c r="F188" s="84" t="s">
        <v>381</v>
      </c>
      <c r="G188" s="83" t="s">
        <v>293</v>
      </c>
      <c r="H188" s="85">
        <v>16061036</v>
      </c>
      <c r="I188" s="85">
        <v>323</v>
      </c>
      <c r="J188" s="83" t="s">
        <v>424</v>
      </c>
      <c r="K188" s="83" t="s">
        <v>424</v>
      </c>
      <c r="L188" s="86">
        <v>257</v>
      </c>
      <c r="M188" s="83" t="s">
        <v>424</v>
      </c>
    </row>
    <row r="189" spans="2:13" ht="13.15" customHeight="1" x14ac:dyDescent="0.2">
      <c r="B189" s="61">
        <v>262</v>
      </c>
      <c r="C189" s="82">
        <v>7</v>
      </c>
      <c r="D189" s="83" t="s">
        <v>361</v>
      </c>
      <c r="E189" s="84">
        <v>20263</v>
      </c>
      <c r="F189" s="84" t="s">
        <v>413</v>
      </c>
      <c r="G189" s="83" t="s">
        <v>293</v>
      </c>
      <c r="H189" s="85">
        <v>16061041</v>
      </c>
      <c r="I189" s="85">
        <v>407</v>
      </c>
      <c r="J189" s="83" t="s">
        <v>430</v>
      </c>
      <c r="K189" s="83" t="s">
        <v>430</v>
      </c>
      <c r="L189" s="86">
        <v>262</v>
      </c>
      <c r="M189" s="83" t="s">
        <v>430</v>
      </c>
    </row>
    <row r="190" spans="2:13" ht="12.75" customHeight="1" x14ac:dyDescent="0.2">
      <c r="B190" s="61">
        <v>219</v>
      </c>
      <c r="C190" s="82">
        <v>7</v>
      </c>
      <c r="D190" s="83" t="s">
        <v>361</v>
      </c>
      <c r="E190" s="84">
        <v>20263</v>
      </c>
      <c r="F190" s="84" t="s">
        <v>413</v>
      </c>
      <c r="G190" s="83" t="s">
        <v>293</v>
      </c>
      <c r="H190" s="85">
        <v>16061045</v>
      </c>
      <c r="I190" s="85">
        <v>1110</v>
      </c>
      <c r="J190" s="83" t="s">
        <v>427</v>
      </c>
      <c r="K190" s="83" t="s">
        <v>428</v>
      </c>
      <c r="L190" s="86">
        <v>219</v>
      </c>
      <c r="M190" s="83" t="s">
        <v>433</v>
      </c>
    </row>
    <row r="191" spans="2:13" ht="12.75" customHeight="1" x14ac:dyDescent="0.2">
      <c r="B191" s="61">
        <v>277</v>
      </c>
      <c r="C191" s="82">
        <v>7</v>
      </c>
      <c r="D191" s="83" t="s">
        <v>361</v>
      </c>
      <c r="E191" s="84">
        <v>20110</v>
      </c>
      <c r="F191" s="84" t="s">
        <v>381</v>
      </c>
      <c r="G191" s="83" t="s">
        <v>293</v>
      </c>
      <c r="H191" s="85">
        <v>16061045</v>
      </c>
      <c r="I191" s="85">
        <v>1110</v>
      </c>
      <c r="J191" s="83" t="s">
        <v>427</v>
      </c>
      <c r="K191" s="83" t="s">
        <v>428</v>
      </c>
      <c r="L191" s="86">
        <v>277</v>
      </c>
      <c r="M191" s="83" t="s">
        <v>441</v>
      </c>
    </row>
    <row r="192" spans="2:13" ht="13.15" customHeight="1" x14ac:dyDescent="0.2">
      <c r="B192" s="61">
        <v>267</v>
      </c>
      <c r="C192" s="82">
        <v>7</v>
      </c>
      <c r="D192" s="83" t="s">
        <v>361</v>
      </c>
      <c r="E192" s="84">
        <v>20263</v>
      </c>
      <c r="F192" s="84" t="s">
        <v>413</v>
      </c>
      <c r="G192" s="83" t="s">
        <v>293</v>
      </c>
      <c r="H192" s="85">
        <v>16061045</v>
      </c>
      <c r="I192" s="85">
        <v>1110</v>
      </c>
      <c r="J192" s="83" t="s">
        <v>427</v>
      </c>
      <c r="K192" s="83" t="s">
        <v>428</v>
      </c>
      <c r="L192" s="86">
        <v>267</v>
      </c>
      <c r="M192" s="83" t="s">
        <v>434</v>
      </c>
    </row>
    <row r="193" spans="2:13" ht="12.75" customHeight="1" x14ac:dyDescent="0.2">
      <c r="B193" s="61">
        <v>261</v>
      </c>
      <c r="C193" s="82">
        <v>7</v>
      </c>
      <c r="D193" s="83" t="s">
        <v>361</v>
      </c>
      <c r="E193" s="84">
        <v>29238</v>
      </c>
      <c r="F193" s="84" t="s">
        <v>426</v>
      </c>
      <c r="G193" s="83" t="s">
        <v>293</v>
      </c>
      <c r="H193" s="85">
        <v>16061045</v>
      </c>
      <c r="I193" s="85">
        <v>1110</v>
      </c>
      <c r="J193" s="83" t="s">
        <v>427</v>
      </c>
      <c r="K193" s="83" t="s">
        <v>428</v>
      </c>
      <c r="L193" s="86">
        <v>261</v>
      </c>
      <c r="M193" s="83" t="s">
        <v>429</v>
      </c>
    </row>
    <row r="194" spans="2:13" ht="12.75" customHeight="1" x14ac:dyDescent="0.2">
      <c r="B194" s="61">
        <v>269</v>
      </c>
      <c r="C194" s="82">
        <v>7</v>
      </c>
      <c r="D194" s="83" t="s">
        <v>361</v>
      </c>
      <c r="E194" s="84">
        <v>20110</v>
      </c>
      <c r="F194" s="84" t="s">
        <v>381</v>
      </c>
      <c r="G194" s="83" t="s">
        <v>293</v>
      </c>
      <c r="H194" s="85">
        <v>16061045</v>
      </c>
      <c r="I194" s="85">
        <v>1110</v>
      </c>
      <c r="J194" s="83" t="s">
        <v>427</v>
      </c>
      <c r="K194" s="83" t="s">
        <v>428</v>
      </c>
      <c r="L194" s="86">
        <v>269</v>
      </c>
      <c r="M194" s="83" t="s">
        <v>435</v>
      </c>
    </row>
    <row r="195" spans="2:13" ht="12.75" customHeight="1" x14ac:dyDescent="0.2">
      <c r="B195" s="61">
        <v>270</v>
      </c>
      <c r="C195" s="82">
        <v>7</v>
      </c>
      <c r="D195" s="83" t="s">
        <v>361</v>
      </c>
      <c r="E195" s="84">
        <v>20110</v>
      </c>
      <c r="F195" s="84" t="s">
        <v>381</v>
      </c>
      <c r="G195" s="83" t="s">
        <v>293</v>
      </c>
      <c r="H195" s="85">
        <v>16061045</v>
      </c>
      <c r="I195" s="85">
        <v>1110</v>
      </c>
      <c r="J195" s="83" t="s">
        <v>427</v>
      </c>
      <c r="K195" s="83" t="s">
        <v>428</v>
      </c>
      <c r="L195" s="86">
        <v>270</v>
      </c>
      <c r="M195" s="83" t="s">
        <v>436</v>
      </c>
    </row>
    <row r="196" spans="2:13" ht="12.75" customHeight="1" x14ac:dyDescent="0.2">
      <c r="B196" s="61">
        <v>271</v>
      </c>
      <c r="C196" s="82">
        <v>7</v>
      </c>
      <c r="D196" s="83" t="s">
        <v>361</v>
      </c>
      <c r="E196" s="84">
        <v>20110</v>
      </c>
      <c r="F196" s="84" t="s">
        <v>381</v>
      </c>
      <c r="G196" s="83" t="s">
        <v>293</v>
      </c>
      <c r="H196" s="85">
        <v>16061045</v>
      </c>
      <c r="I196" s="85">
        <v>1110</v>
      </c>
      <c r="J196" s="83" t="s">
        <v>427</v>
      </c>
      <c r="K196" s="83" t="s">
        <v>428</v>
      </c>
      <c r="L196" s="86">
        <v>271</v>
      </c>
      <c r="M196" s="83" t="s">
        <v>437</v>
      </c>
    </row>
    <row r="197" spans="2:13" ht="12.75" customHeight="1" x14ac:dyDescent="0.2">
      <c r="B197" s="61">
        <v>278</v>
      </c>
      <c r="C197" s="82">
        <v>7</v>
      </c>
      <c r="D197" s="83" t="s">
        <v>361</v>
      </c>
      <c r="E197" s="84">
        <v>20110</v>
      </c>
      <c r="F197" s="84" t="s">
        <v>381</v>
      </c>
      <c r="G197" s="83" t="s">
        <v>293</v>
      </c>
      <c r="H197" s="85">
        <v>16061045</v>
      </c>
      <c r="I197" s="85">
        <v>1110</v>
      </c>
      <c r="J197" s="83" t="s">
        <v>427</v>
      </c>
      <c r="K197" s="83" t="s">
        <v>428</v>
      </c>
      <c r="L197" s="86">
        <v>278</v>
      </c>
      <c r="M197" s="83" t="s">
        <v>442</v>
      </c>
    </row>
    <row r="198" spans="2:13" ht="13.15" customHeight="1" x14ac:dyDescent="0.2">
      <c r="B198" s="61">
        <v>273</v>
      </c>
      <c r="C198" s="82">
        <v>7</v>
      </c>
      <c r="D198" s="83" t="s">
        <v>361</v>
      </c>
      <c r="E198" s="84">
        <v>20110</v>
      </c>
      <c r="F198" s="84" t="s">
        <v>381</v>
      </c>
      <c r="G198" s="83" t="s">
        <v>293</v>
      </c>
      <c r="H198" s="85">
        <v>16061045</v>
      </c>
      <c r="I198" s="85">
        <v>1110</v>
      </c>
      <c r="J198" s="83" t="s">
        <v>427</v>
      </c>
      <c r="K198" s="83" t="s">
        <v>428</v>
      </c>
      <c r="L198" s="86">
        <v>273</v>
      </c>
      <c r="M198" s="83" t="s">
        <v>438</v>
      </c>
    </row>
    <row r="199" spans="2:13" ht="13.15" customHeight="1" x14ac:dyDescent="0.2">
      <c r="B199" s="61">
        <v>279</v>
      </c>
      <c r="C199" s="82">
        <v>7</v>
      </c>
      <c r="D199" s="83" t="s">
        <v>361</v>
      </c>
      <c r="E199" s="84">
        <v>20110</v>
      </c>
      <c r="F199" s="84" t="s">
        <v>381</v>
      </c>
      <c r="G199" s="83" t="s">
        <v>293</v>
      </c>
      <c r="H199" s="85">
        <v>16061045</v>
      </c>
      <c r="I199" s="85">
        <v>1110</v>
      </c>
      <c r="J199" s="83" t="s">
        <v>427</v>
      </c>
      <c r="K199" s="83" t="s">
        <v>428</v>
      </c>
      <c r="L199" s="86">
        <v>279</v>
      </c>
      <c r="M199" s="83" t="s">
        <v>443</v>
      </c>
    </row>
    <row r="200" spans="2:13" ht="13.9" customHeight="1" x14ac:dyDescent="0.2">
      <c r="B200" s="61">
        <v>280</v>
      </c>
      <c r="C200" s="82">
        <v>7</v>
      </c>
      <c r="D200" s="83" t="s">
        <v>361</v>
      </c>
      <c r="E200" s="84">
        <v>20110</v>
      </c>
      <c r="F200" s="84" t="s">
        <v>381</v>
      </c>
      <c r="G200" s="83" t="s">
        <v>293</v>
      </c>
      <c r="H200" s="85">
        <v>16061045</v>
      </c>
      <c r="I200" s="85">
        <v>1110</v>
      </c>
      <c r="J200" s="83" t="s">
        <v>427</v>
      </c>
      <c r="K200" s="83" t="s">
        <v>428</v>
      </c>
      <c r="L200" s="86">
        <v>280</v>
      </c>
      <c r="M200" s="83" t="s">
        <v>444</v>
      </c>
    </row>
    <row r="201" spans="2:13" ht="13.15" customHeight="1" x14ac:dyDescent="0.2">
      <c r="B201" s="61">
        <v>275</v>
      </c>
      <c r="C201" s="82">
        <v>7</v>
      </c>
      <c r="D201" s="83" t="s">
        <v>361</v>
      </c>
      <c r="E201" s="84">
        <v>20110</v>
      </c>
      <c r="F201" s="84" t="s">
        <v>381</v>
      </c>
      <c r="G201" s="83" t="s">
        <v>293</v>
      </c>
      <c r="H201" s="85">
        <v>16061047</v>
      </c>
      <c r="I201" s="85">
        <v>336</v>
      </c>
      <c r="J201" s="83" t="s">
        <v>439</v>
      </c>
      <c r="K201" s="83" t="s">
        <v>439</v>
      </c>
      <c r="L201" s="86">
        <v>275</v>
      </c>
      <c r="M201" s="83" t="s">
        <v>439</v>
      </c>
    </row>
    <row r="202" spans="2:13" ht="13.15" customHeight="1" x14ac:dyDescent="0.2">
      <c r="B202" s="61">
        <v>276</v>
      </c>
      <c r="C202" s="82">
        <v>7</v>
      </c>
      <c r="D202" s="83" t="s">
        <v>361</v>
      </c>
      <c r="E202" s="84">
        <v>20110</v>
      </c>
      <c r="F202" s="84" t="s">
        <v>381</v>
      </c>
      <c r="G202" s="83" t="s">
        <v>293</v>
      </c>
      <c r="H202" s="85">
        <v>16061048</v>
      </c>
      <c r="I202" s="85">
        <v>302</v>
      </c>
      <c r="J202" s="83" t="s">
        <v>440</v>
      </c>
      <c r="K202" s="83" t="s">
        <v>440</v>
      </c>
      <c r="L202" s="86">
        <v>276</v>
      </c>
      <c r="M202" s="83" t="s">
        <v>440</v>
      </c>
    </row>
    <row r="203" spans="2:13" ht="12.75" customHeight="1" x14ac:dyDescent="0.2">
      <c r="B203" s="61">
        <v>289</v>
      </c>
      <c r="C203" s="82">
        <v>7</v>
      </c>
      <c r="D203" s="83" t="s">
        <v>361</v>
      </c>
      <c r="E203" s="84">
        <v>20353</v>
      </c>
      <c r="F203" s="84" t="s">
        <v>445</v>
      </c>
      <c r="G203" s="83" t="s">
        <v>293</v>
      </c>
      <c r="H203" s="85">
        <v>16061056</v>
      </c>
      <c r="I203" s="85">
        <v>452</v>
      </c>
      <c r="J203" s="83" t="s">
        <v>446</v>
      </c>
      <c r="K203" s="83" t="s">
        <v>446</v>
      </c>
      <c r="L203" s="86">
        <v>289</v>
      </c>
      <c r="M203" s="83" t="s">
        <v>446</v>
      </c>
    </row>
    <row r="204" spans="2:13" ht="13.15" customHeight="1" x14ac:dyDescent="0.2">
      <c r="B204" s="61">
        <v>290</v>
      </c>
      <c r="C204" s="82">
        <v>7</v>
      </c>
      <c r="D204" s="83" t="s">
        <v>361</v>
      </c>
      <c r="E204" s="84">
        <v>20110</v>
      </c>
      <c r="F204" s="84" t="s">
        <v>381</v>
      </c>
      <c r="G204" s="83" t="s">
        <v>293</v>
      </c>
      <c r="H204" s="85">
        <v>16061057</v>
      </c>
      <c r="I204" s="85">
        <v>146</v>
      </c>
      <c r="J204" s="83" t="s">
        <v>447</v>
      </c>
      <c r="K204" s="83" t="s">
        <v>447</v>
      </c>
      <c r="L204" s="86">
        <v>290</v>
      </c>
      <c r="M204" s="83" t="s">
        <v>447</v>
      </c>
    </row>
    <row r="205" spans="2:13" ht="12.75" customHeight="1" x14ac:dyDescent="0.2">
      <c r="B205" s="61">
        <v>296</v>
      </c>
      <c r="C205" s="82">
        <v>7</v>
      </c>
      <c r="D205" s="83" t="s">
        <v>361</v>
      </c>
      <c r="E205" s="84">
        <v>20263</v>
      </c>
      <c r="F205" s="84" t="s">
        <v>413</v>
      </c>
      <c r="G205" s="83" t="s">
        <v>293</v>
      </c>
      <c r="H205" s="85">
        <v>16061062</v>
      </c>
      <c r="I205" s="85">
        <v>391</v>
      </c>
      <c r="J205" s="83" t="s">
        <v>448</v>
      </c>
      <c r="K205" s="83" t="s">
        <v>448</v>
      </c>
      <c r="L205" s="86">
        <v>296</v>
      </c>
      <c r="M205" s="83" t="s">
        <v>448</v>
      </c>
    </row>
    <row r="206" spans="2:13" ht="13.15" customHeight="1" x14ac:dyDescent="0.2">
      <c r="B206" s="61">
        <v>298</v>
      </c>
      <c r="C206" s="82">
        <v>7</v>
      </c>
      <c r="D206" s="83" t="s">
        <v>361</v>
      </c>
      <c r="E206" s="84">
        <v>20253</v>
      </c>
      <c r="F206" s="84" t="s">
        <v>369</v>
      </c>
      <c r="G206" s="83" t="s">
        <v>293</v>
      </c>
      <c r="H206" s="85">
        <v>16061063</v>
      </c>
      <c r="I206" s="85">
        <v>401</v>
      </c>
      <c r="J206" s="83" t="s">
        <v>449</v>
      </c>
      <c r="K206" s="83" t="s">
        <v>449</v>
      </c>
      <c r="L206" s="86">
        <v>298</v>
      </c>
      <c r="M206" s="83" t="s">
        <v>449</v>
      </c>
    </row>
    <row r="207" spans="2:13" ht="12.75" customHeight="1" x14ac:dyDescent="0.2">
      <c r="B207" s="61">
        <v>592</v>
      </c>
      <c r="C207" s="82">
        <v>7</v>
      </c>
      <c r="D207" s="83" t="s">
        <v>361</v>
      </c>
      <c r="E207" s="84">
        <v>20500</v>
      </c>
      <c r="F207" s="84" t="s">
        <v>362</v>
      </c>
      <c r="G207" s="83" t="s">
        <v>363</v>
      </c>
      <c r="H207" s="85">
        <v>16063049</v>
      </c>
      <c r="I207" s="85">
        <v>593</v>
      </c>
      <c r="J207" s="83" t="s">
        <v>450</v>
      </c>
      <c r="K207" s="83" t="s">
        <v>450</v>
      </c>
      <c r="L207" s="86">
        <v>592</v>
      </c>
      <c r="M207" s="83" t="s">
        <v>450</v>
      </c>
    </row>
    <row r="208" spans="2:13" ht="13.15" customHeight="1" x14ac:dyDescent="0.2">
      <c r="B208" s="61">
        <v>299</v>
      </c>
      <c r="C208" s="82">
        <v>7</v>
      </c>
      <c r="D208" s="83" t="s">
        <v>361</v>
      </c>
      <c r="E208" s="84">
        <v>20108</v>
      </c>
      <c r="F208" s="84" t="s">
        <v>327</v>
      </c>
      <c r="G208" s="83" t="s">
        <v>293</v>
      </c>
      <c r="H208" s="85">
        <v>16061115</v>
      </c>
      <c r="I208" s="85">
        <v>3097</v>
      </c>
      <c r="J208" s="83" t="s">
        <v>316</v>
      </c>
      <c r="K208" s="83" t="s">
        <v>317</v>
      </c>
      <c r="L208" s="86">
        <v>299</v>
      </c>
      <c r="M208" s="83" t="s">
        <v>451</v>
      </c>
    </row>
    <row r="209" spans="2:13" ht="13.15" customHeight="1" x14ac:dyDescent="0.2">
      <c r="B209" s="61">
        <v>305</v>
      </c>
      <c r="C209" s="82">
        <v>7</v>
      </c>
      <c r="D209" s="83" t="s">
        <v>361</v>
      </c>
      <c r="E209" s="84">
        <v>20454</v>
      </c>
      <c r="F209" s="84" t="s">
        <v>397</v>
      </c>
      <c r="G209" s="83" t="s">
        <v>293</v>
      </c>
      <c r="H209" s="85">
        <v>16061066</v>
      </c>
      <c r="I209" s="85">
        <v>349</v>
      </c>
      <c r="J209" s="83" t="s">
        <v>453</v>
      </c>
      <c r="K209" s="83" t="s">
        <v>453</v>
      </c>
      <c r="L209" s="86">
        <v>305</v>
      </c>
      <c r="M209" s="83" t="s">
        <v>453</v>
      </c>
    </row>
    <row r="210" spans="2:13" ht="13.15" customHeight="1" x14ac:dyDescent="0.2">
      <c r="B210" s="61">
        <v>313</v>
      </c>
      <c r="C210" s="82">
        <v>7</v>
      </c>
      <c r="D210" s="83" t="s">
        <v>361</v>
      </c>
      <c r="E210" s="84">
        <v>20110</v>
      </c>
      <c r="F210" s="84" t="s">
        <v>381</v>
      </c>
      <c r="G210" s="83" t="s">
        <v>293</v>
      </c>
      <c r="H210" s="85">
        <v>16061069</v>
      </c>
      <c r="I210" s="85">
        <v>224</v>
      </c>
      <c r="J210" s="83" t="s">
        <v>457</v>
      </c>
      <c r="K210" s="83" t="s">
        <v>457</v>
      </c>
      <c r="L210" s="86">
        <v>313</v>
      </c>
      <c r="M210" s="83" t="s">
        <v>457</v>
      </c>
    </row>
    <row r="211" spans="2:13" ht="13.35" customHeight="1" x14ac:dyDescent="0.2">
      <c r="B211" s="61">
        <v>844</v>
      </c>
      <c r="C211" s="82">
        <v>7</v>
      </c>
      <c r="D211" s="83" t="s">
        <v>361</v>
      </c>
      <c r="E211" s="84">
        <v>20253</v>
      </c>
      <c r="F211" s="84" t="s">
        <v>369</v>
      </c>
      <c r="G211" s="83" t="s">
        <v>370</v>
      </c>
      <c r="H211" s="85">
        <v>16064046</v>
      </c>
      <c r="I211" s="85">
        <v>386</v>
      </c>
      <c r="J211" s="83" t="s">
        <v>376</v>
      </c>
      <c r="K211" s="83" t="s">
        <v>377</v>
      </c>
      <c r="L211" s="86">
        <v>844</v>
      </c>
      <c r="M211" s="83" t="s">
        <v>378</v>
      </c>
    </row>
    <row r="212" spans="2:13" ht="13.35" customHeight="1" x14ac:dyDescent="0.2">
      <c r="B212" s="61">
        <v>615</v>
      </c>
      <c r="C212" s="82">
        <v>7</v>
      </c>
      <c r="D212" s="83" t="s">
        <v>361</v>
      </c>
      <c r="E212" s="84">
        <v>20500</v>
      </c>
      <c r="F212" s="84" t="s">
        <v>362</v>
      </c>
      <c r="G212" s="83" t="s">
        <v>363</v>
      </c>
      <c r="H212" s="85">
        <v>16063058</v>
      </c>
      <c r="I212" s="85">
        <v>529</v>
      </c>
      <c r="J212" s="83" t="s">
        <v>459</v>
      </c>
      <c r="K212" s="83" t="s">
        <v>459</v>
      </c>
      <c r="L212" s="86">
        <v>615</v>
      </c>
      <c r="M212" s="83" t="s">
        <v>459</v>
      </c>
    </row>
    <row r="213" spans="2:13" ht="13.15" customHeight="1" x14ac:dyDescent="0.2">
      <c r="B213" s="61">
        <v>321</v>
      </c>
      <c r="C213" s="82">
        <v>7</v>
      </c>
      <c r="D213" s="83" t="s">
        <v>361</v>
      </c>
      <c r="E213" s="84">
        <v>20263</v>
      </c>
      <c r="F213" s="84" t="s">
        <v>413</v>
      </c>
      <c r="G213" s="83" t="s">
        <v>293</v>
      </c>
      <c r="H213" s="85">
        <v>16061075</v>
      </c>
      <c r="I213" s="85">
        <v>435</v>
      </c>
      <c r="J213" s="83" t="s">
        <v>460</v>
      </c>
      <c r="K213" s="83" t="s">
        <v>460</v>
      </c>
      <c r="L213" s="86">
        <v>321</v>
      </c>
      <c r="M213" s="83" t="s">
        <v>460</v>
      </c>
    </row>
    <row r="214" spans="2:13" ht="13.15" customHeight="1" x14ac:dyDescent="0.2">
      <c r="B214" s="61">
        <v>322</v>
      </c>
      <c r="C214" s="82">
        <v>7</v>
      </c>
      <c r="D214" s="83" t="s">
        <v>361</v>
      </c>
      <c r="E214" s="84">
        <v>20108</v>
      </c>
      <c r="F214" s="84" t="s">
        <v>327</v>
      </c>
      <c r="G214" s="83" t="s">
        <v>293</v>
      </c>
      <c r="H214" s="85">
        <v>16061076</v>
      </c>
      <c r="I214" s="85">
        <v>999</v>
      </c>
      <c r="J214" s="83" t="s">
        <v>461</v>
      </c>
      <c r="K214" s="83" t="s">
        <v>461</v>
      </c>
      <c r="L214" s="86">
        <v>322</v>
      </c>
      <c r="M214" s="83" t="s">
        <v>461</v>
      </c>
    </row>
    <row r="215" spans="2:13" ht="13.15" customHeight="1" x14ac:dyDescent="0.2">
      <c r="B215" s="61">
        <v>324</v>
      </c>
      <c r="C215" s="82">
        <v>7</v>
      </c>
      <c r="D215" s="83" t="s">
        <v>361</v>
      </c>
      <c r="E215" s="84">
        <v>20110</v>
      </c>
      <c r="F215" s="84" t="s">
        <v>381</v>
      </c>
      <c r="G215" s="83" t="s">
        <v>293</v>
      </c>
      <c r="H215" s="85">
        <v>16061078</v>
      </c>
      <c r="I215" s="85">
        <v>1188</v>
      </c>
      <c r="J215" s="83" t="s">
        <v>462</v>
      </c>
      <c r="K215" s="83" t="s">
        <v>462</v>
      </c>
      <c r="L215" s="86">
        <v>324</v>
      </c>
      <c r="M215" s="83" t="s">
        <v>462</v>
      </c>
    </row>
    <row r="216" spans="2:13" ht="13.15" customHeight="1" x14ac:dyDescent="0.2">
      <c r="B216" s="61">
        <v>325</v>
      </c>
      <c r="C216" s="82">
        <v>7</v>
      </c>
      <c r="D216" s="83" t="s">
        <v>361</v>
      </c>
      <c r="E216" s="84">
        <v>20110</v>
      </c>
      <c r="F216" s="84" t="s">
        <v>381</v>
      </c>
      <c r="G216" s="83" t="s">
        <v>293</v>
      </c>
      <c r="H216" s="85">
        <v>16061082</v>
      </c>
      <c r="I216" s="85">
        <v>35</v>
      </c>
      <c r="J216" s="83" t="s">
        <v>464</v>
      </c>
      <c r="K216" s="83" t="s">
        <v>464</v>
      </c>
      <c r="L216" s="86">
        <v>325</v>
      </c>
      <c r="M216" s="83" t="s">
        <v>464</v>
      </c>
    </row>
    <row r="217" spans="2:13" ht="13.15" customHeight="1" x14ac:dyDescent="0.2">
      <c r="B217" s="61">
        <v>327</v>
      </c>
      <c r="C217" s="82">
        <v>7</v>
      </c>
      <c r="D217" s="83" t="s">
        <v>361</v>
      </c>
      <c r="E217" s="84">
        <v>20110</v>
      </c>
      <c r="F217" s="84" t="s">
        <v>381</v>
      </c>
      <c r="G217" s="83" t="s">
        <v>293</v>
      </c>
      <c r="H217" s="85">
        <v>16061083</v>
      </c>
      <c r="I217" s="85">
        <v>1254</v>
      </c>
      <c r="J217" s="83" t="s">
        <v>465</v>
      </c>
      <c r="K217" s="83" t="s">
        <v>465</v>
      </c>
      <c r="L217" s="86">
        <v>327</v>
      </c>
      <c r="M217" s="83" t="s">
        <v>465</v>
      </c>
    </row>
    <row r="218" spans="2:13" ht="13.15" customHeight="1" x14ac:dyDescent="0.2">
      <c r="B218" s="61">
        <v>362</v>
      </c>
      <c r="C218" s="82">
        <v>7</v>
      </c>
      <c r="D218" s="83" t="s">
        <v>361</v>
      </c>
      <c r="E218" s="84">
        <v>20263</v>
      </c>
      <c r="F218" s="84" t="s">
        <v>413</v>
      </c>
      <c r="G218" s="83" t="s">
        <v>293</v>
      </c>
      <c r="H218" s="85">
        <v>16061113</v>
      </c>
      <c r="I218" s="85">
        <v>2887</v>
      </c>
      <c r="J218" s="83" t="s">
        <v>466</v>
      </c>
      <c r="K218" s="83" t="s">
        <v>466</v>
      </c>
      <c r="L218" s="86">
        <v>362</v>
      </c>
      <c r="M218" s="83" t="s">
        <v>467</v>
      </c>
    </row>
    <row r="219" spans="2:13" ht="13.15" customHeight="1" x14ac:dyDescent="0.2">
      <c r="B219" s="61">
        <v>363</v>
      </c>
      <c r="C219" s="82">
        <v>7</v>
      </c>
      <c r="D219" s="83" t="s">
        <v>361</v>
      </c>
      <c r="E219" s="84">
        <v>20263</v>
      </c>
      <c r="F219" s="84" t="s">
        <v>413</v>
      </c>
      <c r="G219" s="83" t="s">
        <v>293</v>
      </c>
      <c r="H219" s="85">
        <v>16061113</v>
      </c>
      <c r="I219" s="85">
        <v>2887</v>
      </c>
      <c r="J219" s="83" t="s">
        <v>466</v>
      </c>
      <c r="K219" s="83" t="s">
        <v>466</v>
      </c>
      <c r="L219" s="86">
        <v>363</v>
      </c>
      <c r="M219" s="83" t="s">
        <v>468</v>
      </c>
    </row>
    <row r="220" spans="2:13" ht="13.15" customHeight="1" x14ac:dyDescent="0.2">
      <c r="B220" s="61">
        <v>364</v>
      </c>
      <c r="C220" s="82">
        <v>7</v>
      </c>
      <c r="D220" s="83" t="s">
        <v>361</v>
      </c>
      <c r="E220" s="84">
        <v>20263</v>
      </c>
      <c r="F220" s="84" t="s">
        <v>413</v>
      </c>
      <c r="G220" s="83" t="s">
        <v>293</v>
      </c>
      <c r="H220" s="85">
        <v>16061113</v>
      </c>
      <c r="I220" s="85">
        <v>2887</v>
      </c>
      <c r="J220" s="83" t="s">
        <v>466</v>
      </c>
      <c r="K220" s="83" t="s">
        <v>466</v>
      </c>
      <c r="L220" s="86">
        <v>364</v>
      </c>
      <c r="M220" s="83" t="s">
        <v>469</v>
      </c>
    </row>
    <row r="221" spans="2:13" ht="13.15" customHeight="1" x14ac:dyDescent="0.2">
      <c r="B221" s="61">
        <v>365</v>
      </c>
      <c r="C221" s="82">
        <v>7</v>
      </c>
      <c r="D221" s="83" t="s">
        <v>361</v>
      </c>
      <c r="E221" s="84">
        <v>20263</v>
      </c>
      <c r="F221" s="84" t="s">
        <v>413</v>
      </c>
      <c r="G221" s="83" t="s">
        <v>293</v>
      </c>
      <c r="H221" s="85">
        <v>16061113</v>
      </c>
      <c r="I221" s="85">
        <v>2887</v>
      </c>
      <c r="J221" s="83" t="s">
        <v>466</v>
      </c>
      <c r="K221" s="83" t="s">
        <v>466</v>
      </c>
      <c r="L221" s="86">
        <v>365</v>
      </c>
      <c r="M221" s="83" t="s">
        <v>470</v>
      </c>
    </row>
    <row r="222" spans="2:13" ht="12.75" customHeight="1" x14ac:dyDescent="0.2">
      <c r="B222" s="61">
        <v>366</v>
      </c>
      <c r="C222" s="82">
        <v>7</v>
      </c>
      <c r="D222" s="83" t="s">
        <v>361</v>
      </c>
      <c r="E222" s="84">
        <v>20263</v>
      </c>
      <c r="F222" s="84" t="s">
        <v>413</v>
      </c>
      <c r="G222" s="83" t="s">
        <v>293</v>
      </c>
      <c r="H222" s="85">
        <v>16061113</v>
      </c>
      <c r="I222" s="85">
        <v>2887</v>
      </c>
      <c r="J222" s="83" t="s">
        <v>466</v>
      </c>
      <c r="K222" s="83" t="s">
        <v>466</v>
      </c>
      <c r="L222" s="86">
        <v>366</v>
      </c>
      <c r="M222" s="83" t="s">
        <v>471</v>
      </c>
    </row>
    <row r="223" spans="2:13" ht="13.15" customHeight="1" x14ac:dyDescent="0.2">
      <c r="B223" s="61">
        <v>367</v>
      </c>
      <c r="C223" s="82">
        <v>7</v>
      </c>
      <c r="D223" s="83" t="s">
        <v>361</v>
      </c>
      <c r="E223" s="84">
        <v>20263</v>
      </c>
      <c r="F223" s="84" t="s">
        <v>413</v>
      </c>
      <c r="G223" s="83" t="s">
        <v>293</v>
      </c>
      <c r="H223" s="85">
        <v>16061113</v>
      </c>
      <c r="I223" s="85">
        <v>2887</v>
      </c>
      <c r="J223" s="83" t="s">
        <v>466</v>
      </c>
      <c r="K223" s="83" t="s">
        <v>466</v>
      </c>
      <c r="L223" s="86">
        <v>367</v>
      </c>
      <c r="M223" s="83" t="s">
        <v>472</v>
      </c>
    </row>
    <row r="224" spans="2:13" ht="13.15" customHeight="1" x14ac:dyDescent="0.2">
      <c r="B224" s="61">
        <v>329</v>
      </c>
      <c r="C224" s="82">
        <v>7</v>
      </c>
      <c r="D224" s="83" t="s">
        <v>361</v>
      </c>
      <c r="E224" s="84">
        <v>20263</v>
      </c>
      <c r="F224" s="84" t="s">
        <v>413</v>
      </c>
      <c r="G224" s="83" t="s">
        <v>293</v>
      </c>
      <c r="H224" s="85">
        <v>16061085</v>
      </c>
      <c r="I224" s="85">
        <v>394</v>
      </c>
      <c r="J224" s="83" t="s">
        <v>474</v>
      </c>
      <c r="K224" s="83" t="s">
        <v>474</v>
      </c>
      <c r="L224" s="86">
        <v>329</v>
      </c>
      <c r="M224" s="83" t="s">
        <v>474</v>
      </c>
    </row>
    <row r="225" spans="2:13" ht="12.75" customHeight="1" x14ac:dyDescent="0.2">
      <c r="B225" s="61">
        <v>330</v>
      </c>
      <c r="C225" s="82">
        <v>7</v>
      </c>
      <c r="D225" s="83" t="s">
        <v>361</v>
      </c>
      <c r="E225" s="84">
        <v>20263</v>
      </c>
      <c r="F225" s="84" t="s">
        <v>413</v>
      </c>
      <c r="G225" s="83" t="s">
        <v>293</v>
      </c>
      <c r="H225" s="85">
        <v>16061086</v>
      </c>
      <c r="I225" s="85">
        <v>437</v>
      </c>
      <c r="J225" s="83" t="s">
        <v>475</v>
      </c>
      <c r="K225" s="83" t="s">
        <v>475</v>
      </c>
      <c r="L225" s="86">
        <v>330</v>
      </c>
      <c r="M225" s="83" t="s">
        <v>475</v>
      </c>
    </row>
    <row r="226" spans="2:13" ht="13.15" customHeight="1" x14ac:dyDescent="0.2">
      <c r="B226" s="61">
        <v>334</v>
      </c>
      <c r="C226" s="82">
        <v>7</v>
      </c>
      <c r="D226" s="83" t="s">
        <v>361</v>
      </c>
      <c r="E226" s="84">
        <v>20108</v>
      </c>
      <c r="F226" s="84" t="s">
        <v>327</v>
      </c>
      <c r="G226" s="83" t="s">
        <v>293</v>
      </c>
      <c r="H226" s="85">
        <v>16061089</v>
      </c>
      <c r="I226" s="85">
        <v>1032</v>
      </c>
      <c r="J226" s="83" t="s">
        <v>476</v>
      </c>
      <c r="K226" s="83" t="s">
        <v>476</v>
      </c>
      <c r="L226" s="86">
        <v>334</v>
      </c>
      <c r="M226" s="83" t="s">
        <v>476</v>
      </c>
    </row>
    <row r="227" spans="2:13" ht="13.15" customHeight="1" x14ac:dyDescent="0.2">
      <c r="B227" s="61">
        <v>822</v>
      </c>
      <c r="C227" s="82">
        <v>7</v>
      </c>
      <c r="D227" s="83" t="s">
        <v>361</v>
      </c>
      <c r="E227" s="84">
        <v>20411</v>
      </c>
      <c r="F227" s="84" t="s">
        <v>478</v>
      </c>
      <c r="G227" s="83" t="s">
        <v>370</v>
      </c>
      <c r="H227" s="85">
        <v>16064074</v>
      </c>
      <c r="I227" s="85">
        <v>3111</v>
      </c>
      <c r="J227" s="83" t="s">
        <v>431</v>
      </c>
      <c r="K227" s="83" t="s">
        <v>431</v>
      </c>
      <c r="L227" s="86">
        <v>822</v>
      </c>
      <c r="M227" s="83" t="s">
        <v>479</v>
      </c>
    </row>
    <row r="228" spans="2:13" ht="13.15" customHeight="1" x14ac:dyDescent="0.2">
      <c r="B228" s="61">
        <v>823</v>
      </c>
      <c r="C228" s="82">
        <v>7</v>
      </c>
      <c r="D228" s="83" t="s">
        <v>361</v>
      </c>
      <c r="E228" s="84">
        <v>20263</v>
      </c>
      <c r="F228" s="84" t="s">
        <v>413</v>
      </c>
      <c r="G228" s="83" t="s">
        <v>370</v>
      </c>
      <c r="H228" s="85">
        <v>16064074</v>
      </c>
      <c r="I228" s="85">
        <v>3111</v>
      </c>
      <c r="J228" s="83" t="s">
        <v>431</v>
      </c>
      <c r="K228" s="83" t="s">
        <v>431</v>
      </c>
      <c r="L228" s="86">
        <v>823</v>
      </c>
      <c r="M228" s="83" t="s">
        <v>480</v>
      </c>
    </row>
    <row r="229" spans="2:13" ht="13.15" customHeight="1" x14ac:dyDescent="0.2">
      <c r="B229" s="61">
        <v>576</v>
      </c>
      <c r="C229" s="82">
        <v>7</v>
      </c>
      <c r="D229" s="83" t="s">
        <v>361</v>
      </c>
      <c r="E229" s="84">
        <v>20500</v>
      </c>
      <c r="F229" s="84" t="s">
        <v>362</v>
      </c>
      <c r="G229" s="83" t="s">
        <v>363</v>
      </c>
      <c r="H229" s="85">
        <v>16064074</v>
      </c>
      <c r="I229" s="85">
        <v>3111</v>
      </c>
      <c r="J229" s="83" t="s">
        <v>431</v>
      </c>
      <c r="K229" s="83" t="s">
        <v>431</v>
      </c>
      <c r="L229" s="86">
        <v>576</v>
      </c>
      <c r="M229" s="83" t="s">
        <v>432</v>
      </c>
    </row>
    <row r="230" spans="2:13" ht="13.15" customHeight="1" x14ac:dyDescent="0.2">
      <c r="B230" s="61">
        <v>766</v>
      </c>
      <c r="C230" s="82">
        <v>7</v>
      </c>
      <c r="D230" s="83" t="s">
        <v>361</v>
      </c>
      <c r="E230" s="84">
        <v>20500</v>
      </c>
      <c r="F230" s="84" t="s">
        <v>362</v>
      </c>
      <c r="G230" s="83" t="s">
        <v>370</v>
      </c>
      <c r="H230" s="85">
        <v>16064074</v>
      </c>
      <c r="I230" s="85">
        <v>3111</v>
      </c>
      <c r="J230" s="83" t="s">
        <v>431</v>
      </c>
      <c r="K230" s="83" t="s">
        <v>431</v>
      </c>
      <c r="L230" s="86">
        <v>766</v>
      </c>
      <c r="M230" s="83" t="s">
        <v>481</v>
      </c>
    </row>
    <row r="231" spans="2:13" ht="13.15" customHeight="1" x14ac:dyDescent="0.2">
      <c r="B231" s="61">
        <v>767</v>
      </c>
      <c r="C231" s="82">
        <v>7</v>
      </c>
      <c r="D231" s="83" t="s">
        <v>361</v>
      </c>
      <c r="E231" s="84">
        <v>20263</v>
      </c>
      <c r="F231" s="84" t="s">
        <v>413</v>
      </c>
      <c r="G231" s="83" t="s">
        <v>370</v>
      </c>
      <c r="H231" s="85">
        <v>16064074</v>
      </c>
      <c r="I231" s="85">
        <v>3111</v>
      </c>
      <c r="J231" s="83" t="s">
        <v>431</v>
      </c>
      <c r="K231" s="83" t="s">
        <v>431</v>
      </c>
      <c r="L231" s="86">
        <v>767</v>
      </c>
      <c r="M231" s="83" t="s">
        <v>482</v>
      </c>
    </row>
    <row r="232" spans="2:13" ht="13.15" customHeight="1" x14ac:dyDescent="0.2">
      <c r="B232" s="61">
        <v>824</v>
      </c>
      <c r="C232" s="82">
        <v>7</v>
      </c>
      <c r="D232" s="83" t="s">
        <v>361</v>
      </c>
      <c r="E232" s="84">
        <v>20411</v>
      </c>
      <c r="F232" s="84" t="s">
        <v>478</v>
      </c>
      <c r="G232" s="83" t="s">
        <v>370</v>
      </c>
      <c r="H232" s="85">
        <v>16064074</v>
      </c>
      <c r="I232" s="85">
        <v>3111</v>
      </c>
      <c r="J232" s="83" t="s">
        <v>431</v>
      </c>
      <c r="K232" s="83" t="s">
        <v>431</v>
      </c>
      <c r="L232" s="86">
        <v>824</v>
      </c>
      <c r="M232" s="83" t="s">
        <v>483</v>
      </c>
    </row>
    <row r="233" spans="2:13" ht="13.15" customHeight="1" x14ac:dyDescent="0.2">
      <c r="B233" s="61">
        <v>780</v>
      </c>
      <c r="C233" s="82">
        <v>7</v>
      </c>
      <c r="D233" s="83" t="s">
        <v>361</v>
      </c>
      <c r="E233" s="84">
        <v>20263</v>
      </c>
      <c r="F233" s="84" t="s">
        <v>413</v>
      </c>
      <c r="G233" s="83" t="s">
        <v>370</v>
      </c>
      <c r="H233" s="85">
        <v>16064074</v>
      </c>
      <c r="I233" s="85">
        <v>3111</v>
      </c>
      <c r="J233" s="83" t="s">
        <v>431</v>
      </c>
      <c r="K233" s="83" t="s">
        <v>431</v>
      </c>
      <c r="L233" s="86">
        <v>780</v>
      </c>
      <c r="M233" s="83" t="s">
        <v>484</v>
      </c>
    </row>
    <row r="234" spans="2:13" ht="13.15" customHeight="1" x14ac:dyDescent="0.2">
      <c r="B234" s="61">
        <v>825</v>
      </c>
      <c r="C234" s="82">
        <v>7</v>
      </c>
      <c r="D234" s="83" t="s">
        <v>361</v>
      </c>
      <c r="E234" s="84">
        <v>20411</v>
      </c>
      <c r="F234" s="84" t="s">
        <v>478</v>
      </c>
      <c r="G234" s="83" t="s">
        <v>370</v>
      </c>
      <c r="H234" s="85">
        <v>16064074</v>
      </c>
      <c r="I234" s="85">
        <v>3111</v>
      </c>
      <c r="J234" s="83" t="s">
        <v>431</v>
      </c>
      <c r="K234" s="83" t="s">
        <v>431</v>
      </c>
      <c r="L234" s="86">
        <v>825</v>
      </c>
      <c r="M234" s="83" t="s">
        <v>485</v>
      </c>
    </row>
    <row r="235" spans="2:13" ht="12.75" customHeight="1" x14ac:dyDescent="0.2">
      <c r="B235" s="61">
        <v>827</v>
      </c>
      <c r="C235" s="82">
        <v>7</v>
      </c>
      <c r="D235" s="83" t="s">
        <v>361</v>
      </c>
      <c r="E235" s="84">
        <v>20411</v>
      </c>
      <c r="F235" s="84" t="s">
        <v>478</v>
      </c>
      <c r="G235" s="83" t="s">
        <v>370</v>
      </c>
      <c r="H235" s="85">
        <v>16064074</v>
      </c>
      <c r="I235" s="85">
        <v>3111</v>
      </c>
      <c r="J235" s="83" t="s">
        <v>431</v>
      </c>
      <c r="K235" s="83" t="s">
        <v>431</v>
      </c>
      <c r="L235" s="86">
        <v>827</v>
      </c>
      <c r="M235" s="83" t="s">
        <v>486</v>
      </c>
    </row>
    <row r="236" spans="2:13" ht="12.75" customHeight="1" x14ac:dyDescent="0.2">
      <c r="B236" s="61">
        <v>223</v>
      </c>
      <c r="C236" s="82">
        <v>7</v>
      </c>
      <c r="D236" s="83" t="s">
        <v>361</v>
      </c>
      <c r="E236" s="84">
        <v>20110</v>
      </c>
      <c r="F236" s="84" t="s">
        <v>381</v>
      </c>
      <c r="G236" s="83" t="s">
        <v>293</v>
      </c>
      <c r="H236" s="85">
        <v>16061119</v>
      </c>
      <c r="I236" s="85">
        <v>299</v>
      </c>
      <c r="J236" s="83" t="s">
        <v>390</v>
      </c>
      <c r="K236" s="83" t="s">
        <v>390</v>
      </c>
      <c r="L236" s="86">
        <v>223</v>
      </c>
      <c r="M236" s="83" t="s">
        <v>391</v>
      </c>
    </row>
    <row r="237" spans="2:13" ht="13.15" customHeight="1" x14ac:dyDescent="0.2">
      <c r="B237" s="61">
        <v>248</v>
      </c>
      <c r="C237" s="82">
        <v>7</v>
      </c>
      <c r="D237" s="83" t="s">
        <v>361</v>
      </c>
      <c r="E237" s="84">
        <v>20260</v>
      </c>
      <c r="F237" s="84" t="s">
        <v>386</v>
      </c>
      <c r="G237" s="83" t="s">
        <v>293</v>
      </c>
      <c r="H237" s="85">
        <v>16061119</v>
      </c>
      <c r="I237" s="85">
        <v>299</v>
      </c>
      <c r="J237" s="83" t="s">
        <v>390</v>
      </c>
      <c r="K237" s="83" t="s">
        <v>390</v>
      </c>
      <c r="L237" s="86">
        <v>248</v>
      </c>
      <c r="M237" s="83" t="s">
        <v>415</v>
      </c>
    </row>
    <row r="238" spans="2:13" ht="12.75" customHeight="1" x14ac:dyDescent="0.2">
      <c r="B238" s="61">
        <v>306</v>
      </c>
      <c r="C238" s="82">
        <v>7</v>
      </c>
      <c r="D238" s="83" t="s">
        <v>361</v>
      </c>
      <c r="E238" s="84">
        <v>20110</v>
      </c>
      <c r="F238" s="84" t="s">
        <v>381</v>
      </c>
      <c r="G238" s="83" t="s">
        <v>293</v>
      </c>
      <c r="H238" s="85">
        <v>16061119</v>
      </c>
      <c r="I238" s="85">
        <v>299</v>
      </c>
      <c r="J238" s="83" t="s">
        <v>390</v>
      </c>
      <c r="K238" s="83" t="s">
        <v>390</v>
      </c>
      <c r="L238" s="86">
        <v>306</v>
      </c>
      <c r="M238" s="83" t="s">
        <v>454</v>
      </c>
    </row>
    <row r="239" spans="2:13" ht="12.75" customHeight="1" x14ac:dyDescent="0.2">
      <c r="B239" s="61">
        <v>304</v>
      </c>
      <c r="C239" s="82">
        <v>7</v>
      </c>
      <c r="D239" s="83" t="s">
        <v>361</v>
      </c>
      <c r="E239" s="84">
        <v>20110</v>
      </c>
      <c r="F239" s="84" t="s">
        <v>381</v>
      </c>
      <c r="G239" s="83" t="s">
        <v>293</v>
      </c>
      <c r="H239" s="85">
        <v>16061119</v>
      </c>
      <c r="I239" s="85">
        <v>299</v>
      </c>
      <c r="J239" s="83" t="s">
        <v>390</v>
      </c>
      <c r="K239" s="83" t="s">
        <v>390</v>
      </c>
      <c r="L239" s="86">
        <v>304</v>
      </c>
      <c r="M239" s="83" t="s">
        <v>452</v>
      </c>
    </row>
    <row r="240" spans="2:13" ht="12.75" customHeight="1" x14ac:dyDescent="0.2">
      <c r="B240" s="61">
        <v>307</v>
      </c>
      <c r="C240" s="82">
        <v>7</v>
      </c>
      <c r="D240" s="83" t="s">
        <v>361</v>
      </c>
      <c r="E240" s="84">
        <v>20110</v>
      </c>
      <c r="F240" s="84" t="s">
        <v>381</v>
      </c>
      <c r="G240" s="83" t="s">
        <v>293</v>
      </c>
      <c r="H240" s="85">
        <v>16061119</v>
      </c>
      <c r="I240" s="85">
        <v>299</v>
      </c>
      <c r="J240" s="83" t="s">
        <v>390</v>
      </c>
      <c r="K240" s="83" t="s">
        <v>390</v>
      </c>
      <c r="L240" s="86">
        <v>307</v>
      </c>
      <c r="M240" s="83" t="s">
        <v>455</v>
      </c>
    </row>
    <row r="241" spans="2:13" ht="12.75" customHeight="1" x14ac:dyDescent="0.2">
      <c r="B241" s="61">
        <v>309</v>
      </c>
      <c r="C241" s="82">
        <v>7</v>
      </c>
      <c r="D241" s="83" t="s">
        <v>361</v>
      </c>
      <c r="E241" s="84">
        <v>20260</v>
      </c>
      <c r="F241" s="84" t="s">
        <v>386</v>
      </c>
      <c r="G241" s="83" t="s">
        <v>293</v>
      </c>
      <c r="H241" s="85">
        <v>16061119</v>
      </c>
      <c r="I241" s="85">
        <v>299</v>
      </c>
      <c r="J241" s="83" t="s">
        <v>390</v>
      </c>
      <c r="K241" s="83" t="s">
        <v>390</v>
      </c>
      <c r="L241" s="86">
        <v>309</v>
      </c>
      <c r="M241" s="83" t="s">
        <v>221</v>
      </c>
    </row>
    <row r="242" spans="2:13" ht="13.15" customHeight="1" x14ac:dyDescent="0.2">
      <c r="B242" s="61">
        <v>323</v>
      </c>
      <c r="C242" s="82">
        <v>7</v>
      </c>
      <c r="D242" s="83" t="s">
        <v>361</v>
      </c>
      <c r="E242" s="84">
        <v>20110</v>
      </c>
      <c r="F242" s="84" t="s">
        <v>381</v>
      </c>
      <c r="G242" s="83" t="s">
        <v>293</v>
      </c>
      <c r="H242" s="85">
        <v>16061119</v>
      </c>
      <c r="I242" s="85">
        <v>299</v>
      </c>
      <c r="J242" s="83" t="s">
        <v>390</v>
      </c>
      <c r="K242" s="83" t="s">
        <v>390</v>
      </c>
      <c r="L242" s="86">
        <v>323</v>
      </c>
      <c r="M242" s="83" t="s">
        <v>463</v>
      </c>
    </row>
    <row r="243" spans="2:13" ht="13.15" customHeight="1" x14ac:dyDescent="0.2">
      <c r="B243" s="61">
        <v>341</v>
      </c>
      <c r="C243" s="82">
        <v>7</v>
      </c>
      <c r="D243" s="83" t="s">
        <v>361</v>
      </c>
      <c r="E243" s="84">
        <v>20110</v>
      </c>
      <c r="F243" s="84" t="s">
        <v>381</v>
      </c>
      <c r="G243" s="83" t="s">
        <v>293</v>
      </c>
      <c r="H243" s="85">
        <v>16061119</v>
      </c>
      <c r="I243" s="85">
        <v>299</v>
      </c>
      <c r="J243" s="83" t="s">
        <v>390</v>
      </c>
      <c r="K243" s="83" t="s">
        <v>390</v>
      </c>
      <c r="L243" s="86">
        <v>341</v>
      </c>
      <c r="M243" s="83" t="s">
        <v>488</v>
      </c>
    </row>
    <row r="244" spans="2:13" ht="13.15" customHeight="1" x14ac:dyDescent="0.2">
      <c r="B244" s="61">
        <v>328</v>
      </c>
      <c r="C244" s="82">
        <v>7</v>
      </c>
      <c r="D244" s="83" t="s">
        <v>361</v>
      </c>
      <c r="E244" s="84">
        <v>20110</v>
      </c>
      <c r="F244" s="84" t="s">
        <v>381</v>
      </c>
      <c r="G244" s="83" t="s">
        <v>293</v>
      </c>
      <c r="H244" s="85">
        <v>16061119</v>
      </c>
      <c r="I244" s="85">
        <v>299</v>
      </c>
      <c r="J244" s="83" t="s">
        <v>390</v>
      </c>
      <c r="K244" s="83" t="s">
        <v>390</v>
      </c>
      <c r="L244" s="86">
        <v>328</v>
      </c>
      <c r="M244" s="83" t="s">
        <v>473</v>
      </c>
    </row>
    <row r="245" spans="2:13" ht="13.15" customHeight="1" x14ac:dyDescent="0.2">
      <c r="B245" s="61">
        <v>335</v>
      </c>
      <c r="C245" s="82">
        <v>7</v>
      </c>
      <c r="D245" s="83" t="s">
        <v>361</v>
      </c>
      <c r="E245" s="84">
        <v>20110</v>
      </c>
      <c r="F245" s="84" t="s">
        <v>381</v>
      </c>
      <c r="G245" s="83" t="s">
        <v>293</v>
      </c>
      <c r="H245" s="85">
        <v>16061119</v>
      </c>
      <c r="I245" s="85">
        <v>299</v>
      </c>
      <c r="J245" s="83" t="s">
        <v>390</v>
      </c>
      <c r="K245" s="83" t="s">
        <v>390</v>
      </c>
      <c r="L245" s="86">
        <v>335</v>
      </c>
      <c r="M245" s="83" t="s">
        <v>477</v>
      </c>
    </row>
    <row r="246" spans="2:13" ht="12.75" customHeight="1" x14ac:dyDescent="0.2">
      <c r="B246" s="61">
        <v>340</v>
      </c>
      <c r="C246" s="82">
        <v>7</v>
      </c>
      <c r="D246" s="83" t="s">
        <v>361</v>
      </c>
      <c r="E246" s="84">
        <v>20110</v>
      </c>
      <c r="F246" s="84" t="s">
        <v>381</v>
      </c>
      <c r="G246" s="83" t="s">
        <v>293</v>
      </c>
      <c r="H246" s="85">
        <v>16061119</v>
      </c>
      <c r="I246" s="85">
        <v>299</v>
      </c>
      <c r="J246" s="83" t="s">
        <v>390</v>
      </c>
      <c r="K246" s="83" t="s">
        <v>390</v>
      </c>
      <c r="L246" s="86">
        <v>340</v>
      </c>
      <c r="M246" s="83" t="s">
        <v>487</v>
      </c>
    </row>
    <row r="247" spans="2:13" ht="12.75" customHeight="1" x14ac:dyDescent="0.2">
      <c r="B247" s="61">
        <v>342</v>
      </c>
      <c r="C247" s="82">
        <v>7</v>
      </c>
      <c r="D247" s="83" t="s">
        <v>361</v>
      </c>
      <c r="E247" s="84">
        <v>20110</v>
      </c>
      <c r="F247" s="84" t="s">
        <v>381</v>
      </c>
      <c r="G247" s="83" t="s">
        <v>293</v>
      </c>
      <c r="H247" s="85">
        <v>16061119</v>
      </c>
      <c r="I247" s="85">
        <v>299</v>
      </c>
      <c r="J247" s="83" t="s">
        <v>390</v>
      </c>
      <c r="K247" s="83" t="s">
        <v>390</v>
      </c>
      <c r="L247" s="86">
        <v>342</v>
      </c>
      <c r="M247" s="83" t="s">
        <v>390</v>
      </c>
    </row>
    <row r="248" spans="2:13" ht="12.75" customHeight="1" x14ac:dyDescent="0.2">
      <c r="B248" s="61">
        <v>310</v>
      </c>
      <c r="C248" s="82">
        <v>7</v>
      </c>
      <c r="D248" s="83" t="s">
        <v>361</v>
      </c>
      <c r="E248" s="84">
        <v>20260</v>
      </c>
      <c r="F248" s="84" t="s">
        <v>386</v>
      </c>
      <c r="G248" s="83" t="s">
        <v>293</v>
      </c>
      <c r="H248" s="85">
        <v>16061119</v>
      </c>
      <c r="I248" s="85">
        <v>299</v>
      </c>
      <c r="J248" s="83" t="s">
        <v>390</v>
      </c>
      <c r="K248" s="83" t="s">
        <v>390</v>
      </c>
      <c r="L248" s="86">
        <v>310</v>
      </c>
      <c r="M248" s="83" t="s">
        <v>456</v>
      </c>
    </row>
    <row r="249" spans="2:13" ht="13.15" customHeight="1" x14ac:dyDescent="0.2">
      <c r="B249" s="61">
        <v>360</v>
      </c>
      <c r="C249" s="82">
        <v>7</v>
      </c>
      <c r="D249" s="83" t="s">
        <v>361</v>
      </c>
      <c r="E249" s="84">
        <v>20260</v>
      </c>
      <c r="F249" s="84" t="s">
        <v>386</v>
      </c>
      <c r="G249" s="83" t="s">
        <v>293</v>
      </c>
      <c r="H249" s="85">
        <v>16061119</v>
      </c>
      <c r="I249" s="85">
        <v>299</v>
      </c>
      <c r="J249" s="83" t="s">
        <v>390</v>
      </c>
      <c r="K249" s="83" t="s">
        <v>390</v>
      </c>
      <c r="L249" s="86">
        <v>360</v>
      </c>
      <c r="M249" s="83" t="s">
        <v>495</v>
      </c>
    </row>
    <row r="250" spans="2:13" ht="13.15" customHeight="1" x14ac:dyDescent="0.2">
      <c r="B250" s="61">
        <v>843</v>
      </c>
      <c r="C250" s="82">
        <v>7</v>
      </c>
      <c r="D250" s="83" t="s">
        <v>361</v>
      </c>
      <c r="E250" s="84">
        <v>20253</v>
      </c>
      <c r="F250" s="84" t="s">
        <v>369</v>
      </c>
      <c r="G250" s="83" t="s">
        <v>370</v>
      </c>
      <c r="H250" s="85">
        <v>16064071</v>
      </c>
      <c r="I250" s="85">
        <v>2062</v>
      </c>
      <c r="J250" s="83" t="s">
        <v>374</v>
      </c>
      <c r="K250" s="83" t="s">
        <v>374</v>
      </c>
      <c r="L250" s="86">
        <v>843</v>
      </c>
      <c r="M250" s="83" t="s">
        <v>375</v>
      </c>
    </row>
    <row r="251" spans="2:13" ht="13.15" customHeight="1" x14ac:dyDescent="0.2">
      <c r="B251" s="61">
        <v>832</v>
      </c>
      <c r="C251" s="82">
        <v>7</v>
      </c>
      <c r="D251" s="83" t="s">
        <v>361</v>
      </c>
      <c r="E251" s="84">
        <v>20253</v>
      </c>
      <c r="F251" s="84" t="s">
        <v>369</v>
      </c>
      <c r="G251" s="83" t="s">
        <v>370</v>
      </c>
      <c r="H251" s="85">
        <v>16064071</v>
      </c>
      <c r="I251" s="85">
        <v>2062</v>
      </c>
      <c r="J251" s="83" t="s">
        <v>374</v>
      </c>
      <c r="K251" s="83" t="s">
        <v>374</v>
      </c>
      <c r="L251" s="86">
        <v>832</v>
      </c>
      <c r="M251" s="83" t="s">
        <v>489</v>
      </c>
    </row>
    <row r="252" spans="2:13" ht="13.15" customHeight="1" x14ac:dyDescent="0.2">
      <c r="B252" s="61">
        <v>845</v>
      </c>
      <c r="C252" s="82">
        <v>7</v>
      </c>
      <c r="D252" s="83" t="s">
        <v>361</v>
      </c>
      <c r="E252" s="84">
        <v>20253</v>
      </c>
      <c r="F252" s="84" t="s">
        <v>369</v>
      </c>
      <c r="G252" s="83" t="s">
        <v>370</v>
      </c>
      <c r="H252" s="85">
        <v>16064071</v>
      </c>
      <c r="I252" s="85">
        <v>2062</v>
      </c>
      <c r="J252" s="83" t="s">
        <v>374</v>
      </c>
      <c r="K252" s="83" t="s">
        <v>374</v>
      </c>
      <c r="L252" s="86">
        <v>845</v>
      </c>
      <c r="M252" s="83" t="s">
        <v>379</v>
      </c>
    </row>
    <row r="253" spans="2:13" ht="12.75" customHeight="1" x14ac:dyDescent="0.2">
      <c r="B253" s="61">
        <v>758</v>
      </c>
      <c r="C253" s="82">
        <v>7</v>
      </c>
      <c r="D253" s="83" t="s">
        <v>361</v>
      </c>
      <c r="E253" s="84">
        <v>20137</v>
      </c>
      <c r="F253" s="84" t="s">
        <v>410</v>
      </c>
      <c r="G253" s="83" t="s">
        <v>370</v>
      </c>
      <c r="H253" s="85">
        <v>16064071</v>
      </c>
      <c r="I253" s="85">
        <v>2062</v>
      </c>
      <c r="J253" s="83" t="s">
        <v>374</v>
      </c>
      <c r="K253" s="83" t="s">
        <v>374</v>
      </c>
      <c r="L253" s="86">
        <v>758</v>
      </c>
      <c r="M253" s="83" t="s">
        <v>412</v>
      </c>
    </row>
    <row r="254" spans="2:13" ht="12.75" customHeight="1" x14ac:dyDescent="0.2">
      <c r="B254" s="61">
        <v>343</v>
      </c>
      <c r="C254" s="82">
        <v>7</v>
      </c>
      <c r="D254" s="83" t="s">
        <v>361</v>
      </c>
      <c r="E254" s="84">
        <v>20263</v>
      </c>
      <c r="F254" s="84" t="s">
        <v>413</v>
      </c>
      <c r="G254" s="83" t="s">
        <v>293</v>
      </c>
      <c r="H254" s="85">
        <v>16061098</v>
      </c>
      <c r="I254" s="85">
        <v>421</v>
      </c>
      <c r="J254" s="83" t="s">
        <v>490</v>
      </c>
      <c r="K254" s="83" t="s">
        <v>490</v>
      </c>
      <c r="L254" s="86">
        <v>343</v>
      </c>
      <c r="M254" s="83" t="s">
        <v>490</v>
      </c>
    </row>
    <row r="255" spans="2:13" ht="12.75" customHeight="1" x14ac:dyDescent="0.2">
      <c r="B255" s="61">
        <v>345</v>
      </c>
      <c r="C255" s="82">
        <v>7</v>
      </c>
      <c r="D255" s="83" t="s">
        <v>361</v>
      </c>
      <c r="E255" s="84">
        <v>20253</v>
      </c>
      <c r="F255" s="84" t="s">
        <v>369</v>
      </c>
      <c r="G255" s="83" t="s">
        <v>293</v>
      </c>
      <c r="H255" s="85">
        <v>16061101</v>
      </c>
      <c r="I255" s="85">
        <v>380</v>
      </c>
      <c r="J255" s="83" t="s">
        <v>491</v>
      </c>
      <c r="K255" s="83" t="s">
        <v>491</v>
      </c>
      <c r="L255" s="86">
        <v>345</v>
      </c>
      <c r="M255" s="83" t="s">
        <v>491</v>
      </c>
    </row>
    <row r="256" spans="2:13" ht="13.15" customHeight="1" x14ac:dyDescent="0.2">
      <c r="B256" s="61">
        <v>346</v>
      </c>
      <c r="C256" s="82">
        <v>7</v>
      </c>
      <c r="D256" s="83" t="s">
        <v>361</v>
      </c>
      <c r="E256" s="84">
        <v>20260</v>
      </c>
      <c r="F256" s="84" t="s">
        <v>386</v>
      </c>
      <c r="G256" s="83" t="s">
        <v>293</v>
      </c>
      <c r="H256" s="85">
        <v>16061102</v>
      </c>
      <c r="I256" s="85">
        <v>364</v>
      </c>
      <c r="J256" s="83" t="s">
        <v>492</v>
      </c>
      <c r="K256" s="83" t="s">
        <v>492</v>
      </c>
      <c r="L256" s="86">
        <v>346</v>
      </c>
      <c r="M256" s="83" t="s">
        <v>492</v>
      </c>
    </row>
    <row r="257" spans="2:13" ht="13.15" customHeight="1" x14ac:dyDescent="0.2">
      <c r="B257" s="61">
        <v>351</v>
      </c>
      <c r="C257" s="82">
        <v>7</v>
      </c>
      <c r="D257" s="83" t="s">
        <v>361</v>
      </c>
      <c r="E257" s="84">
        <v>20263</v>
      </c>
      <c r="F257" s="84" t="s">
        <v>413</v>
      </c>
      <c r="G257" s="83" t="s">
        <v>293</v>
      </c>
      <c r="H257" s="85">
        <v>16061105</v>
      </c>
      <c r="I257" s="85">
        <v>412</v>
      </c>
      <c r="J257" s="83" t="s">
        <v>493</v>
      </c>
      <c r="K257" s="83" t="s">
        <v>493</v>
      </c>
      <c r="L257" s="86">
        <v>351</v>
      </c>
      <c r="M257" s="83" t="s">
        <v>493</v>
      </c>
    </row>
    <row r="258" spans="2:13" ht="13.15" customHeight="1" x14ac:dyDescent="0.2">
      <c r="B258" s="61">
        <v>352</v>
      </c>
      <c r="C258" s="82">
        <v>7</v>
      </c>
      <c r="D258" s="83" t="s">
        <v>361</v>
      </c>
      <c r="E258" s="84">
        <v>20108</v>
      </c>
      <c r="F258" s="84" t="s">
        <v>327</v>
      </c>
      <c r="G258" s="83" t="s">
        <v>293</v>
      </c>
      <c r="H258" s="85">
        <v>16061107</v>
      </c>
      <c r="I258" s="85">
        <v>24</v>
      </c>
      <c r="J258" s="83" t="s">
        <v>494</v>
      </c>
      <c r="K258" s="83" t="s">
        <v>494</v>
      </c>
      <c r="L258" s="86">
        <v>352</v>
      </c>
      <c r="M258" s="83" t="s">
        <v>494</v>
      </c>
    </row>
    <row r="259" spans="2:13" ht="13.15" customHeight="1" x14ac:dyDescent="0.2">
      <c r="B259" s="61">
        <v>804</v>
      </c>
      <c r="C259" s="82">
        <v>8</v>
      </c>
      <c r="D259" s="83" t="s">
        <v>496</v>
      </c>
      <c r="E259" s="84">
        <v>20253</v>
      </c>
      <c r="F259" s="84" t="s">
        <v>369</v>
      </c>
      <c r="G259" s="83" t="s">
        <v>370</v>
      </c>
      <c r="H259" s="85">
        <v>16064046</v>
      </c>
      <c r="I259" s="85">
        <v>386</v>
      </c>
      <c r="J259" s="83" t="s">
        <v>376</v>
      </c>
      <c r="K259" s="83" t="s">
        <v>377</v>
      </c>
      <c r="L259" s="86">
        <v>804</v>
      </c>
      <c r="M259" s="83" t="s">
        <v>2913</v>
      </c>
    </row>
    <row r="260" spans="2:13" ht="13.15" customHeight="1" x14ac:dyDescent="0.2">
      <c r="B260" s="61">
        <v>783</v>
      </c>
      <c r="C260" s="82">
        <v>8</v>
      </c>
      <c r="D260" s="83" t="s">
        <v>496</v>
      </c>
      <c r="E260" s="84">
        <v>56581</v>
      </c>
      <c r="F260" s="84" t="s">
        <v>499</v>
      </c>
      <c r="G260" s="83" t="s">
        <v>370</v>
      </c>
      <c r="H260" s="85">
        <v>16064046</v>
      </c>
      <c r="I260" s="85">
        <v>386</v>
      </c>
      <c r="J260" s="83" t="s">
        <v>376</v>
      </c>
      <c r="K260" s="83" t="s">
        <v>377</v>
      </c>
      <c r="L260" s="86">
        <v>783</v>
      </c>
      <c r="M260" s="83" t="s">
        <v>500</v>
      </c>
    </row>
    <row r="261" spans="2:13" ht="13.15" customHeight="1" x14ac:dyDescent="0.2">
      <c r="B261" s="61">
        <v>784</v>
      </c>
      <c r="C261" s="82">
        <v>8</v>
      </c>
      <c r="D261" s="83" t="s">
        <v>496</v>
      </c>
      <c r="E261" s="84">
        <v>20253</v>
      </c>
      <c r="F261" s="84" t="s">
        <v>369</v>
      </c>
      <c r="G261" s="83" t="s">
        <v>370</v>
      </c>
      <c r="H261" s="85">
        <v>16064046</v>
      </c>
      <c r="I261" s="85">
        <v>386</v>
      </c>
      <c r="J261" s="83" t="s">
        <v>376</v>
      </c>
      <c r="K261" s="83" t="s">
        <v>377</v>
      </c>
      <c r="L261" s="86">
        <v>784</v>
      </c>
      <c r="M261" s="83" t="s">
        <v>501</v>
      </c>
    </row>
    <row r="262" spans="2:13" ht="13.15" customHeight="1" x14ac:dyDescent="0.2">
      <c r="B262" s="61">
        <v>785</v>
      </c>
      <c r="C262" s="82">
        <v>8</v>
      </c>
      <c r="D262" s="83" t="s">
        <v>496</v>
      </c>
      <c r="E262" s="84">
        <v>20253</v>
      </c>
      <c r="F262" s="84" t="s">
        <v>369</v>
      </c>
      <c r="G262" s="83" t="s">
        <v>370</v>
      </c>
      <c r="H262" s="85">
        <v>16064046</v>
      </c>
      <c r="I262" s="85">
        <v>386</v>
      </c>
      <c r="J262" s="83" t="s">
        <v>376</v>
      </c>
      <c r="K262" s="83" t="s">
        <v>377</v>
      </c>
      <c r="L262" s="86">
        <v>785</v>
      </c>
      <c r="M262" s="83" t="s">
        <v>377</v>
      </c>
    </row>
    <row r="263" spans="2:13" ht="13.15" customHeight="1" x14ac:dyDescent="0.2">
      <c r="B263" s="61">
        <v>788</v>
      </c>
      <c r="C263" s="82">
        <v>8</v>
      </c>
      <c r="D263" s="83" t="s">
        <v>496</v>
      </c>
      <c r="E263" s="84">
        <v>20253</v>
      </c>
      <c r="F263" s="84" t="s">
        <v>369</v>
      </c>
      <c r="G263" s="83" t="s">
        <v>370</v>
      </c>
      <c r="H263" s="85">
        <v>16064046</v>
      </c>
      <c r="I263" s="85">
        <v>386</v>
      </c>
      <c r="J263" s="83" t="s">
        <v>376</v>
      </c>
      <c r="K263" s="83" t="s">
        <v>377</v>
      </c>
      <c r="L263" s="86">
        <v>788</v>
      </c>
      <c r="M263" s="83" t="s">
        <v>502</v>
      </c>
    </row>
    <row r="264" spans="2:13" ht="13.15" customHeight="1" x14ac:dyDescent="0.2">
      <c r="B264" s="61">
        <v>794</v>
      </c>
      <c r="C264" s="82">
        <v>8</v>
      </c>
      <c r="D264" s="83" t="s">
        <v>496</v>
      </c>
      <c r="E264" s="84">
        <v>20253</v>
      </c>
      <c r="F264" s="84" t="s">
        <v>369</v>
      </c>
      <c r="G264" s="83" t="s">
        <v>370</v>
      </c>
      <c r="H264" s="85">
        <v>16064046</v>
      </c>
      <c r="I264" s="85">
        <v>386</v>
      </c>
      <c r="J264" s="83" t="s">
        <v>376</v>
      </c>
      <c r="K264" s="83" t="s">
        <v>377</v>
      </c>
      <c r="L264" s="86">
        <v>794</v>
      </c>
      <c r="M264" s="83" t="s">
        <v>503</v>
      </c>
    </row>
    <row r="265" spans="2:13" ht="13.15" customHeight="1" x14ac:dyDescent="0.2">
      <c r="B265" s="61">
        <v>828</v>
      </c>
      <c r="C265" s="82">
        <v>8</v>
      </c>
      <c r="D265" s="83" t="s">
        <v>496</v>
      </c>
      <c r="E265" s="84">
        <v>20253</v>
      </c>
      <c r="F265" s="84" t="s">
        <v>369</v>
      </c>
      <c r="G265" s="83" t="s">
        <v>370</v>
      </c>
      <c r="H265" s="85">
        <v>16064071</v>
      </c>
      <c r="I265" s="85">
        <v>2062</v>
      </c>
      <c r="J265" s="83" t="s">
        <v>374</v>
      </c>
      <c r="K265" s="83" t="s">
        <v>374</v>
      </c>
      <c r="L265" s="86">
        <v>828</v>
      </c>
      <c r="M265" s="83" t="s">
        <v>504</v>
      </c>
    </row>
    <row r="266" spans="2:13" ht="13.15" customHeight="1" x14ac:dyDescent="0.2">
      <c r="B266" s="61">
        <v>830</v>
      </c>
      <c r="C266" s="82">
        <v>8</v>
      </c>
      <c r="D266" s="83" t="s">
        <v>496</v>
      </c>
      <c r="E266" s="84">
        <v>20253</v>
      </c>
      <c r="F266" s="84" t="s">
        <v>369</v>
      </c>
      <c r="G266" s="83" t="s">
        <v>370</v>
      </c>
      <c r="H266" s="85">
        <v>16064071</v>
      </c>
      <c r="I266" s="85">
        <v>2062</v>
      </c>
      <c r="J266" s="83" t="s">
        <v>374</v>
      </c>
      <c r="K266" s="83" t="s">
        <v>374</v>
      </c>
      <c r="L266" s="86">
        <v>830</v>
      </c>
      <c r="M266" s="83" t="s">
        <v>505</v>
      </c>
    </row>
    <row r="267" spans="2:13" ht="12.75" customHeight="1" x14ac:dyDescent="0.2">
      <c r="B267" s="61">
        <v>831</v>
      </c>
      <c r="C267" s="82">
        <v>8</v>
      </c>
      <c r="D267" s="83" t="s">
        <v>496</v>
      </c>
      <c r="E267" s="84">
        <v>20253</v>
      </c>
      <c r="F267" s="84" t="s">
        <v>369</v>
      </c>
      <c r="G267" s="83" t="s">
        <v>370</v>
      </c>
      <c r="H267" s="85">
        <v>16064071</v>
      </c>
      <c r="I267" s="85">
        <v>2062</v>
      </c>
      <c r="J267" s="83" t="s">
        <v>374</v>
      </c>
      <c r="K267" s="83" t="s">
        <v>374</v>
      </c>
      <c r="L267" s="86">
        <v>831</v>
      </c>
      <c r="M267" s="83" t="s">
        <v>506</v>
      </c>
    </row>
    <row r="268" spans="2:13" ht="12.75" customHeight="1" x14ac:dyDescent="0.2">
      <c r="B268" s="61">
        <v>833</v>
      </c>
      <c r="C268" s="82">
        <v>8</v>
      </c>
      <c r="D268" s="83" t="s">
        <v>496</v>
      </c>
      <c r="E268" s="84">
        <v>20253</v>
      </c>
      <c r="F268" s="84" t="s">
        <v>369</v>
      </c>
      <c r="G268" s="83" t="s">
        <v>370</v>
      </c>
      <c r="H268" s="85">
        <v>16064071</v>
      </c>
      <c r="I268" s="85">
        <v>2062</v>
      </c>
      <c r="J268" s="83" t="s">
        <v>374</v>
      </c>
      <c r="K268" s="83" t="s">
        <v>374</v>
      </c>
      <c r="L268" s="86">
        <v>833</v>
      </c>
      <c r="M268" s="83" t="s">
        <v>507</v>
      </c>
    </row>
    <row r="269" spans="2:13" ht="12.75" customHeight="1" x14ac:dyDescent="0.2">
      <c r="B269" s="61">
        <v>836</v>
      </c>
      <c r="C269" s="82">
        <v>8</v>
      </c>
      <c r="D269" s="83" t="s">
        <v>496</v>
      </c>
      <c r="E269" s="84">
        <v>20137</v>
      </c>
      <c r="F269" s="84" t="s">
        <v>410</v>
      </c>
      <c r="G269" s="83" t="s">
        <v>370</v>
      </c>
      <c r="H269" s="85">
        <v>16064071</v>
      </c>
      <c r="I269" s="85">
        <v>2062</v>
      </c>
      <c r="J269" s="83" t="s">
        <v>374</v>
      </c>
      <c r="K269" s="83" t="s">
        <v>374</v>
      </c>
      <c r="L269" s="86">
        <v>836</v>
      </c>
      <c r="M269" s="83" t="s">
        <v>497</v>
      </c>
    </row>
    <row r="270" spans="2:13" ht="13.15" customHeight="1" x14ac:dyDescent="0.2">
      <c r="B270" s="61">
        <v>837</v>
      </c>
      <c r="C270" s="82">
        <v>8</v>
      </c>
      <c r="D270" s="83" t="s">
        <v>496</v>
      </c>
      <c r="E270" s="84">
        <v>20137</v>
      </c>
      <c r="F270" s="84" t="s">
        <v>410</v>
      </c>
      <c r="G270" s="83" t="s">
        <v>370</v>
      </c>
      <c r="H270" s="85">
        <v>16064071</v>
      </c>
      <c r="I270" s="85">
        <v>2062</v>
      </c>
      <c r="J270" s="83" t="s">
        <v>374</v>
      </c>
      <c r="K270" s="83" t="s">
        <v>374</v>
      </c>
      <c r="L270" s="86">
        <v>837</v>
      </c>
      <c r="M270" s="83" t="s">
        <v>498</v>
      </c>
    </row>
    <row r="271" spans="2:13" ht="13.15" customHeight="1" x14ac:dyDescent="0.2">
      <c r="B271" s="61">
        <v>838</v>
      </c>
      <c r="C271" s="82">
        <v>8</v>
      </c>
      <c r="D271" s="83" t="s">
        <v>496</v>
      </c>
      <c r="E271" s="84">
        <v>20253</v>
      </c>
      <c r="F271" s="84" t="s">
        <v>369</v>
      </c>
      <c r="G271" s="83" t="s">
        <v>370</v>
      </c>
      <c r="H271" s="85">
        <v>16064071</v>
      </c>
      <c r="I271" s="85">
        <v>2062</v>
      </c>
      <c r="J271" s="83" t="s">
        <v>374</v>
      </c>
      <c r="K271" s="83" t="s">
        <v>374</v>
      </c>
      <c r="L271" s="86">
        <v>838</v>
      </c>
      <c r="M271" s="83" t="s">
        <v>3192</v>
      </c>
    </row>
    <row r="272" spans="2:13" ht="13.15" customHeight="1" x14ac:dyDescent="0.2">
      <c r="B272" s="61">
        <v>834</v>
      </c>
      <c r="C272" s="82">
        <v>8</v>
      </c>
      <c r="D272" s="83" t="s">
        <v>496</v>
      </c>
      <c r="E272" s="84">
        <v>20253</v>
      </c>
      <c r="F272" s="84" t="s">
        <v>369</v>
      </c>
      <c r="G272" s="83" t="s">
        <v>370</v>
      </c>
      <c r="H272" s="85">
        <v>16064071</v>
      </c>
      <c r="I272" s="85">
        <v>2062</v>
      </c>
      <c r="J272" s="83" t="s">
        <v>374</v>
      </c>
      <c r="K272" s="83" t="s">
        <v>374</v>
      </c>
      <c r="L272" s="86">
        <v>834</v>
      </c>
      <c r="M272" s="83" t="s">
        <v>508</v>
      </c>
    </row>
    <row r="273" spans="2:13" ht="13.15" customHeight="1" x14ac:dyDescent="0.2">
      <c r="B273" s="61">
        <v>839</v>
      </c>
      <c r="C273" s="82">
        <v>8</v>
      </c>
      <c r="D273" s="83" t="s">
        <v>496</v>
      </c>
      <c r="E273" s="84">
        <v>20137</v>
      </c>
      <c r="F273" s="84" t="s">
        <v>410</v>
      </c>
      <c r="G273" s="83" t="s">
        <v>370</v>
      </c>
      <c r="H273" s="85">
        <v>16064071</v>
      </c>
      <c r="I273" s="85">
        <v>2062</v>
      </c>
      <c r="J273" s="83" t="s">
        <v>374</v>
      </c>
      <c r="K273" s="83" t="s">
        <v>374</v>
      </c>
      <c r="L273" s="86">
        <v>839</v>
      </c>
      <c r="M273" s="83" t="s">
        <v>289</v>
      </c>
    </row>
    <row r="274" spans="2:13" ht="13.15" customHeight="1" x14ac:dyDescent="0.2">
      <c r="B274" s="61">
        <v>770</v>
      </c>
      <c r="C274" s="82">
        <v>9</v>
      </c>
      <c r="D274" s="83" t="s">
        <v>509</v>
      </c>
      <c r="E274" s="84">
        <v>20442</v>
      </c>
      <c r="F274" s="84" t="s">
        <v>510</v>
      </c>
      <c r="G274" s="83" t="s">
        <v>370</v>
      </c>
      <c r="H274" s="85">
        <v>16064032</v>
      </c>
      <c r="I274" s="85">
        <v>528</v>
      </c>
      <c r="J274" s="83" t="s">
        <v>511</v>
      </c>
      <c r="K274" s="83" t="s">
        <v>511</v>
      </c>
      <c r="L274" s="86">
        <v>770</v>
      </c>
      <c r="M274" s="83" t="s">
        <v>511</v>
      </c>
    </row>
    <row r="275" spans="2:13" ht="13.15" customHeight="1" x14ac:dyDescent="0.2">
      <c r="B275" s="61">
        <v>774</v>
      </c>
      <c r="C275" s="82">
        <v>9</v>
      </c>
      <c r="D275" s="83" t="s">
        <v>509</v>
      </c>
      <c r="E275" s="84">
        <v>20253</v>
      </c>
      <c r="F275" s="84" t="s">
        <v>369</v>
      </c>
      <c r="G275" s="83" t="s">
        <v>370</v>
      </c>
      <c r="H275" s="85">
        <v>16064037</v>
      </c>
      <c r="I275" s="85">
        <v>423</v>
      </c>
      <c r="J275" s="83" t="s">
        <v>512</v>
      </c>
      <c r="K275" s="83" t="s">
        <v>512</v>
      </c>
      <c r="L275" s="86">
        <v>774</v>
      </c>
      <c r="M275" s="83" t="s">
        <v>512</v>
      </c>
    </row>
    <row r="276" spans="2:13" ht="13.15" customHeight="1" x14ac:dyDescent="0.2">
      <c r="B276" s="61">
        <v>775</v>
      </c>
      <c r="C276" s="82">
        <v>9</v>
      </c>
      <c r="D276" s="83" t="s">
        <v>509</v>
      </c>
      <c r="E276" s="84">
        <v>20253</v>
      </c>
      <c r="F276" s="84" t="s">
        <v>369</v>
      </c>
      <c r="G276" s="83" t="s">
        <v>370</v>
      </c>
      <c r="H276" s="85">
        <v>16064037</v>
      </c>
      <c r="I276" s="85">
        <v>423</v>
      </c>
      <c r="J276" s="83" t="s">
        <v>512</v>
      </c>
      <c r="K276" s="83" t="s">
        <v>512</v>
      </c>
      <c r="L276" s="86">
        <v>775</v>
      </c>
      <c r="M276" s="83" t="s">
        <v>513</v>
      </c>
    </row>
    <row r="277" spans="2:13" ht="12.75" customHeight="1" x14ac:dyDescent="0.2">
      <c r="B277" s="61">
        <v>776</v>
      </c>
      <c r="C277" s="82">
        <v>9</v>
      </c>
      <c r="D277" s="83" t="s">
        <v>509</v>
      </c>
      <c r="E277" s="84">
        <v>20253</v>
      </c>
      <c r="F277" s="84" t="s">
        <v>369</v>
      </c>
      <c r="G277" s="83" t="s">
        <v>370</v>
      </c>
      <c r="H277" s="85">
        <v>16064037</v>
      </c>
      <c r="I277" s="85">
        <v>423</v>
      </c>
      <c r="J277" s="83" t="s">
        <v>512</v>
      </c>
      <c r="K277" s="83" t="s">
        <v>512</v>
      </c>
      <c r="L277" s="86">
        <v>776</v>
      </c>
      <c r="M277" s="83" t="s">
        <v>514</v>
      </c>
    </row>
    <row r="278" spans="2:13" ht="13.15" customHeight="1" x14ac:dyDescent="0.2">
      <c r="B278" s="61">
        <v>799</v>
      </c>
      <c r="C278" s="82">
        <v>9</v>
      </c>
      <c r="D278" s="83" t="s">
        <v>509</v>
      </c>
      <c r="E278" s="84">
        <v>20253</v>
      </c>
      <c r="F278" s="84" t="s">
        <v>369</v>
      </c>
      <c r="G278" s="83" t="s">
        <v>370</v>
      </c>
      <c r="H278" s="85">
        <v>16064077</v>
      </c>
      <c r="I278" s="85">
        <v>3238</v>
      </c>
      <c r="J278" s="83" t="s">
        <v>515</v>
      </c>
      <c r="K278" s="83" t="s">
        <v>516</v>
      </c>
      <c r="L278" s="86">
        <v>799</v>
      </c>
      <c r="M278" s="83" t="s">
        <v>517</v>
      </c>
    </row>
    <row r="279" spans="2:13" ht="13.15" customHeight="1" x14ac:dyDescent="0.2">
      <c r="B279" s="61">
        <v>807</v>
      </c>
      <c r="C279" s="82">
        <v>9</v>
      </c>
      <c r="D279" s="83" t="s">
        <v>509</v>
      </c>
      <c r="E279" s="84">
        <v>20253</v>
      </c>
      <c r="F279" s="84" t="s">
        <v>369</v>
      </c>
      <c r="G279" s="83" t="s">
        <v>370</v>
      </c>
      <c r="H279" s="85">
        <v>16064077</v>
      </c>
      <c r="I279" s="85">
        <v>3238</v>
      </c>
      <c r="J279" s="83" t="s">
        <v>515</v>
      </c>
      <c r="K279" s="83" t="s">
        <v>516</v>
      </c>
      <c r="L279" s="86">
        <v>807</v>
      </c>
      <c r="M279" s="83" t="s">
        <v>518</v>
      </c>
    </row>
    <row r="280" spans="2:13" ht="12.75" customHeight="1" x14ac:dyDescent="0.2">
      <c r="B280" s="61">
        <v>808</v>
      </c>
      <c r="C280" s="82">
        <v>9</v>
      </c>
      <c r="D280" s="83" t="s">
        <v>509</v>
      </c>
      <c r="E280" s="84">
        <v>20253</v>
      </c>
      <c r="F280" s="84" t="s">
        <v>369</v>
      </c>
      <c r="G280" s="83" t="s">
        <v>370</v>
      </c>
      <c r="H280" s="85">
        <v>16064077</v>
      </c>
      <c r="I280" s="85">
        <v>3238</v>
      </c>
      <c r="J280" s="83" t="s">
        <v>515</v>
      </c>
      <c r="K280" s="83" t="s">
        <v>516</v>
      </c>
      <c r="L280" s="86">
        <v>808</v>
      </c>
      <c r="M280" s="83" t="s">
        <v>519</v>
      </c>
    </row>
    <row r="281" spans="2:13" ht="12.75" customHeight="1" x14ac:dyDescent="0.2">
      <c r="B281" s="61">
        <v>800</v>
      </c>
      <c r="C281" s="82">
        <v>9</v>
      </c>
      <c r="D281" s="83" t="s">
        <v>509</v>
      </c>
      <c r="E281" s="84">
        <v>20253</v>
      </c>
      <c r="F281" s="84" t="s">
        <v>369</v>
      </c>
      <c r="G281" s="83" t="s">
        <v>370</v>
      </c>
      <c r="H281" s="85">
        <v>16064077</v>
      </c>
      <c r="I281" s="85">
        <v>3238</v>
      </c>
      <c r="J281" s="83" t="s">
        <v>515</v>
      </c>
      <c r="K281" s="83" t="s">
        <v>516</v>
      </c>
      <c r="L281" s="86">
        <v>800</v>
      </c>
      <c r="M281" s="83" t="s">
        <v>520</v>
      </c>
    </row>
    <row r="282" spans="2:13" ht="12.75" customHeight="1" x14ac:dyDescent="0.2">
      <c r="B282" s="61">
        <v>809</v>
      </c>
      <c r="C282" s="82">
        <v>9</v>
      </c>
      <c r="D282" s="83" t="s">
        <v>509</v>
      </c>
      <c r="E282" s="84">
        <v>20253</v>
      </c>
      <c r="F282" s="84" t="s">
        <v>369</v>
      </c>
      <c r="G282" s="83" t="s">
        <v>370</v>
      </c>
      <c r="H282" s="85">
        <v>16064077</v>
      </c>
      <c r="I282" s="85">
        <v>3238</v>
      </c>
      <c r="J282" s="83" t="s">
        <v>515</v>
      </c>
      <c r="K282" s="83" t="s">
        <v>516</v>
      </c>
      <c r="L282" s="86">
        <v>809</v>
      </c>
      <c r="M282" s="83" t="s">
        <v>521</v>
      </c>
    </row>
    <row r="283" spans="2:13" ht="13.15" customHeight="1" x14ac:dyDescent="0.2">
      <c r="B283" s="61">
        <v>801</v>
      </c>
      <c r="C283" s="82">
        <v>9</v>
      </c>
      <c r="D283" s="83" t="s">
        <v>509</v>
      </c>
      <c r="E283" s="84">
        <v>20253</v>
      </c>
      <c r="F283" s="84" t="s">
        <v>369</v>
      </c>
      <c r="G283" s="83" t="s">
        <v>370</v>
      </c>
      <c r="H283" s="85">
        <v>16064077</v>
      </c>
      <c r="I283" s="85">
        <v>3238</v>
      </c>
      <c r="J283" s="83" t="s">
        <v>515</v>
      </c>
      <c r="K283" s="83" t="s">
        <v>516</v>
      </c>
      <c r="L283" s="86">
        <v>801</v>
      </c>
      <c r="M283" s="83" t="s">
        <v>522</v>
      </c>
    </row>
    <row r="284" spans="2:13" ht="13.15" customHeight="1" x14ac:dyDescent="0.2">
      <c r="B284" s="61">
        <v>781</v>
      </c>
      <c r="C284" s="82">
        <v>9</v>
      </c>
      <c r="D284" s="83" t="s">
        <v>509</v>
      </c>
      <c r="E284" s="84">
        <v>20253</v>
      </c>
      <c r="F284" s="84" t="s">
        <v>369</v>
      </c>
      <c r="G284" s="83" t="s">
        <v>370</v>
      </c>
      <c r="H284" s="85">
        <v>16064043</v>
      </c>
      <c r="I284" s="85">
        <v>449</v>
      </c>
      <c r="J284" s="83" t="s">
        <v>523</v>
      </c>
      <c r="K284" s="83" t="s">
        <v>523</v>
      </c>
      <c r="L284" s="86">
        <v>781</v>
      </c>
      <c r="M284" s="83" t="s">
        <v>523</v>
      </c>
    </row>
    <row r="285" spans="2:13" ht="13.15" customHeight="1" x14ac:dyDescent="0.2">
      <c r="B285" s="61">
        <v>817</v>
      </c>
      <c r="C285" s="82">
        <v>9</v>
      </c>
      <c r="D285" s="83" t="s">
        <v>509</v>
      </c>
      <c r="E285" s="84">
        <v>56581</v>
      </c>
      <c r="F285" s="84" t="s">
        <v>499</v>
      </c>
      <c r="G285" s="83" t="s">
        <v>370</v>
      </c>
      <c r="H285" s="85">
        <v>16064046</v>
      </c>
      <c r="I285" s="85">
        <v>386</v>
      </c>
      <c r="J285" s="83" t="s">
        <v>376</v>
      </c>
      <c r="K285" s="83" t="s">
        <v>377</v>
      </c>
      <c r="L285" s="86">
        <v>817</v>
      </c>
      <c r="M285" s="83" t="s">
        <v>524</v>
      </c>
    </row>
    <row r="286" spans="2:13" ht="13.15" customHeight="1" x14ac:dyDescent="0.2">
      <c r="B286" s="61">
        <v>818</v>
      </c>
      <c r="C286" s="82">
        <v>9</v>
      </c>
      <c r="D286" s="83" t="s">
        <v>509</v>
      </c>
      <c r="E286" s="84">
        <v>20253</v>
      </c>
      <c r="F286" s="84" t="s">
        <v>369</v>
      </c>
      <c r="G286" s="83" t="s">
        <v>370</v>
      </c>
      <c r="H286" s="85">
        <v>16064046</v>
      </c>
      <c r="I286" s="85">
        <v>386</v>
      </c>
      <c r="J286" s="83" t="s">
        <v>376</v>
      </c>
      <c r="K286" s="83" t="s">
        <v>377</v>
      </c>
      <c r="L286" s="86">
        <v>818</v>
      </c>
      <c r="M286" s="83" t="s">
        <v>3171</v>
      </c>
    </row>
    <row r="287" spans="2:13" ht="13.15" customHeight="1" x14ac:dyDescent="0.2">
      <c r="B287" s="61">
        <v>819</v>
      </c>
      <c r="C287" s="82">
        <v>9</v>
      </c>
      <c r="D287" s="83" t="s">
        <v>509</v>
      </c>
      <c r="E287" s="84">
        <v>56581</v>
      </c>
      <c r="F287" s="84" t="s">
        <v>499</v>
      </c>
      <c r="G287" s="83" t="s">
        <v>370</v>
      </c>
      <c r="H287" s="85">
        <v>16064046</v>
      </c>
      <c r="I287" s="85">
        <v>386</v>
      </c>
      <c r="J287" s="83" t="s">
        <v>376</v>
      </c>
      <c r="K287" s="83" t="s">
        <v>377</v>
      </c>
      <c r="L287" s="86">
        <v>819</v>
      </c>
      <c r="M287" s="83" t="s">
        <v>525</v>
      </c>
    </row>
    <row r="288" spans="2:13" ht="13.15" customHeight="1" x14ac:dyDescent="0.2">
      <c r="B288" s="61">
        <v>821</v>
      </c>
      <c r="C288" s="82">
        <v>9</v>
      </c>
      <c r="D288" s="83" t="s">
        <v>509</v>
      </c>
      <c r="E288" s="84">
        <v>20413</v>
      </c>
      <c r="F288" s="84" t="s">
        <v>526</v>
      </c>
      <c r="G288" s="83" t="s">
        <v>370</v>
      </c>
      <c r="H288" s="85">
        <v>16064046</v>
      </c>
      <c r="I288" s="85">
        <v>386</v>
      </c>
      <c r="J288" s="83" t="s">
        <v>376</v>
      </c>
      <c r="K288" s="83" t="s">
        <v>377</v>
      </c>
      <c r="L288" s="86">
        <v>821</v>
      </c>
      <c r="M288" s="83" t="s">
        <v>527</v>
      </c>
    </row>
    <row r="289" spans="2:13" ht="13.15" customHeight="1" x14ac:dyDescent="0.2">
      <c r="B289" s="61">
        <v>802</v>
      </c>
      <c r="C289" s="82">
        <v>9</v>
      </c>
      <c r="D289" s="83" t="s">
        <v>509</v>
      </c>
      <c r="E289" s="84">
        <v>20442</v>
      </c>
      <c r="F289" s="84" t="s">
        <v>510</v>
      </c>
      <c r="G289" s="83" t="s">
        <v>370</v>
      </c>
      <c r="H289" s="85">
        <v>16064053</v>
      </c>
      <c r="I289" s="85">
        <v>516</v>
      </c>
      <c r="J289" s="83" t="s">
        <v>528</v>
      </c>
      <c r="K289" s="83" t="s">
        <v>528</v>
      </c>
      <c r="L289" s="86">
        <v>802</v>
      </c>
      <c r="M289" s="83" t="s">
        <v>528</v>
      </c>
    </row>
    <row r="290" spans="2:13" ht="13.15" customHeight="1" x14ac:dyDescent="0.2">
      <c r="B290" s="61">
        <v>734</v>
      </c>
      <c r="C290" s="82">
        <v>9</v>
      </c>
      <c r="D290" s="83" t="s">
        <v>509</v>
      </c>
      <c r="E290" s="84">
        <v>56581</v>
      </c>
      <c r="F290" s="84" t="s">
        <v>499</v>
      </c>
      <c r="G290" s="83" t="s">
        <v>370</v>
      </c>
      <c r="H290" s="85">
        <v>16064076</v>
      </c>
      <c r="I290" s="85">
        <v>3129</v>
      </c>
      <c r="J290" s="83" t="s">
        <v>529</v>
      </c>
      <c r="K290" s="83" t="s">
        <v>529</v>
      </c>
      <c r="L290" s="86">
        <v>734</v>
      </c>
      <c r="M290" s="83" t="s">
        <v>530</v>
      </c>
    </row>
    <row r="291" spans="2:13" ht="13.15" customHeight="1" x14ac:dyDescent="0.2">
      <c r="B291" s="61">
        <v>759</v>
      </c>
      <c r="C291" s="82">
        <v>9</v>
      </c>
      <c r="D291" s="83" t="s">
        <v>509</v>
      </c>
      <c r="E291" s="84">
        <v>56583</v>
      </c>
      <c r="F291" s="84" t="s">
        <v>531</v>
      </c>
      <c r="G291" s="83" t="s">
        <v>370</v>
      </c>
      <c r="H291" s="85">
        <v>16064076</v>
      </c>
      <c r="I291" s="85">
        <v>3129</v>
      </c>
      <c r="J291" s="83" t="s">
        <v>529</v>
      </c>
      <c r="K291" s="83" t="s">
        <v>529</v>
      </c>
      <c r="L291" s="86">
        <v>759</v>
      </c>
      <c r="M291" s="83" t="s">
        <v>532</v>
      </c>
    </row>
    <row r="292" spans="2:13" ht="12.75" customHeight="1" x14ac:dyDescent="0.2">
      <c r="B292" s="61">
        <v>760</v>
      </c>
      <c r="C292" s="82">
        <v>9</v>
      </c>
      <c r="D292" s="83" t="s">
        <v>509</v>
      </c>
      <c r="E292" s="84">
        <v>56583</v>
      </c>
      <c r="F292" s="84" t="s">
        <v>531</v>
      </c>
      <c r="G292" s="83" t="s">
        <v>370</v>
      </c>
      <c r="H292" s="85">
        <v>16064076</v>
      </c>
      <c r="I292" s="85">
        <v>3129</v>
      </c>
      <c r="J292" s="83" t="s">
        <v>529</v>
      </c>
      <c r="K292" s="83" t="s">
        <v>529</v>
      </c>
      <c r="L292" s="86">
        <v>760</v>
      </c>
      <c r="M292" s="83" t="s">
        <v>533</v>
      </c>
    </row>
    <row r="293" spans="2:13" ht="13.15" customHeight="1" x14ac:dyDescent="0.2">
      <c r="B293" s="61">
        <v>765</v>
      </c>
      <c r="C293" s="82">
        <v>9</v>
      </c>
      <c r="D293" s="83" t="s">
        <v>509</v>
      </c>
      <c r="E293" s="84">
        <v>56583</v>
      </c>
      <c r="F293" s="84" t="s">
        <v>531</v>
      </c>
      <c r="G293" s="83" t="s">
        <v>370</v>
      </c>
      <c r="H293" s="85">
        <v>16064076</v>
      </c>
      <c r="I293" s="85">
        <v>3129</v>
      </c>
      <c r="J293" s="83" t="s">
        <v>529</v>
      </c>
      <c r="K293" s="83" t="s">
        <v>529</v>
      </c>
      <c r="L293" s="86">
        <v>765</v>
      </c>
      <c r="M293" s="83" t="s">
        <v>534</v>
      </c>
    </row>
    <row r="294" spans="2:13" ht="13.15" customHeight="1" x14ac:dyDescent="0.2">
      <c r="B294" s="61">
        <v>795</v>
      </c>
      <c r="C294" s="82">
        <v>9</v>
      </c>
      <c r="D294" s="83" t="s">
        <v>509</v>
      </c>
      <c r="E294" s="84">
        <v>56584</v>
      </c>
      <c r="F294" s="84" t="s">
        <v>535</v>
      </c>
      <c r="G294" s="83" t="s">
        <v>370</v>
      </c>
      <c r="H294" s="85">
        <v>16064076</v>
      </c>
      <c r="I294" s="85">
        <v>3129</v>
      </c>
      <c r="J294" s="83" t="s">
        <v>529</v>
      </c>
      <c r="K294" s="83" t="s">
        <v>529</v>
      </c>
      <c r="L294" s="86">
        <v>795</v>
      </c>
      <c r="M294" s="83" t="s">
        <v>536</v>
      </c>
    </row>
    <row r="295" spans="2:13" ht="13.15" customHeight="1" x14ac:dyDescent="0.2">
      <c r="B295" s="61">
        <v>816</v>
      </c>
      <c r="C295" s="82">
        <v>9</v>
      </c>
      <c r="D295" s="83" t="s">
        <v>509</v>
      </c>
      <c r="E295" s="84">
        <v>56584</v>
      </c>
      <c r="F295" s="84" t="s">
        <v>535</v>
      </c>
      <c r="G295" s="83" t="s">
        <v>370</v>
      </c>
      <c r="H295" s="85">
        <v>16064076</v>
      </c>
      <c r="I295" s="85">
        <v>3129</v>
      </c>
      <c r="J295" s="83" t="s">
        <v>529</v>
      </c>
      <c r="K295" s="83" t="s">
        <v>529</v>
      </c>
      <c r="L295" s="86">
        <v>816</v>
      </c>
      <c r="M295" s="83" t="s">
        <v>537</v>
      </c>
    </row>
    <row r="296" spans="2:13" ht="12.75" customHeight="1" x14ac:dyDescent="0.2">
      <c r="B296" s="61">
        <v>840</v>
      </c>
      <c r="C296" s="82">
        <v>9</v>
      </c>
      <c r="D296" s="83" t="s">
        <v>509</v>
      </c>
      <c r="E296" s="84">
        <v>20137</v>
      </c>
      <c r="F296" s="84" t="s">
        <v>410</v>
      </c>
      <c r="G296" s="83" t="s">
        <v>370</v>
      </c>
      <c r="H296" s="85">
        <v>16064071</v>
      </c>
      <c r="I296" s="85">
        <v>2062</v>
      </c>
      <c r="J296" s="83" t="s">
        <v>374</v>
      </c>
      <c r="K296" s="83" t="s">
        <v>374</v>
      </c>
      <c r="L296" s="86">
        <v>840</v>
      </c>
      <c r="M296" s="83" t="s">
        <v>253</v>
      </c>
    </row>
    <row r="297" spans="2:13" ht="12.75" customHeight="1" x14ac:dyDescent="0.2">
      <c r="B297" s="61">
        <v>847</v>
      </c>
      <c r="C297" s="82">
        <v>10</v>
      </c>
      <c r="D297" s="83" t="s">
        <v>538</v>
      </c>
      <c r="E297" s="84">
        <v>56578</v>
      </c>
      <c r="F297" s="84" t="s">
        <v>539</v>
      </c>
      <c r="G297" s="83" t="s">
        <v>540</v>
      </c>
      <c r="H297" s="85">
        <v>16065001</v>
      </c>
      <c r="I297" s="85">
        <v>415</v>
      </c>
      <c r="J297" s="83" t="s">
        <v>541</v>
      </c>
      <c r="K297" s="83" t="s">
        <v>541</v>
      </c>
      <c r="L297" s="86">
        <v>847</v>
      </c>
      <c r="M297" s="83" t="s">
        <v>541</v>
      </c>
    </row>
    <row r="298" spans="2:13" ht="12.75" customHeight="1" x14ac:dyDescent="0.2">
      <c r="B298" s="61">
        <v>848</v>
      </c>
      <c r="C298" s="82">
        <v>10</v>
      </c>
      <c r="D298" s="83" t="s">
        <v>538</v>
      </c>
      <c r="E298" s="84">
        <v>56578</v>
      </c>
      <c r="F298" s="84" t="s">
        <v>539</v>
      </c>
      <c r="G298" s="83" t="s">
        <v>540</v>
      </c>
      <c r="H298" s="85">
        <v>16065001</v>
      </c>
      <c r="I298" s="85">
        <v>415</v>
      </c>
      <c r="J298" s="83" t="s">
        <v>541</v>
      </c>
      <c r="K298" s="83" t="s">
        <v>541</v>
      </c>
      <c r="L298" s="86">
        <v>848</v>
      </c>
      <c r="M298" s="83" t="s">
        <v>542</v>
      </c>
    </row>
    <row r="299" spans="2:13" ht="12.75" customHeight="1" x14ac:dyDescent="0.2">
      <c r="B299" s="61">
        <v>860</v>
      </c>
      <c r="C299" s="82">
        <v>10</v>
      </c>
      <c r="D299" s="83" t="s">
        <v>538</v>
      </c>
      <c r="E299" s="84">
        <v>56578</v>
      </c>
      <c r="F299" s="84" t="s">
        <v>539</v>
      </c>
      <c r="G299" s="83" t="s">
        <v>540</v>
      </c>
      <c r="H299" s="85">
        <v>16065005</v>
      </c>
      <c r="I299" s="85">
        <v>402</v>
      </c>
      <c r="J299" s="83" t="s">
        <v>543</v>
      </c>
      <c r="K299" s="83" t="s">
        <v>543</v>
      </c>
      <c r="L299" s="86">
        <v>860</v>
      </c>
      <c r="M299" s="83" t="s">
        <v>543</v>
      </c>
    </row>
    <row r="300" spans="2:13" ht="12.75" customHeight="1" x14ac:dyDescent="0.2">
      <c r="B300" s="61">
        <v>865</v>
      </c>
      <c r="C300" s="82">
        <v>10</v>
      </c>
      <c r="D300" s="83" t="s">
        <v>538</v>
      </c>
      <c r="E300" s="84">
        <v>56579</v>
      </c>
      <c r="F300" s="84" t="s">
        <v>544</v>
      </c>
      <c r="G300" s="83" t="s">
        <v>540</v>
      </c>
      <c r="H300" s="85">
        <v>16065012</v>
      </c>
      <c r="I300" s="85">
        <v>429</v>
      </c>
      <c r="J300" s="83" t="s">
        <v>545</v>
      </c>
      <c r="K300" s="83" t="s">
        <v>546</v>
      </c>
      <c r="L300" s="86">
        <v>865</v>
      </c>
      <c r="M300" s="83" t="s">
        <v>546</v>
      </c>
    </row>
    <row r="301" spans="2:13" ht="12.75" customHeight="1" x14ac:dyDescent="0.2">
      <c r="B301" s="61">
        <v>869</v>
      </c>
      <c r="C301" s="82">
        <v>10</v>
      </c>
      <c r="D301" s="83" t="s">
        <v>538</v>
      </c>
      <c r="E301" s="84">
        <v>56578</v>
      </c>
      <c r="F301" s="84" t="s">
        <v>539</v>
      </c>
      <c r="G301" s="83" t="s">
        <v>540</v>
      </c>
      <c r="H301" s="85">
        <v>16065014</v>
      </c>
      <c r="I301" s="85">
        <v>342</v>
      </c>
      <c r="J301" s="83" t="s">
        <v>547</v>
      </c>
      <c r="K301" s="83" t="s">
        <v>548</v>
      </c>
      <c r="L301" s="86">
        <v>869</v>
      </c>
      <c r="M301" s="83" t="s">
        <v>549</v>
      </c>
    </row>
    <row r="302" spans="2:13" ht="12.75" customHeight="1" x14ac:dyDescent="0.2">
      <c r="B302" s="61">
        <v>870</v>
      </c>
      <c r="C302" s="82">
        <v>10</v>
      </c>
      <c r="D302" s="83" t="s">
        <v>538</v>
      </c>
      <c r="E302" s="84">
        <v>56578</v>
      </c>
      <c r="F302" s="84" t="s">
        <v>539</v>
      </c>
      <c r="G302" s="83" t="s">
        <v>540</v>
      </c>
      <c r="H302" s="85">
        <v>16065014</v>
      </c>
      <c r="I302" s="85">
        <v>342</v>
      </c>
      <c r="J302" s="83" t="s">
        <v>547</v>
      </c>
      <c r="K302" s="83" t="s">
        <v>548</v>
      </c>
      <c r="L302" s="86">
        <v>870</v>
      </c>
      <c r="M302" s="83" t="s">
        <v>548</v>
      </c>
    </row>
    <row r="303" spans="2:13" ht="13.15" customHeight="1" x14ac:dyDescent="0.2">
      <c r="B303" s="61">
        <v>871</v>
      </c>
      <c r="C303" s="82">
        <v>10</v>
      </c>
      <c r="D303" s="83" t="s">
        <v>538</v>
      </c>
      <c r="E303" s="84">
        <v>56578</v>
      </c>
      <c r="F303" s="84" t="s">
        <v>539</v>
      </c>
      <c r="G303" s="83" t="s">
        <v>540</v>
      </c>
      <c r="H303" s="85">
        <v>16065014</v>
      </c>
      <c r="I303" s="85">
        <v>342</v>
      </c>
      <c r="J303" s="83" t="s">
        <v>547</v>
      </c>
      <c r="K303" s="83" t="s">
        <v>548</v>
      </c>
      <c r="L303" s="86">
        <v>871</v>
      </c>
      <c r="M303" s="83" t="s">
        <v>550</v>
      </c>
    </row>
    <row r="304" spans="2:13" ht="12.75" customHeight="1" x14ac:dyDescent="0.2">
      <c r="B304" s="61">
        <v>873</v>
      </c>
      <c r="C304" s="82">
        <v>10</v>
      </c>
      <c r="D304" s="83" t="s">
        <v>538</v>
      </c>
      <c r="E304" s="84">
        <v>20137</v>
      </c>
      <c r="F304" s="84" t="s">
        <v>410</v>
      </c>
      <c r="G304" s="83" t="s">
        <v>540</v>
      </c>
      <c r="H304" s="85">
        <v>16065014</v>
      </c>
      <c r="I304" s="85">
        <v>342</v>
      </c>
      <c r="J304" s="83" t="s">
        <v>547</v>
      </c>
      <c r="K304" s="83" t="s">
        <v>548</v>
      </c>
      <c r="L304" s="86">
        <v>873</v>
      </c>
      <c r="M304" s="83" t="s">
        <v>551</v>
      </c>
    </row>
    <row r="305" spans="2:13" ht="13.15" customHeight="1" x14ac:dyDescent="0.2">
      <c r="B305" s="61">
        <v>943</v>
      </c>
      <c r="C305" s="82">
        <v>10</v>
      </c>
      <c r="D305" s="83" t="s">
        <v>538</v>
      </c>
      <c r="E305" s="84">
        <v>56578</v>
      </c>
      <c r="F305" s="84" t="s">
        <v>539</v>
      </c>
      <c r="G305" s="83" t="s">
        <v>540</v>
      </c>
      <c r="H305" s="85">
        <v>16065014</v>
      </c>
      <c r="I305" s="85">
        <v>342</v>
      </c>
      <c r="J305" s="83" t="s">
        <v>547</v>
      </c>
      <c r="K305" s="83" t="s">
        <v>548</v>
      </c>
      <c r="L305" s="86">
        <v>943</v>
      </c>
      <c r="M305" s="83" t="s">
        <v>552</v>
      </c>
    </row>
    <row r="306" spans="2:13" ht="13.15" customHeight="1" x14ac:dyDescent="0.2">
      <c r="B306" s="61">
        <v>874</v>
      </c>
      <c r="C306" s="82">
        <v>10</v>
      </c>
      <c r="D306" s="83" t="s">
        <v>538</v>
      </c>
      <c r="E306" s="84">
        <v>20137</v>
      </c>
      <c r="F306" s="84" t="s">
        <v>410</v>
      </c>
      <c r="G306" s="83" t="s">
        <v>540</v>
      </c>
      <c r="H306" s="85">
        <v>16065014</v>
      </c>
      <c r="I306" s="85">
        <v>342</v>
      </c>
      <c r="J306" s="83" t="s">
        <v>547</v>
      </c>
      <c r="K306" s="83" t="s">
        <v>548</v>
      </c>
      <c r="L306" s="86">
        <v>874</v>
      </c>
      <c r="M306" s="83" t="s">
        <v>553</v>
      </c>
    </row>
    <row r="307" spans="2:13" ht="13.15" customHeight="1" x14ac:dyDescent="0.2">
      <c r="B307" s="61">
        <v>878</v>
      </c>
      <c r="C307" s="82">
        <v>10</v>
      </c>
      <c r="D307" s="83" t="s">
        <v>538</v>
      </c>
      <c r="E307" s="84">
        <v>56578</v>
      </c>
      <c r="F307" s="84" t="s">
        <v>539</v>
      </c>
      <c r="G307" s="83" t="s">
        <v>540</v>
      </c>
      <c r="H307" s="85">
        <v>16065018</v>
      </c>
      <c r="I307" s="85">
        <v>445</v>
      </c>
      <c r="J307" s="83" t="s">
        <v>554</v>
      </c>
      <c r="K307" s="83" t="s">
        <v>554</v>
      </c>
      <c r="L307" s="86">
        <v>878</v>
      </c>
      <c r="M307" s="83" t="s">
        <v>554</v>
      </c>
    </row>
    <row r="308" spans="2:13" ht="13.15" customHeight="1" x14ac:dyDescent="0.2">
      <c r="B308" s="61">
        <v>964</v>
      </c>
      <c r="C308" s="82">
        <v>10</v>
      </c>
      <c r="D308" s="83" t="s">
        <v>538</v>
      </c>
      <c r="E308" s="84">
        <v>56578</v>
      </c>
      <c r="F308" s="84" t="s">
        <v>539</v>
      </c>
      <c r="G308" s="83" t="s">
        <v>540</v>
      </c>
      <c r="H308" s="85">
        <v>16065089</v>
      </c>
      <c r="I308" s="85">
        <v>438</v>
      </c>
      <c r="J308" s="83" t="s">
        <v>555</v>
      </c>
      <c r="K308" s="83" t="s">
        <v>556</v>
      </c>
      <c r="L308" s="86">
        <v>964</v>
      </c>
      <c r="M308" s="83" t="s">
        <v>558</v>
      </c>
    </row>
    <row r="309" spans="2:13" ht="13.15" customHeight="1" x14ac:dyDescent="0.2">
      <c r="B309" s="61">
        <v>965</v>
      </c>
      <c r="C309" s="82">
        <v>10</v>
      </c>
      <c r="D309" s="83" t="s">
        <v>538</v>
      </c>
      <c r="E309" s="84">
        <v>56580</v>
      </c>
      <c r="F309" s="84" t="s">
        <v>265</v>
      </c>
      <c r="G309" s="83" t="s">
        <v>540</v>
      </c>
      <c r="H309" s="85">
        <v>16065089</v>
      </c>
      <c r="I309" s="85">
        <v>438</v>
      </c>
      <c r="J309" s="83" t="s">
        <v>555</v>
      </c>
      <c r="K309" s="83" t="s">
        <v>556</v>
      </c>
      <c r="L309" s="86">
        <v>965</v>
      </c>
      <c r="M309" s="83" t="s">
        <v>559</v>
      </c>
    </row>
    <row r="310" spans="2:13" ht="13.15" customHeight="1" x14ac:dyDescent="0.2">
      <c r="B310" s="61">
        <v>884</v>
      </c>
      <c r="C310" s="82">
        <v>10</v>
      </c>
      <c r="D310" s="83" t="s">
        <v>538</v>
      </c>
      <c r="E310" s="84">
        <v>56579</v>
      </c>
      <c r="F310" s="84" t="s">
        <v>544</v>
      </c>
      <c r="G310" s="83" t="s">
        <v>540</v>
      </c>
      <c r="H310" s="85">
        <v>16065089</v>
      </c>
      <c r="I310" s="85">
        <v>438</v>
      </c>
      <c r="J310" s="83" t="s">
        <v>555</v>
      </c>
      <c r="K310" s="83" t="s">
        <v>556</v>
      </c>
      <c r="L310" s="86">
        <v>884</v>
      </c>
      <c r="M310" s="83" t="s">
        <v>556</v>
      </c>
    </row>
    <row r="311" spans="2:13" ht="13.15" customHeight="1" x14ac:dyDescent="0.2">
      <c r="B311" s="61">
        <v>966</v>
      </c>
      <c r="C311" s="82">
        <v>10</v>
      </c>
      <c r="D311" s="83" t="s">
        <v>538</v>
      </c>
      <c r="E311" s="84">
        <v>56578</v>
      </c>
      <c r="F311" s="84" t="s">
        <v>539</v>
      </c>
      <c r="G311" s="83" t="s">
        <v>540</v>
      </c>
      <c r="H311" s="85">
        <v>16065089</v>
      </c>
      <c r="I311" s="85">
        <v>438</v>
      </c>
      <c r="J311" s="83" t="s">
        <v>555</v>
      </c>
      <c r="K311" s="83" t="s">
        <v>556</v>
      </c>
      <c r="L311" s="86">
        <v>966</v>
      </c>
      <c r="M311" s="83" t="s">
        <v>560</v>
      </c>
    </row>
    <row r="312" spans="2:13" ht="13.15" customHeight="1" x14ac:dyDescent="0.2">
      <c r="B312" s="61">
        <v>885</v>
      </c>
      <c r="C312" s="82">
        <v>10</v>
      </c>
      <c r="D312" s="83" t="s">
        <v>538</v>
      </c>
      <c r="E312" s="84">
        <v>56579</v>
      </c>
      <c r="F312" s="84" t="s">
        <v>544</v>
      </c>
      <c r="G312" s="83" t="s">
        <v>540</v>
      </c>
      <c r="H312" s="85">
        <v>16065089</v>
      </c>
      <c r="I312" s="85">
        <v>438</v>
      </c>
      <c r="J312" s="83" t="s">
        <v>555</v>
      </c>
      <c r="K312" s="83" t="s">
        <v>556</v>
      </c>
      <c r="L312" s="86">
        <v>885</v>
      </c>
      <c r="M312" s="83" t="s">
        <v>557</v>
      </c>
    </row>
    <row r="313" spans="2:13" ht="13.15" customHeight="1" x14ac:dyDescent="0.2">
      <c r="B313" s="61">
        <v>967</v>
      </c>
      <c r="C313" s="82">
        <v>10</v>
      </c>
      <c r="D313" s="83" t="s">
        <v>538</v>
      </c>
      <c r="E313" s="84">
        <v>56580</v>
      </c>
      <c r="F313" s="84" t="s">
        <v>265</v>
      </c>
      <c r="G313" s="83" t="s">
        <v>540</v>
      </c>
      <c r="H313" s="85">
        <v>16065089</v>
      </c>
      <c r="I313" s="85">
        <v>438</v>
      </c>
      <c r="J313" s="83" t="s">
        <v>555</v>
      </c>
      <c r="K313" s="83" t="s">
        <v>556</v>
      </c>
      <c r="L313" s="86">
        <v>967</v>
      </c>
      <c r="M313" s="83" t="s">
        <v>561</v>
      </c>
    </row>
    <row r="314" spans="2:13" ht="13.15" customHeight="1" x14ac:dyDescent="0.2">
      <c r="B314" s="61">
        <v>968</v>
      </c>
      <c r="C314" s="82">
        <v>10</v>
      </c>
      <c r="D314" s="83" t="s">
        <v>538</v>
      </c>
      <c r="E314" s="84">
        <v>56578</v>
      </c>
      <c r="F314" s="84" t="s">
        <v>539</v>
      </c>
      <c r="G314" s="83" t="s">
        <v>540</v>
      </c>
      <c r="H314" s="85">
        <v>16065089</v>
      </c>
      <c r="I314" s="85">
        <v>438</v>
      </c>
      <c r="J314" s="83" t="s">
        <v>555</v>
      </c>
      <c r="K314" s="83" t="s">
        <v>556</v>
      </c>
      <c r="L314" s="86">
        <v>968</v>
      </c>
      <c r="M314" s="83" t="s">
        <v>562</v>
      </c>
    </row>
    <row r="315" spans="2:13" ht="13.15" customHeight="1" x14ac:dyDescent="0.2">
      <c r="B315" s="61">
        <v>969</v>
      </c>
      <c r="C315" s="82">
        <v>10</v>
      </c>
      <c r="D315" s="83" t="s">
        <v>538</v>
      </c>
      <c r="E315" s="84">
        <v>56578</v>
      </c>
      <c r="F315" s="84" t="s">
        <v>539</v>
      </c>
      <c r="G315" s="83" t="s">
        <v>540</v>
      </c>
      <c r="H315" s="85">
        <v>16065089</v>
      </c>
      <c r="I315" s="85">
        <v>438</v>
      </c>
      <c r="J315" s="83" t="s">
        <v>555</v>
      </c>
      <c r="K315" s="83" t="s">
        <v>556</v>
      </c>
      <c r="L315" s="86">
        <v>969</v>
      </c>
      <c r="M315" s="83" t="s">
        <v>563</v>
      </c>
    </row>
    <row r="316" spans="2:13" ht="13.15" customHeight="1" x14ac:dyDescent="0.2">
      <c r="B316" s="61">
        <v>970</v>
      </c>
      <c r="C316" s="82">
        <v>10</v>
      </c>
      <c r="D316" s="83" t="s">
        <v>538</v>
      </c>
      <c r="E316" s="84">
        <v>56578</v>
      </c>
      <c r="F316" s="84" t="s">
        <v>539</v>
      </c>
      <c r="G316" s="83" t="s">
        <v>540</v>
      </c>
      <c r="H316" s="85">
        <v>16065089</v>
      </c>
      <c r="I316" s="85">
        <v>438</v>
      </c>
      <c r="J316" s="83" t="s">
        <v>555</v>
      </c>
      <c r="K316" s="83" t="s">
        <v>556</v>
      </c>
      <c r="L316" s="86">
        <v>970</v>
      </c>
      <c r="M316" s="83" t="s">
        <v>564</v>
      </c>
    </row>
    <row r="317" spans="2:13" ht="13.15" customHeight="1" x14ac:dyDescent="0.2">
      <c r="B317" s="61">
        <v>971</v>
      </c>
      <c r="C317" s="82">
        <v>10</v>
      </c>
      <c r="D317" s="83" t="s">
        <v>538</v>
      </c>
      <c r="E317" s="84">
        <v>56579</v>
      </c>
      <c r="F317" s="84" t="s">
        <v>544</v>
      </c>
      <c r="G317" s="83" t="s">
        <v>540</v>
      </c>
      <c r="H317" s="85">
        <v>16065089</v>
      </c>
      <c r="I317" s="85">
        <v>438</v>
      </c>
      <c r="J317" s="83" t="s">
        <v>555</v>
      </c>
      <c r="K317" s="83" t="s">
        <v>556</v>
      </c>
      <c r="L317" s="86">
        <v>971</v>
      </c>
      <c r="M317" s="83" t="s">
        <v>565</v>
      </c>
    </row>
    <row r="318" spans="2:13" ht="13.15" customHeight="1" x14ac:dyDescent="0.2">
      <c r="B318" s="61">
        <v>972</v>
      </c>
      <c r="C318" s="82">
        <v>10</v>
      </c>
      <c r="D318" s="83" t="s">
        <v>538</v>
      </c>
      <c r="E318" s="84">
        <v>56578</v>
      </c>
      <c r="F318" s="84" t="s">
        <v>539</v>
      </c>
      <c r="G318" s="83" t="s">
        <v>540</v>
      </c>
      <c r="H318" s="85">
        <v>16065089</v>
      </c>
      <c r="I318" s="85">
        <v>438</v>
      </c>
      <c r="J318" s="83" t="s">
        <v>555</v>
      </c>
      <c r="K318" s="83" t="s">
        <v>556</v>
      </c>
      <c r="L318" s="86">
        <v>972</v>
      </c>
      <c r="M318" s="83" t="s">
        <v>566</v>
      </c>
    </row>
    <row r="319" spans="2:13" ht="13.15" customHeight="1" x14ac:dyDescent="0.2">
      <c r="B319" s="61">
        <v>973</v>
      </c>
      <c r="C319" s="82">
        <v>10</v>
      </c>
      <c r="D319" s="83" t="s">
        <v>538</v>
      </c>
      <c r="E319" s="84">
        <v>56578</v>
      </c>
      <c r="F319" s="84" t="s">
        <v>539</v>
      </c>
      <c r="G319" s="83" t="s">
        <v>540</v>
      </c>
      <c r="H319" s="85">
        <v>16065089</v>
      </c>
      <c r="I319" s="85">
        <v>438</v>
      </c>
      <c r="J319" s="83" t="s">
        <v>555</v>
      </c>
      <c r="K319" s="83" t="s">
        <v>556</v>
      </c>
      <c r="L319" s="86">
        <v>973</v>
      </c>
      <c r="M319" s="83" t="s">
        <v>567</v>
      </c>
    </row>
    <row r="320" spans="2:13" ht="13.15" customHeight="1" x14ac:dyDescent="0.2">
      <c r="B320" s="61">
        <v>954</v>
      </c>
      <c r="C320" s="82">
        <v>10</v>
      </c>
      <c r="D320" s="83" t="s">
        <v>538</v>
      </c>
      <c r="E320" s="84">
        <v>56578</v>
      </c>
      <c r="F320" s="84" t="s">
        <v>539</v>
      </c>
      <c r="G320" s="83" t="s">
        <v>540</v>
      </c>
      <c r="H320" s="85">
        <v>16065089</v>
      </c>
      <c r="I320" s="85">
        <v>438</v>
      </c>
      <c r="J320" s="83" t="s">
        <v>555</v>
      </c>
      <c r="K320" s="83" t="s">
        <v>556</v>
      </c>
      <c r="L320" s="86">
        <v>954</v>
      </c>
      <c r="M320" s="83" t="s">
        <v>604</v>
      </c>
    </row>
    <row r="321" spans="2:13" ht="13.15" customHeight="1" x14ac:dyDescent="0.2">
      <c r="B321" s="61">
        <v>890</v>
      </c>
      <c r="C321" s="82">
        <v>10</v>
      </c>
      <c r="D321" s="83" t="s">
        <v>538</v>
      </c>
      <c r="E321" s="84">
        <v>20137</v>
      </c>
      <c r="F321" s="84" t="s">
        <v>410</v>
      </c>
      <c r="G321" s="83" t="s">
        <v>540</v>
      </c>
      <c r="H321" s="85">
        <v>16065032</v>
      </c>
      <c r="I321" s="85">
        <v>124</v>
      </c>
      <c r="J321" s="83" t="s">
        <v>568</v>
      </c>
      <c r="K321" s="83" t="s">
        <v>568</v>
      </c>
      <c r="L321" s="86">
        <v>890</v>
      </c>
      <c r="M321" s="83" t="s">
        <v>569</v>
      </c>
    </row>
    <row r="322" spans="2:13" ht="13.15" customHeight="1" x14ac:dyDescent="0.2">
      <c r="B322" s="61">
        <v>891</v>
      </c>
      <c r="C322" s="82">
        <v>10</v>
      </c>
      <c r="D322" s="83" t="s">
        <v>538</v>
      </c>
      <c r="E322" s="84">
        <v>20137</v>
      </c>
      <c r="F322" s="84" t="s">
        <v>410</v>
      </c>
      <c r="G322" s="83" t="s">
        <v>540</v>
      </c>
      <c r="H322" s="85">
        <v>16065032</v>
      </c>
      <c r="I322" s="85">
        <v>124</v>
      </c>
      <c r="J322" s="83" t="s">
        <v>568</v>
      </c>
      <c r="K322" s="83" t="s">
        <v>568</v>
      </c>
      <c r="L322" s="86">
        <v>891</v>
      </c>
      <c r="M322" s="83" t="s">
        <v>570</v>
      </c>
    </row>
    <row r="323" spans="2:13" ht="13.15" customHeight="1" x14ac:dyDescent="0.2">
      <c r="B323" s="61">
        <v>892</v>
      </c>
      <c r="C323" s="82">
        <v>10</v>
      </c>
      <c r="D323" s="83" t="s">
        <v>538</v>
      </c>
      <c r="E323" s="84">
        <v>20137</v>
      </c>
      <c r="F323" s="84" t="s">
        <v>410</v>
      </c>
      <c r="G323" s="83" t="s">
        <v>540</v>
      </c>
      <c r="H323" s="85">
        <v>16065032</v>
      </c>
      <c r="I323" s="85">
        <v>124</v>
      </c>
      <c r="J323" s="83" t="s">
        <v>568</v>
      </c>
      <c r="K323" s="83" t="s">
        <v>568</v>
      </c>
      <c r="L323" s="86">
        <v>892</v>
      </c>
      <c r="M323" s="83" t="s">
        <v>571</v>
      </c>
    </row>
    <row r="324" spans="2:13" ht="13.15" customHeight="1" x14ac:dyDescent="0.2">
      <c r="B324" s="61">
        <v>893</v>
      </c>
      <c r="C324" s="82">
        <v>10</v>
      </c>
      <c r="D324" s="83" t="s">
        <v>538</v>
      </c>
      <c r="E324" s="84">
        <v>20137</v>
      </c>
      <c r="F324" s="84" t="s">
        <v>410</v>
      </c>
      <c r="G324" s="83" t="s">
        <v>540</v>
      </c>
      <c r="H324" s="85">
        <v>16065032</v>
      </c>
      <c r="I324" s="85">
        <v>124</v>
      </c>
      <c r="J324" s="83" t="s">
        <v>568</v>
      </c>
      <c r="K324" s="83" t="s">
        <v>568</v>
      </c>
      <c r="L324" s="86">
        <v>893</v>
      </c>
      <c r="M324" s="83" t="s">
        <v>572</v>
      </c>
    </row>
    <row r="325" spans="2:13" ht="13.15" customHeight="1" x14ac:dyDescent="0.2">
      <c r="B325" s="61">
        <v>894</v>
      </c>
      <c r="C325" s="82">
        <v>10</v>
      </c>
      <c r="D325" s="83" t="s">
        <v>538</v>
      </c>
      <c r="E325" s="84">
        <v>20137</v>
      </c>
      <c r="F325" s="84" t="s">
        <v>410</v>
      </c>
      <c r="G325" s="83" t="s">
        <v>540</v>
      </c>
      <c r="H325" s="85">
        <v>16065032</v>
      </c>
      <c r="I325" s="85">
        <v>124</v>
      </c>
      <c r="J325" s="83" t="s">
        <v>568</v>
      </c>
      <c r="K325" s="83" t="s">
        <v>568</v>
      </c>
      <c r="L325" s="86">
        <v>894</v>
      </c>
      <c r="M325" s="83" t="s">
        <v>573</v>
      </c>
    </row>
    <row r="326" spans="2:13" ht="13.15" customHeight="1" x14ac:dyDescent="0.2">
      <c r="B326" s="61">
        <v>895</v>
      </c>
      <c r="C326" s="82">
        <v>10</v>
      </c>
      <c r="D326" s="83" t="s">
        <v>538</v>
      </c>
      <c r="E326" s="84">
        <v>20137</v>
      </c>
      <c r="F326" s="84" t="s">
        <v>410</v>
      </c>
      <c r="G326" s="83" t="s">
        <v>540</v>
      </c>
      <c r="H326" s="85">
        <v>16065032</v>
      </c>
      <c r="I326" s="85">
        <v>124</v>
      </c>
      <c r="J326" s="83" t="s">
        <v>568</v>
      </c>
      <c r="K326" s="83" t="s">
        <v>568</v>
      </c>
      <c r="L326" s="86">
        <v>895</v>
      </c>
      <c r="M326" s="83" t="s">
        <v>574</v>
      </c>
    </row>
    <row r="327" spans="2:13" ht="13.15" customHeight="1" x14ac:dyDescent="0.2">
      <c r="B327" s="61">
        <v>896</v>
      </c>
      <c r="C327" s="82">
        <v>10</v>
      </c>
      <c r="D327" s="83" t="s">
        <v>538</v>
      </c>
      <c r="E327" s="84">
        <v>20137</v>
      </c>
      <c r="F327" s="84" t="s">
        <v>410</v>
      </c>
      <c r="G327" s="83" t="s">
        <v>540</v>
      </c>
      <c r="H327" s="85">
        <v>16065032</v>
      </c>
      <c r="I327" s="85">
        <v>124</v>
      </c>
      <c r="J327" s="83" t="s">
        <v>568</v>
      </c>
      <c r="K327" s="83" t="s">
        <v>568</v>
      </c>
      <c r="L327" s="86">
        <v>896</v>
      </c>
      <c r="M327" s="83" t="s">
        <v>575</v>
      </c>
    </row>
    <row r="328" spans="2:13" ht="13.15" customHeight="1" x14ac:dyDescent="0.2">
      <c r="B328" s="61">
        <v>904</v>
      </c>
      <c r="C328" s="82">
        <v>10</v>
      </c>
      <c r="D328" s="83" t="s">
        <v>538</v>
      </c>
      <c r="E328" s="84">
        <v>20137</v>
      </c>
      <c r="F328" s="84" t="s">
        <v>410</v>
      </c>
      <c r="G328" s="83" t="s">
        <v>540</v>
      </c>
      <c r="H328" s="85">
        <v>16065038</v>
      </c>
      <c r="I328" s="85">
        <v>385</v>
      </c>
      <c r="J328" s="83" t="s">
        <v>576</v>
      </c>
      <c r="K328" s="83" t="s">
        <v>576</v>
      </c>
      <c r="L328" s="86">
        <v>904</v>
      </c>
      <c r="M328" s="83" t="s">
        <v>576</v>
      </c>
    </row>
    <row r="329" spans="2:13" ht="13.15" customHeight="1" x14ac:dyDescent="0.2">
      <c r="B329" s="61">
        <v>858</v>
      </c>
      <c r="C329" s="82">
        <v>10</v>
      </c>
      <c r="D329" s="83" t="s">
        <v>538</v>
      </c>
      <c r="E329" s="84">
        <v>20114</v>
      </c>
      <c r="F329" s="84" t="s">
        <v>577</v>
      </c>
      <c r="G329" s="83" t="s">
        <v>540</v>
      </c>
      <c r="H329" s="85">
        <v>16065085</v>
      </c>
      <c r="I329" s="85">
        <v>3119</v>
      </c>
      <c r="J329" s="83" t="s">
        <v>578</v>
      </c>
      <c r="K329" s="83" t="s">
        <v>578</v>
      </c>
      <c r="L329" s="86">
        <v>858</v>
      </c>
      <c r="M329" s="83" t="s">
        <v>579</v>
      </c>
    </row>
    <row r="330" spans="2:13" ht="13.15" customHeight="1" x14ac:dyDescent="0.2">
      <c r="B330" s="61">
        <v>861</v>
      </c>
      <c r="C330" s="82">
        <v>10</v>
      </c>
      <c r="D330" s="83" t="s">
        <v>538</v>
      </c>
      <c r="E330" s="84">
        <v>20114</v>
      </c>
      <c r="F330" s="84" t="s">
        <v>577</v>
      </c>
      <c r="G330" s="83" t="s">
        <v>540</v>
      </c>
      <c r="H330" s="85">
        <v>16065085</v>
      </c>
      <c r="I330" s="85">
        <v>3119</v>
      </c>
      <c r="J330" s="83" t="s">
        <v>578</v>
      </c>
      <c r="K330" s="83" t="s">
        <v>578</v>
      </c>
      <c r="L330" s="86">
        <v>861</v>
      </c>
      <c r="M330" s="83" t="s">
        <v>580</v>
      </c>
    </row>
    <row r="331" spans="2:13" ht="13.15" customHeight="1" x14ac:dyDescent="0.2">
      <c r="B331" s="61">
        <v>887</v>
      </c>
      <c r="C331" s="82">
        <v>10</v>
      </c>
      <c r="D331" s="83" t="s">
        <v>538</v>
      </c>
      <c r="E331" s="84">
        <v>56580</v>
      </c>
      <c r="F331" s="84" t="s">
        <v>265</v>
      </c>
      <c r="G331" s="83" t="s">
        <v>540</v>
      </c>
      <c r="H331" s="85">
        <v>16065085</v>
      </c>
      <c r="I331" s="85">
        <v>3119</v>
      </c>
      <c r="J331" s="83" t="s">
        <v>578</v>
      </c>
      <c r="K331" s="83" t="s">
        <v>578</v>
      </c>
      <c r="L331" s="86">
        <v>887</v>
      </c>
      <c r="M331" s="83" t="s">
        <v>581</v>
      </c>
    </row>
    <row r="332" spans="2:13" ht="13.15" customHeight="1" x14ac:dyDescent="0.2">
      <c r="B332" s="61">
        <v>911</v>
      </c>
      <c r="C332" s="82">
        <v>10</v>
      </c>
      <c r="D332" s="83" t="s">
        <v>538</v>
      </c>
      <c r="E332" s="84">
        <v>56580</v>
      </c>
      <c r="F332" s="84" t="s">
        <v>265</v>
      </c>
      <c r="G332" s="83" t="s">
        <v>540</v>
      </c>
      <c r="H332" s="85">
        <v>16065048</v>
      </c>
      <c r="I332" s="85">
        <v>383</v>
      </c>
      <c r="J332" s="83" t="s">
        <v>582</v>
      </c>
      <c r="K332" s="83" t="s">
        <v>582</v>
      </c>
      <c r="L332" s="86">
        <v>911</v>
      </c>
      <c r="M332" s="83" t="s">
        <v>582</v>
      </c>
    </row>
    <row r="333" spans="2:13" ht="13.15" customHeight="1" x14ac:dyDescent="0.2">
      <c r="B333" s="61">
        <v>913</v>
      </c>
      <c r="C333" s="82">
        <v>10</v>
      </c>
      <c r="D333" s="83" t="s">
        <v>538</v>
      </c>
      <c r="E333" s="84">
        <v>56580</v>
      </c>
      <c r="F333" s="84" t="s">
        <v>265</v>
      </c>
      <c r="G333" s="83" t="s">
        <v>540</v>
      </c>
      <c r="H333" s="85">
        <v>16065051</v>
      </c>
      <c r="I333" s="85">
        <v>346</v>
      </c>
      <c r="J333" s="83" t="s">
        <v>583</v>
      </c>
      <c r="K333" s="83" t="s">
        <v>583</v>
      </c>
      <c r="L333" s="86">
        <v>913</v>
      </c>
      <c r="M333" s="83" t="s">
        <v>583</v>
      </c>
    </row>
    <row r="334" spans="2:13" ht="13.15" customHeight="1" x14ac:dyDescent="0.2">
      <c r="B334" s="61">
        <v>921</v>
      </c>
      <c r="C334" s="82">
        <v>10</v>
      </c>
      <c r="D334" s="83" t="s">
        <v>538</v>
      </c>
      <c r="E334" s="84">
        <v>56578</v>
      </c>
      <c r="F334" s="84" t="s">
        <v>539</v>
      </c>
      <c r="G334" s="83" t="s">
        <v>540</v>
      </c>
      <c r="H334" s="85">
        <v>16065058</v>
      </c>
      <c r="I334" s="85">
        <v>398</v>
      </c>
      <c r="J334" s="83" t="s">
        <v>584</v>
      </c>
      <c r="K334" s="83" t="s">
        <v>584</v>
      </c>
      <c r="L334" s="86">
        <v>921</v>
      </c>
      <c r="M334" s="83" t="s">
        <v>584</v>
      </c>
    </row>
    <row r="335" spans="2:13" ht="13.15" customHeight="1" x14ac:dyDescent="0.2">
      <c r="B335" s="61">
        <v>931</v>
      </c>
      <c r="C335" s="82">
        <v>10</v>
      </c>
      <c r="D335" s="83" t="s">
        <v>538</v>
      </c>
      <c r="E335" s="84">
        <v>56580</v>
      </c>
      <c r="F335" s="84" t="s">
        <v>265</v>
      </c>
      <c r="G335" s="83" t="s">
        <v>540</v>
      </c>
      <c r="H335" s="85">
        <v>16065067</v>
      </c>
      <c r="I335" s="85">
        <v>2</v>
      </c>
      <c r="J335" s="83" t="s">
        <v>585</v>
      </c>
      <c r="K335" s="83" t="s">
        <v>586</v>
      </c>
      <c r="L335" s="86">
        <v>931</v>
      </c>
      <c r="M335" s="83" t="s">
        <v>587</v>
      </c>
    </row>
    <row r="336" spans="2:13" ht="13.15" customHeight="1" x14ac:dyDescent="0.2">
      <c r="B336" s="61">
        <v>955</v>
      </c>
      <c r="C336" s="82">
        <v>10</v>
      </c>
      <c r="D336" s="83" t="s">
        <v>538</v>
      </c>
      <c r="E336" s="84">
        <v>20137</v>
      </c>
      <c r="F336" s="84" t="s">
        <v>410</v>
      </c>
      <c r="G336" s="83" t="s">
        <v>540</v>
      </c>
      <c r="H336" s="85">
        <v>16065067</v>
      </c>
      <c r="I336" s="85">
        <v>2</v>
      </c>
      <c r="J336" s="83" t="s">
        <v>585</v>
      </c>
      <c r="K336" s="83" t="s">
        <v>586</v>
      </c>
      <c r="L336" s="86">
        <v>955</v>
      </c>
      <c r="M336" s="83" t="s">
        <v>588</v>
      </c>
    </row>
    <row r="337" spans="2:13" ht="13.15" customHeight="1" x14ac:dyDescent="0.2">
      <c r="B337" s="61">
        <v>962</v>
      </c>
      <c r="C337" s="82">
        <v>10</v>
      </c>
      <c r="D337" s="83" t="s">
        <v>538</v>
      </c>
      <c r="E337" s="84">
        <v>56580</v>
      </c>
      <c r="F337" s="84" t="s">
        <v>265</v>
      </c>
      <c r="G337" s="83" t="s">
        <v>540</v>
      </c>
      <c r="H337" s="85">
        <v>16065067</v>
      </c>
      <c r="I337" s="85">
        <v>2</v>
      </c>
      <c r="J337" s="83" t="s">
        <v>585</v>
      </c>
      <c r="K337" s="83" t="s">
        <v>586</v>
      </c>
      <c r="L337" s="86">
        <v>962</v>
      </c>
      <c r="M337" s="83" t="s">
        <v>3173</v>
      </c>
    </row>
    <row r="338" spans="2:13" ht="13.15" customHeight="1" x14ac:dyDescent="0.2">
      <c r="B338" s="61">
        <v>956</v>
      </c>
      <c r="C338" s="82">
        <v>10</v>
      </c>
      <c r="D338" s="83" t="s">
        <v>538</v>
      </c>
      <c r="E338" s="84">
        <v>20137</v>
      </c>
      <c r="F338" s="84" t="s">
        <v>410</v>
      </c>
      <c r="G338" s="83" t="s">
        <v>540</v>
      </c>
      <c r="H338" s="85">
        <v>16065067</v>
      </c>
      <c r="I338" s="85">
        <v>2</v>
      </c>
      <c r="J338" s="83" t="s">
        <v>585</v>
      </c>
      <c r="K338" s="83" t="s">
        <v>586</v>
      </c>
      <c r="L338" s="86">
        <v>956</v>
      </c>
      <c r="M338" s="83" t="s">
        <v>590</v>
      </c>
    </row>
    <row r="339" spans="2:13" ht="12.75" customHeight="1" x14ac:dyDescent="0.2">
      <c r="B339" s="61">
        <v>932</v>
      </c>
      <c r="C339" s="82">
        <v>10</v>
      </c>
      <c r="D339" s="83" t="s">
        <v>538</v>
      </c>
      <c r="E339" s="84">
        <v>56580</v>
      </c>
      <c r="F339" s="84" t="s">
        <v>265</v>
      </c>
      <c r="G339" s="83" t="s">
        <v>540</v>
      </c>
      <c r="H339" s="85">
        <v>16065067</v>
      </c>
      <c r="I339" s="85">
        <v>2</v>
      </c>
      <c r="J339" s="83" t="s">
        <v>585</v>
      </c>
      <c r="K339" s="83" t="s">
        <v>586</v>
      </c>
      <c r="L339" s="86">
        <v>932</v>
      </c>
      <c r="M339" s="83" t="s">
        <v>591</v>
      </c>
    </row>
    <row r="340" spans="2:13" ht="12.75" customHeight="1" x14ac:dyDescent="0.2">
      <c r="B340" s="61">
        <v>957</v>
      </c>
      <c r="C340" s="82">
        <v>10</v>
      </c>
      <c r="D340" s="83" t="s">
        <v>538</v>
      </c>
      <c r="E340" s="84">
        <v>20137</v>
      </c>
      <c r="F340" s="84" t="s">
        <v>410</v>
      </c>
      <c r="G340" s="83" t="s">
        <v>540</v>
      </c>
      <c r="H340" s="85">
        <v>16065067</v>
      </c>
      <c r="I340" s="85">
        <v>2</v>
      </c>
      <c r="J340" s="83" t="s">
        <v>585</v>
      </c>
      <c r="K340" s="83" t="s">
        <v>586</v>
      </c>
      <c r="L340" s="86">
        <v>957</v>
      </c>
      <c r="M340" s="83" t="s">
        <v>592</v>
      </c>
    </row>
    <row r="341" spans="2:13" ht="12.75" customHeight="1" x14ac:dyDescent="0.2">
      <c r="B341" s="61">
        <v>958</v>
      </c>
      <c r="C341" s="82">
        <v>10</v>
      </c>
      <c r="D341" s="83" t="s">
        <v>538</v>
      </c>
      <c r="E341" s="84">
        <v>56578</v>
      </c>
      <c r="F341" s="84" t="s">
        <v>539</v>
      </c>
      <c r="G341" s="83" t="s">
        <v>540</v>
      </c>
      <c r="H341" s="85">
        <v>16065067</v>
      </c>
      <c r="I341" s="85">
        <v>2</v>
      </c>
      <c r="J341" s="83" t="s">
        <v>585</v>
      </c>
      <c r="K341" s="83" t="s">
        <v>586</v>
      </c>
      <c r="L341" s="86">
        <v>958</v>
      </c>
      <c r="M341" s="83" t="s">
        <v>593</v>
      </c>
    </row>
    <row r="342" spans="2:13" ht="12.75" customHeight="1" x14ac:dyDescent="0.2">
      <c r="B342" s="61">
        <v>959</v>
      </c>
      <c r="C342" s="82">
        <v>10</v>
      </c>
      <c r="D342" s="83" t="s">
        <v>538</v>
      </c>
      <c r="E342" s="84">
        <v>20137</v>
      </c>
      <c r="F342" s="84" t="s">
        <v>410</v>
      </c>
      <c r="G342" s="83" t="s">
        <v>540</v>
      </c>
      <c r="H342" s="85">
        <v>16065067</v>
      </c>
      <c r="I342" s="85">
        <v>2</v>
      </c>
      <c r="J342" s="83" t="s">
        <v>585</v>
      </c>
      <c r="K342" s="83" t="s">
        <v>586</v>
      </c>
      <c r="L342" s="86">
        <v>959</v>
      </c>
      <c r="M342" s="83" t="s">
        <v>259</v>
      </c>
    </row>
    <row r="343" spans="2:13" ht="13.15" customHeight="1" x14ac:dyDescent="0.2">
      <c r="B343" s="61">
        <v>960</v>
      </c>
      <c r="C343" s="82">
        <v>10</v>
      </c>
      <c r="D343" s="83" t="s">
        <v>538</v>
      </c>
      <c r="E343" s="84">
        <v>20137</v>
      </c>
      <c r="F343" s="84" t="s">
        <v>410</v>
      </c>
      <c r="G343" s="83" t="s">
        <v>540</v>
      </c>
      <c r="H343" s="85">
        <v>16065067</v>
      </c>
      <c r="I343" s="85">
        <v>2</v>
      </c>
      <c r="J343" s="83" t="s">
        <v>585</v>
      </c>
      <c r="K343" s="83" t="s">
        <v>586</v>
      </c>
      <c r="L343" s="86">
        <v>960</v>
      </c>
      <c r="M343" s="83" t="s">
        <v>594</v>
      </c>
    </row>
    <row r="344" spans="2:13" ht="13.15" customHeight="1" x14ac:dyDescent="0.2">
      <c r="B344" s="61">
        <v>937</v>
      </c>
      <c r="C344" s="82">
        <v>10</v>
      </c>
      <c r="D344" s="83" t="s">
        <v>538</v>
      </c>
      <c r="E344" s="84">
        <v>56578</v>
      </c>
      <c r="F344" s="84" t="s">
        <v>539</v>
      </c>
      <c r="G344" s="83" t="s">
        <v>540</v>
      </c>
      <c r="H344" s="85">
        <v>16065067</v>
      </c>
      <c r="I344" s="85">
        <v>2</v>
      </c>
      <c r="J344" s="83" t="s">
        <v>585</v>
      </c>
      <c r="K344" s="83" t="s">
        <v>586</v>
      </c>
      <c r="L344" s="86">
        <v>937</v>
      </c>
      <c r="M344" s="83" t="s">
        <v>595</v>
      </c>
    </row>
    <row r="345" spans="2:13" ht="13.15" customHeight="1" x14ac:dyDescent="0.2">
      <c r="B345" s="61">
        <v>961</v>
      </c>
      <c r="C345" s="82">
        <v>10</v>
      </c>
      <c r="D345" s="83" t="s">
        <v>538</v>
      </c>
      <c r="E345" s="84">
        <v>56578</v>
      </c>
      <c r="F345" s="84" t="s">
        <v>539</v>
      </c>
      <c r="G345" s="83" t="s">
        <v>540</v>
      </c>
      <c r="H345" s="85">
        <v>16065067</v>
      </c>
      <c r="I345" s="85">
        <v>2</v>
      </c>
      <c r="J345" s="83" t="s">
        <v>585</v>
      </c>
      <c r="K345" s="83" t="s">
        <v>586</v>
      </c>
      <c r="L345" s="86">
        <v>961</v>
      </c>
      <c r="M345" s="83" t="s">
        <v>596</v>
      </c>
    </row>
    <row r="346" spans="2:13" ht="13.15" customHeight="1" x14ac:dyDescent="0.2">
      <c r="B346" s="61">
        <v>939</v>
      </c>
      <c r="C346" s="82">
        <v>10</v>
      </c>
      <c r="D346" s="83" t="s">
        <v>538</v>
      </c>
      <c r="E346" s="84">
        <v>56580</v>
      </c>
      <c r="F346" s="84" t="s">
        <v>265</v>
      </c>
      <c r="G346" s="83" t="s">
        <v>540</v>
      </c>
      <c r="H346" s="85">
        <v>16065067</v>
      </c>
      <c r="I346" s="85">
        <v>2</v>
      </c>
      <c r="J346" s="83" t="s">
        <v>585</v>
      </c>
      <c r="K346" s="83" t="s">
        <v>586</v>
      </c>
      <c r="L346" s="86">
        <v>939</v>
      </c>
      <c r="M346" s="83" t="s">
        <v>586</v>
      </c>
    </row>
    <row r="347" spans="2:13" ht="12.75" customHeight="1" x14ac:dyDescent="0.2">
      <c r="B347" s="61" t="s">
        <v>3172</v>
      </c>
      <c r="C347" s="82">
        <v>10</v>
      </c>
      <c r="D347" s="83" t="s">
        <v>538</v>
      </c>
      <c r="E347" s="84">
        <v>56580</v>
      </c>
      <c r="F347" s="84" t="s">
        <v>265</v>
      </c>
      <c r="G347" s="83" t="s">
        <v>540</v>
      </c>
      <c r="H347" s="85">
        <v>16065067</v>
      </c>
      <c r="I347" s="85">
        <v>2</v>
      </c>
      <c r="J347" s="83" t="s">
        <v>585</v>
      </c>
      <c r="K347" s="83" t="s">
        <v>586</v>
      </c>
      <c r="L347" s="86" t="s">
        <v>3172</v>
      </c>
      <c r="M347" s="83" t="s">
        <v>589</v>
      </c>
    </row>
    <row r="348" spans="2:13" ht="13.15" customHeight="1" x14ac:dyDescent="0.2">
      <c r="B348" s="61">
        <v>963</v>
      </c>
      <c r="C348" s="82">
        <v>10</v>
      </c>
      <c r="D348" s="83" t="s">
        <v>538</v>
      </c>
      <c r="E348" s="84">
        <v>56578</v>
      </c>
      <c r="F348" s="84" t="s">
        <v>539</v>
      </c>
      <c r="G348" s="83" t="s">
        <v>540</v>
      </c>
      <c r="H348" s="85">
        <v>16065067</v>
      </c>
      <c r="I348" s="85">
        <v>2</v>
      </c>
      <c r="J348" s="83" t="s">
        <v>585</v>
      </c>
      <c r="K348" s="83" t="s">
        <v>586</v>
      </c>
      <c r="L348" s="86">
        <v>963</v>
      </c>
      <c r="M348" s="83" t="s">
        <v>598</v>
      </c>
    </row>
    <row r="349" spans="2:13" ht="13.15" customHeight="1" x14ac:dyDescent="0.2">
      <c r="B349" s="61">
        <v>944</v>
      </c>
      <c r="C349" s="82">
        <v>10</v>
      </c>
      <c r="D349" s="83" t="s">
        <v>538</v>
      </c>
      <c r="E349" s="84">
        <v>56579</v>
      </c>
      <c r="F349" s="84" t="s">
        <v>544</v>
      </c>
      <c r="G349" s="83" t="s">
        <v>540</v>
      </c>
      <c r="H349" s="85">
        <v>16065074</v>
      </c>
      <c r="I349" s="85">
        <v>424</v>
      </c>
      <c r="J349" s="83" t="s">
        <v>599</v>
      </c>
      <c r="K349" s="83" t="s">
        <v>599</v>
      </c>
      <c r="L349" s="86">
        <v>944</v>
      </c>
      <c r="M349" s="83" t="s">
        <v>600</v>
      </c>
    </row>
    <row r="350" spans="2:13" ht="13.15" customHeight="1" x14ac:dyDescent="0.2">
      <c r="B350" s="61">
        <v>945</v>
      </c>
      <c r="C350" s="82">
        <v>10</v>
      </c>
      <c r="D350" s="83" t="s">
        <v>538</v>
      </c>
      <c r="E350" s="84">
        <v>56579</v>
      </c>
      <c r="F350" s="84" t="s">
        <v>544</v>
      </c>
      <c r="G350" s="83" t="s">
        <v>540</v>
      </c>
      <c r="H350" s="85">
        <v>16065074</v>
      </c>
      <c r="I350" s="85">
        <v>424</v>
      </c>
      <c r="J350" s="83" t="s">
        <v>599</v>
      </c>
      <c r="K350" s="83" t="s">
        <v>599</v>
      </c>
      <c r="L350" s="86">
        <v>945</v>
      </c>
      <c r="M350" s="83" t="s">
        <v>601</v>
      </c>
    </row>
    <row r="351" spans="2:13" ht="13.15" customHeight="1" x14ac:dyDescent="0.2">
      <c r="B351" s="61">
        <v>946</v>
      </c>
      <c r="C351" s="82">
        <v>10</v>
      </c>
      <c r="D351" s="83" t="s">
        <v>538</v>
      </c>
      <c r="E351" s="84">
        <v>56580</v>
      </c>
      <c r="F351" s="84" t="s">
        <v>265</v>
      </c>
      <c r="G351" s="83" t="s">
        <v>540</v>
      </c>
      <c r="H351" s="85">
        <v>16065075</v>
      </c>
      <c r="I351" s="85">
        <v>372</v>
      </c>
      <c r="J351" s="83" t="s">
        <v>225</v>
      </c>
      <c r="K351" s="83" t="s">
        <v>225</v>
      </c>
      <c r="L351" s="86">
        <v>946</v>
      </c>
      <c r="M351" s="83" t="s">
        <v>225</v>
      </c>
    </row>
    <row r="352" spans="2:13" ht="13.15" customHeight="1" x14ac:dyDescent="0.2">
      <c r="B352" s="61">
        <v>948</v>
      </c>
      <c r="C352" s="82">
        <v>10</v>
      </c>
      <c r="D352" s="83" t="s">
        <v>538</v>
      </c>
      <c r="E352" s="84">
        <v>56578</v>
      </c>
      <c r="F352" s="84" t="s">
        <v>539</v>
      </c>
      <c r="G352" s="83" t="s">
        <v>540</v>
      </c>
      <c r="H352" s="85">
        <v>16065077</v>
      </c>
      <c r="I352" s="85">
        <v>417</v>
      </c>
      <c r="J352" s="83" t="s">
        <v>602</v>
      </c>
      <c r="K352" s="83" t="s">
        <v>602</v>
      </c>
      <c r="L352" s="86">
        <v>948</v>
      </c>
      <c r="M352" s="83" t="s">
        <v>602</v>
      </c>
    </row>
    <row r="353" spans="2:13" ht="13.15" customHeight="1" x14ac:dyDescent="0.2">
      <c r="B353" s="61">
        <v>949</v>
      </c>
      <c r="C353" s="82">
        <v>10</v>
      </c>
      <c r="D353" s="83" t="s">
        <v>538</v>
      </c>
      <c r="E353" s="84">
        <v>56579</v>
      </c>
      <c r="F353" s="84" t="s">
        <v>544</v>
      </c>
      <c r="G353" s="83" t="s">
        <v>540</v>
      </c>
      <c r="H353" s="85">
        <v>16065079</v>
      </c>
      <c r="I353" s="85">
        <v>428</v>
      </c>
      <c r="J353" s="83" t="s">
        <v>603</v>
      </c>
      <c r="K353" s="83" t="s">
        <v>603</v>
      </c>
      <c r="L353" s="86">
        <v>949</v>
      </c>
      <c r="M353" s="83" t="s">
        <v>603</v>
      </c>
    </row>
    <row r="354" spans="2:13" ht="13.15" customHeight="1" x14ac:dyDescent="0.2">
      <c r="B354" s="61">
        <v>1257</v>
      </c>
      <c r="C354" s="82">
        <v>11</v>
      </c>
      <c r="D354" s="83" t="s">
        <v>605</v>
      </c>
      <c r="E354" s="84">
        <v>20533</v>
      </c>
      <c r="F354" s="84" t="s">
        <v>606</v>
      </c>
      <c r="G354" s="83" t="s">
        <v>607</v>
      </c>
      <c r="H354" s="85">
        <v>16068002</v>
      </c>
      <c r="I354" s="85">
        <v>571</v>
      </c>
      <c r="J354" s="83" t="s">
        <v>608</v>
      </c>
      <c r="K354" s="83" t="s">
        <v>608</v>
      </c>
      <c r="L354" s="86">
        <v>1257</v>
      </c>
      <c r="M354" s="83" t="s">
        <v>608</v>
      </c>
    </row>
    <row r="355" spans="2:13" ht="13.15" customHeight="1" x14ac:dyDescent="0.2">
      <c r="B355" s="61">
        <v>735</v>
      </c>
      <c r="C355" s="82">
        <v>11</v>
      </c>
      <c r="D355" s="83" t="s">
        <v>605</v>
      </c>
      <c r="E355" s="84">
        <v>56586</v>
      </c>
      <c r="F355" s="84" t="s">
        <v>609</v>
      </c>
      <c r="G355" s="83" t="s">
        <v>370</v>
      </c>
      <c r="H355" s="85">
        <v>16064003</v>
      </c>
      <c r="I355" s="85">
        <v>486</v>
      </c>
      <c r="J355" s="83" t="s">
        <v>610</v>
      </c>
      <c r="K355" s="83" t="s">
        <v>611</v>
      </c>
      <c r="L355" s="86">
        <v>735</v>
      </c>
      <c r="M355" s="83" t="s">
        <v>612</v>
      </c>
    </row>
    <row r="356" spans="2:13" ht="13.15" customHeight="1" x14ac:dyDescent="0.2">
      <c r="B356" s="61">
        <v>736</v>
      </c>
      <c r="C356" s="82">
        <v>11</v>
      </c>
      <c r="D356" s="83" t="s">
        <v>605</v>
      </c>
      <c r="E356" s="84">
        <v>56585</v>
      </c>
      <c r="F356" s="84" t="s">
        <v>239</v>
      </c>
      <c r="G356" s="83" t="s">
        <v>370</v>
      </c>
      <c r="H356" s="85">
        <v>16064003</v>
      </c>
      <c r="I356" s="85">
        <v>486</v>
      </c>
      <c r="J356" s="83" t="s">
        <v>610</v>
      </c>
      <c r="K356" s="83" t="s">
        <v>611</v>
      </c>
      <c r="L356" s="86">
        <v>736</v>
      </c>
      <c r="M356" s="83" t="s">
        <v>611</v>
      </c>
    </row>
    <row r="357" spans="2:13" ht="13.15" customHeight="1" x14ac:dyDescent="0.2">
      <c r="B357" s="61">
        <v>737</v>
      </c>
      <c r="C357" s="82">
        <v>11</v>
      </c>
      <c r="D357" s="83" t="s">
        <v>605</v>
      </c>
      <c r="E357" s="84">
        <v>56586</v>
      </c>
      <c r="F357" s="84" t="s">
        <v>609</v>
      </c>
      <c r="G357" s="83" t="s">
        <v>370</v>
      </c>
      <c r="H357" s="85">
        <v>16064003</v>
      </c>
      <c r="I357" s="85">
        <v>486</v>
      </c>
      <c r="J357" s="83" t="s">
        <v>610</v>
      </c>
      <c r="K357" s="83" t="s">
        <v>611</v>
      </c>
      <c r="L357" s="86">
        <v>737</v>
      </c>
      <c r="M357" s="83" t="s">
        <v>613</v>
      </c>
    </row>
    <row r="358" spans="2:13" ht="13.15" customHeight="1" x14ac:dyDescent="0.2">
      <c r="B358" s="61">
        <v>738</v>
      </c>
      <c r="C358" s="82">
        <v>11</v>
      </c>
      <c r="D358" s="83" t="s">
        <v>605</v>
      </c>
      <c r="E358" s="84">
        <v>56582</v>
      </c>
      <c r="F358" s="84" t="s">
        <v>614</v>
      </c>
      <c r="G358" s="83" t="s">
        <v>370</v>
      </c>
      <c r="H358" s="85">
        <v>16064003</v>
      </c>
      <c r="I358" s="85">
        <v>486</v>
      </c>
      <c r="J358" s="83" t="s">
        <v>610</v>
      </c>
      <c r="K358" s="83" t="s">
        <v>611</v>
      </c>
      <c r="L358" s="86">
        <v>738</v>
      </c>
      <c r="M358" s="83" t="s">
        <v>615</v>
      </c>
    </row>
    <row r="359" spans="2:13" ht="13.15" customHeight="1" x14ac:dyDescent="0.2">
      <c r="B359" s="61">
        <v>739</v>
      </c>
      <c r="C359" s="82">
        <v>11</v>
      </c>
      <c r="D359" s="83" t="s">
        <v>605</v>
      </c>
      <c r="E359" s="84">
        <v>56586</v>
      </c>
      <c r="F359" s="84" t="s">
        <v>609</v>
      </c>
      <c r="G359" s="83" t="s">
        <v>370</v>
      </c>
      <c r="H359" s="85">
        <v>16064003</v>
      </c>
      <c r="I359" s="85">
        <v>486</v>
      </c>
      <c r="J359" s="83" t="s">
        <v>610</v>
      </c>
      <c r="K359" s="83" t="s">
        <v>611</v>
      </c>
      <c r="L359" s="86">
        <v>739</v>
      </c>
      <c r="M359" s="83" t="s">
        <v>616</v>
      </c>
    </row>
    <row r="360" spans="2:13" ht="13.15" customHeight="1" x14ac:dyDescent="0.2">
      <c r="B360" s="61">
        <v>740</v>
      </c>
      <c r="C360" s="82">
        <v>11</v>
      </c>
      <c r="D360" s="83" t="s">
        <v>605</v>
      </c>
      <c r="E360" s="84">
        <v>56586</v>
      </c>
      <c r="F360" s="84" t="s">
        <v>609</v>
      </c>
      <c r="G360" s="83" t="s">
        <v>370</v>
      </c>
      <c r="H360" s="85">
        <v>16064003</v>
      </c>
      <c r="I360" s="85">
        <v>486</v>
      </c>
      <c r="J360" s="83" t="s">
        <v>610</v>
      </c>
      <c r="K360" s="83" t="s">
        <v>611</v>
      </c>
      <c r="L360" s="86">
        <v>740</v>
      </c>
      <c r="M360" s="83" t="s">
        <v>617</v>
      </c>
    </row>
    <row r="361" spans="2:13" ht="13.15" customHeight="1" x14ac:dyDescent="0.2">
      <c r="B361" s="61">
        <v>741</v>
      </c>
      <c r="C361" s="82">
        <v>11</v>
      </c>
      <c r="D361" s="83" t="s">
        <v>605</v>
      </c>
      <c r="E361" s="84">
        <v>56586</v>
      </c>
      <c r="F361" s="84" t="s">
        <v>609</v>
      </c>
      <c r="G361" s="83" t="s">
        <v>370</v>
      </c>
      <c r="H361" s="85">
        <v>16064003</v>
      </c>
      <c r="I361" s="85">
        <v>486</v>
      </c>
      <c r="J361" s="83" t="s">
        <v>610</v>
      </c>
      <c r="K361" s="83" t="s">
        <v>611</v>
      </c>
      <c r="L361" s="86">
        <v>741</v>
      </c>
      <c r="M361" s="83" t="s">
        <v>618</v>
      </c>
    </row>
    <row r="362" spans="2:13" ht="13.15" customHeight="1" x14ac:dyDescent="0.2">
      <c r="B362" s="61">
        <v>773</v>
      </c>
      <c r="C362" s="82">
        <v>11</v>
      </c>
      <c r="D362" s="83" t="s">
        <v>605</v>
      </c>
      <c r="E362" s="84">
        <v>20422</v>
      </c>
      <c r="F362" s="84" t="s">
        <v>619</v>
      </c>
      <c r="G362" s="83" t="s">
        <v>370</v>
      </c>
      <c r="H362" s="85">
        <v>16064003</v>
      </c>
      <c r="I362" s="85">
        <v>486</v>
      </c>
      <c r="J362" s="83" t="s">
        <v>610</v>
      </c>
      <c r="K362" s="83" t="s">
        <v>611</v>
      </c>
      <c r="L362" s="86">
        <v>773</v>
      </c>
      <c r="M362" s="83" t="s">
        <v>620</v>
      </c>
    </row>
    <row r="363" spans="2:13" ht="13.15" customHeight="1" x14ac:dyDescent="0.2">
      <c r="B363" s="61">
        <v>742</v>
      </c>
      <c r="C363" s="82">
        <v>11</v>
      </c>
      <c r="D363" s="83" t="s">
        <v>605</v>
      </c>
      <c r="E363" s="84">
        <v>56581</v>
      </c>
      <c r="F363" s="84" t="s">
        <v>499</v>
      </c>
      <c r="G363" s="83" t="s">
        <v>370</v>
      </c>
      <c r="H363" s="85">
        <v>16064003</v>
      </c>
      <c r="I363" s="85">
        <v>486</v>
      </c>
      <c r="J363" s="83" t="s">
        <v>610</v>
      </c>
      <c r="K363" s="83" t="s">
        <v>611</v>
      </c>
      <c r="L363" s="86">
        <v>742</v>
      </c>
      <c r="M363" s="83" t="s">
        <v>621</v>
      </c>
    </row>
    <row r="364" spans="2:13" ht="13.15" customHeight="1" x14ac:dyDescent="0.2">
      <c r="B364" s="61">
        <v>743</v>
      </c>
      <c r="C364" s="82">
        <v>11</v>
      </c>
      <c r="D364" s="83" t="s">
        <v>605</v>
      </c>
      <c r="E364" s="84">
        <v>56581</v>
      </c>
      <c r="F364" s="84" t="s">
        <v>499</v>
      </c>
      <c r="G364" s="83" t="s">
        <v>370</v>
      </c>
      <c r="H364" s="85">
        <v>16064003</v>
      </c>
      <c r="I364" s="85">
        <v>486</v>
      </c>
      <c r="J364" s="83" t="s">
        <v>610</v>
      </c>
      <c r="K364" s="83" t="s">
        <v>611</v>
      </c>
      <c r="L364" s="86">
        <v>743</v>
      </c>
      <c r="M364" s="83" t="s">
        <v>622</v>
      </c>
    </row>
    <row r="365" spans="2:13" ht="13.15" customHeight="1" x14ac:dyDescent="0.2">
      <c r="B365" s="61">
        <v>745</v>
      </c>
      <c r="C365" s="82">
        <v>11</v>
      </c>
      <c r="D365" s="83" t="s">
        <v>605</v>
      </c>
      <c r="E365" s="84">
        <v>56581</v>
      </c>
      <c r="F365" s="84" t="s">
        <v>499</v>
      </c>
      <c r="G365" s="83" t="s">
        <v>370</v>
      </c>
      <c r="H365" s="85">
        <v>16064003</v>
      </c>
      <c r="I365" s="85">
        <v>486</v>
      </c>
      <c r="J365" s="83" t="s">
        <v>610</v>
      </c>
      <c r="K365" s="83" t="s">
        <v>611</v>
      </c>
      <c r="L365" s="86">
        <v>745</v>
      </c>
      <c r="M365" s="83" t="s">
        <v>623</v>
      </c>
    </row>
    <row r="366" spans="2:13" ht="13.15" customHeight="1" x14ac:dyDescent="0.2">
      <c r="B366" s="61">
        <v>747</v>
      </c>
      <c r="C366" s="82">
        <v>11</v>
      </c>
      <c r="D366" s="83" t="s">
        <v>605</v>
      </c>
      <c r="E366" s="84">
        <v>56584</v>
      </c>
      <c r="F366" s="84" t="s">
        <v>535</v>
      </c>
      <c r="G366" s="83" t="s">
        <v>370</v>
      </c>
      <c r="H366" s="85">
        <v>16064003</v>
      </c>
      <c r="I366" s="85">
        <v>486</v>
      </c>
      <c r="J366" s="83" t="s">
        <v>610</v>
      </c>
      <c r="K366" s="83" t="s">
        <v>611</v>
      </c>
      <c r="L366" s="86">
        <v>747</v>
      </c>
      <c r="M366" s="83" t="s">
        <v>624</v>
      </c>
    </row>
    <row r="367" spans="2:13" ht="13.15" customHeight="1" x14ac:dyDescent="0.2">
      <c r="B367" s="61">
        <v>748</v>
      </c>
      <c r="C367" s="82">
        <v>11</v>
      </c>
      <c r="D367" s="83" t="s">
        <v>605</v>
      </c>
      <c r="E367" s="84">
        <v>56586</v>
      </c>
      <c r="F367" s="84" t="s">
        <v>609</v>
      </c>
      <c r="G367" s="83" t="s">
        <v>370</v>
      </c>
      <c r="H367" s="85">
        <v>16064003</v>
      </c>
      <c r="I367" s="85">
        <v>486</v>
      </c>
      <c r="J367" s="83" t="s">
        <v>610</v>
      </c>
      <c r="K367" s="83" t="s">
        <v>611</v>
      </c>
      <c r="L367" s="86">
        <v>748</v>
      </c>
      <c r="M367" s="83" t="s">
        <v>625</v>
      </c>
    </row>
    <row r="368" spans="2:13" ht="13.15" customHeight="1" x14ac:dyDescent="0.2">
      <c r="B368" s="61">
        <v>749</v>
      </c>
      <c r="C368" s="82">
        <v>11</v>
      </c>
      <c r="D368" s="83" t="s">
        <v>605</v>
      </c>
      <c r="E368" s="84">
        <v>56585</v>
      </c>
      <c r="F368" s="84" t="s">
        <v>239</v>
      </c>
      <c r="G368" s="83" t="s">
        <v>370</v>
      </c>
      <c r="H368" s="85">
        <v>16064003</v>
      </c>
      <c r="I368" s="85">
        <v>486</v>
      </c>
      <c r="J368" s="83" t="s">
        <v>610</v>
      </c>
      <c r="K368" s="83" t="s">
        <v>611</v>
      </c>
      <c r="L368" s="86">
        <v>749</v>
      </c>
      <c r="M368" s="83" t="s">
        <v>626</v>
      </c>
    </row>
    <row r="369" spans="2:13" ht="13.15" customHeight="1" x14ac:dyDescent="0.2">
      <c r="B369" s="61">
        <v>1153</v>
      </c>
      <c r="C369" s="82">
        <v>11</v>
      </c>
      <c r="D369" s="83" t="s">
        <v>605</v>
      </c>
      <c r="E369" s="84">
        <v>20533</v>
      </c>
      <c r="F369" s="84" t="s">
        <v>606</v>
      </c>
      <c r="G369" s="83" t="s">
        <v>627</v>
      </c>
      <c r="H369" s="85">
        <v>16067009</v>
      </c>
      <c r="I369" s="85">
        <v>573</v>
      </c>
      <c r="J369" s="83" t="s">
        <v>629</v>
      </c>
      <c r="K369" s="83" t="s">
        <v>629</v>
      </c>
      <c r="L369" s="86">
        <v>1153</v>
      </c>
      <c r="M369" s="83" t="s">
        <v>629</v>
      </c>
    </row>
    <row r="370" spans="2:13" ht="13.15" customHeight="1" x14ac:dyDescent="0.2">
      <c r="B370" s="61">
        <v>1154</v>
      </c>
      <c r="C370" s="82">
        <v>11</v>
      </c>
      <c r="D370" s="83" t="s">
        <v>605</v>
      </c>
      <c r="E370" s="84">
        <v>20533</v>
      </c>
      <c r="F370" s="84" t="s">
        <v>606</v>
      </c>
      <c r="G370" s="83" t="s">
        <v>627</v>
      </c>
      <c r="H370" s="85">
        <v>16067011</v>
      </c>
      <c r="I370" s="85">
        <v>576</v>
      </c>
      <c r="J370" s="83" t="s">
        <v>630</v>
      </c>
      <c r="K370" s="83" t="s">
        <v>630</v>
      </c>
      <c r="L370" s="86">
        <v>1154</v>
      </c>
      <c r="M370" s="83" t="s">
        <v>630</v>
      </c>
    </row>
    <row r="371" spans="2:13" ht="13.15" customHeight="1" x14ac:dyDescent="0.2">
      <c r="B371" s="61">
        <v>1273</v>
      </c>
      <c r="C371" s="82">
        <v>11</v>
      </c>
      <c r="D371" s="83" t="s">
        <v>605</v>
      </c>
      <c r="E371" s="84">
        <v>56588</v>
      </c>
      <c r="F371" s="84" t="s">
        <v>631</v>
      </c>
      <c r="G371" s="83" t="s">
        <v>607</v>
      </c>
      <c r="H371" s="85">
        <v>16068014</v>
      </c>
      <c r="I371" s="85">
        <v>517</v>
      </c>
      <c r="J371" s="83" t="s">
        <v>632</v>
      </c>
      <c r="K371" s="83" t="s">
        <v>633</v>
      </c>
      <c r="L371" s="86">
        <v>1273</v>
      </c>
      <c r="M371" s="83" t="s">
        <v>633</v>
      </c>
    </row>
    <row r="372" spans="2:13" ht="13.15" customHeight="1" x14ac:dyDescent="0.2">
      <c r="B372" s="61">
        <v>1171</v>
      </c>
      <c r="C372" s="82">
        <v>11</v>
      </c>
      <c r="D372" s="83" t="s">
        <v>605</v>
      </c>
      <c r="E372" s="84">
        <v>20611</v>
      </c>
      <c r="F372" s="84" t="s">
        <v>634</v>
      </c>
      <c r="G372" s="83" t="s">
        <v>627</v>
      </c>
      <c r="H372" s="85">
        <v>16067026</v>
      </c>
      <c r="I372" s="85">
        <v>624</v>
      </c>
      <c r="J372" s="83" t="s">
        <v>635</v>
      </c>
      <c r="K372" s="83" t="s">
        <v>635</v>
      </c>
      <c r="L372" s="86">
        <v>1171</v>
      </c>
      <c r="M372" s="83" t="s">
        <v>635</v>
      </c>
    </row>
    <row r="373" spans="2:13" ht="13.15" customHeight="1" x14ac:dyDescent="0.2">
      <c r="B373" s="61">
        <v>1172</v>
      </c>
      <c r="C373" s="82">
        <v>11</v>
      </c>
      <c r="D373" s="83" t="s">
        <v>605</v>
      </c>
      <c r="E373" s="84">
        <v>20611</v>
      </c>
      <c r="F373" s="84" t="s">
        <v>634</v>
      </c>
      <c r="G373" s="83" t="s">
        <v>627</v>
      </c>
      <c r="H373" s="85">
        <v>16067026</v>
      </c>
      <c r="I373" s="85">
        <v>624</v>
      </c>
      <c r="J373" s="83" t="s">
        <v>635</v>
      </c>
      <c r="K373" s="83" t="s">
        <v>635</v>
      </c>
      <c r="L373" s="86">
        <v>1172</v>
      </c>
      <c r="M373" s="83" t="s">
        <v>636</v>
      </c>
    </row>
    <row r="374" spans="2:13" ht="13.15" customHeight="1" x14ac:dyDescent="0.2">
      <c r="B374" s="61">
        <v>1189</v>
      </c>
      <c r="C374" s="82">
        <v>11</v>
      </c>
      <c r="D374" s="83" t="s">
        <v>605</v>
      </c>
      <c r="E374" s="84">
        <v>20611</v>
      </c>
      <c r="F374" s="84" t="s">
        <v>634</v>
      </c>
      <c r="G374" s="83" t="s">
        <v>627</v>
      </c>
      <c r="H374" s="85">
        <v>16067033</v>
      </c>
      <c r="I374" s="85">
        <v>601</v>
      </c>
      <c r="J374" s="83" t="s">
        <v>637</v>
      </c>
      <c r="K374" s="83" t="s">
        <v>637</v>
      </c>
      <c r="L374" s="86">
        <v>1189</v>
      </c>
      <c r="M374" s="83" t="s">
        <v>637</v>
      </c>
    </row>
    <row r="375" spans="2:13" ht="12.75" customHeight="1" x14ac:dyDescent="0.2">
      <c r="B375" s="61">
        <v>754</v>
      </c>
      <c r="C375" s="82">
        <v>11</v>
      </c>
      <c r="D375" s="83" t="s">
        <v>605</v>
      </c>
      <c r="E375" s="84">
        <v>56582</v>
      </c>
      <c r="F375" s="84" t="s">
        <v>614</v>
      </c>
      <c r="G375" s="83" t="s">
        <v>370</v>
      </c>
      <c r="H375" s="85">
        <v>16064077</v>
      </c>
      <c r="I375" s="85">
        <v>3238</v>
      </c>
      <c r="J375" s="83" t="s">
        <v>515</v>
      </c>
      <c r="K375" s="83" t="s">
        <v>516</v>
      </c>
      <c r="L375" s="86">
        <v>754</v>
      </c>
      <c r="M375" s="83" t="s">
        <v>639</v>
      </c>
    </row>
    <row r="376" spans="2:13" ht="12.75" customHeight="1" x14ac:dyDescent="0.2">
      <c r="B376" s="61">
        <v>769</v>
      </c>
      <c r="C376" s="82">
        <v>11</v>
      </c>
      <c r="D376" s="83" t="s">
        <v>605</v>
      </c>
      <c r="E376" s="84">
        <v>56582</v>
      </c>
      <c r="F376" s="84" t="s">
        <v>614</v>
      </c>
      <c r="G376" s="83" t="s">
        <v>370</v>
      </c>
      <c r="H376" s="85">
        <v>16064077</v>
      </c>
      <c r="I376" s="85">
        <v>3238</v>
      </c>
      <c r="J376" s="83" t="s">
        <v>515</v>
      </c>
      <c r="K376" s="83" t="s">
        <v>516</v>
      </c>
      <c r="L376" s="86">
        <v>769</v>
      </c>
      <c r="M376" s="83" t="s">
        <v>640</v>
      </c>
    </row>
    <row r="377" spans="2:13" ht="13.15" customHeight="1" x14ac:dyDescent="0.2">
      <c r="B377" s="61">
        <v>772</v>
      </c>
      <c r="C377" s="82">
        <v>11</v>
      </c>
      <c r="D377" s="83" t="s">
        <v>605</v>
      </c>
      <c r="E377" s="84">
        <v>56582</v>
      </c>
      <c r="F377" s="84" t="s">
        <v>614</v>
      </c>
      <c r="G377" s="83" t="s">
        <v>370</v>
      </c>
      <c r="H377" s="85">
        <v>16064077</v>
      </c>
      <c r="I377" s="85">
        <v>3238</v>
      </c>
      <c r="J377" s="83" t="s">
        <v>515</v>
      </c>
      <c r="K377" s="83" t="s">
        <v>516</v>
      </c>
      <c r="L377" s="86">
        <v>772</v>
      </c>
      <c r="M377" s="83" t="s">
        <v>641</v>
      </c>
    </row>
    <row r="378" spans="2:13" ht="13.15" customHeight="1" x14ac:dyDescent="0.2">
      <c r="B378" s="61">
        <v>796</v>
      </c>
      <c r="C378" s="82">
        <v>11</v>
      </c>
      <c r="D378" s="83" t="s">
        <v>605</v>
      </c>
      <c r="E378" s="84">
        <v>56582</v>
      </c>
      <c r="F378" s="84" t="s">
        <v>614</v>
      </c>
      <c r="G378" s="83" t="s">
        <v>370</v>
      </c>
      <c r="H378" s="85">
        <v>16064077</v>
      </c>
      <c r="I378" s="85">
        <v>3238</v>
      </c>
      <c r="J378" s="83" t="s">
        <v>515</v>
      </c>
      <c r="K378" s="83" t="s">
        <v>516</v>
      </c>
      <c r="L378" s="86">
        <v>796</v>
      </c>
      <c r="M378" s="83" t="s">
        <v>642</v>
      </c>
    </row>
    <row r="379" spans="2:13" ht="13.15" customHeight="1" x14ac:dyDescent="0.2">
      <c r="B379" s="61">
        <v>1145</v>
      </c>
      <c r="C379" s="82">
        <v>11</v>
      </c>
      <c r="D379" s="83" t="s">
        <v>605</v>
      </c>
      <c r="E379" s="84">
        <v>56586</v>
      </c>
      <c r="F379" s="84" t="s">
        <v>609</v>
      </c>
      <c r="G379" s="83" t="s">
        <v>627</v>
      </c>
      <c r="H379" s="85">
        <v>16067091</v>
      </c>
      <c r="I379" s="85">
        <v>3132</v>
      </c>
      <c r="J379" s="83" t="s">
        <v>628</v>
      </c>
      <c r="K379" s="83" t="s">
        <v>628</v>
      </c>
      <c r="L379" s="86">
        <v>1145</v>
      </c>
      <c r="M379" s="83" t="s">
        <v>643</v>
      </c>
    </row>
    <row r="380" spans="2:13" ht="13.15" customHeight="1" x14ac:dyDescent="0.2">
      <c r="B380" s="61">
        <v>1320</v>
      </c>
      <c r="C380" s="82">
        <v>11</v>
      </c>
      <c r="D380" s="83" t="s">
        <v>605</v>
      </c>
      <c r="E380" s="84">
        <v>56588</v>
      </c>
      <c r="F380" s="84" t="s">
        <v>631</v>
      </c>
      <c r="G380" s="83" t="s">
        <v>607</v>
      </c>
      <c r="H380" s="85">
        <v>16068045</v>
      </c>
      <c r="I380" s="85">
        <v>536</v>
      </c>
      <c r="J380" s="83" t="s">
        <v>644</v>
      </c>
      <c r="K380" s="83" t="s">
        <v>644</v>
      </c>
      <c r="L380" s="86">
        <v>1320</v>
      </c>
      <c r="M380" s="83" t="s">
        <v>644</v>
      </c>
    </row>
    <row r="381" spans="2:13" ht="13.15" customHeight="1" x14ac:dyDescent="0.2">
      <c r="B381" s="61">
        <v>1223</v>
      </c>
      <c r="C381" s="82">
        <v>11</v>
      </c>
      <c r="D381" s="83" t="s">
        <v>605</v>
      </c>
      <c r="E381" s="84">
        <v>56586</v>
      </c>
      <c r="F381" s="84" t="s">
        <v>609</v>
      </c>
      <c r="G381" s="83" t="s">
        <v>627</v>
      </c>
      <c r="H381" s="85">
        <v>16067067</v>
      </c>
      <c r="I381" s="85">
        <v>547</v>
      </c>
      <c r="J381" s="83" t="s">
        <v>609</v>
      </c>
      <c r="K381" s="83" t="s">
        <v>609</v>
      </c>
      <c r="L381" s="86">
        <v>1223</v>
      </c>
      <c r="M381" s="83" t="s">
        <v>648</v>
      </c>
    </row>
    <row r="382" spans="2:13" ht="13.15" customHeight="1" x14ac:dyDescent="0.2">
      <c r="B382" s="61">
        <v>1224</v>
      </c>
      <c r="C382" s="82">
        <v>11</v>
      </c>
      <c r="D382" s="83" t="s">
        <v>605</v>
      </c>
      <c r="E382" s="84">
        <v>56586</v>
      </c>
      <c r="F382" s="84" t="s">
        <v>609</v>
      </c>
      <c r="G382" s="83" t="s">
        <v>627</v>
      </c>
      <c r="H382" s="85">
        <v>16067067</v>
      </c>
      <c r="I382" s="85">
        <v>547</v>
      </c>
      <c r="J382" s="83" t="s">
        <v>609</v>
      </c>
      <c r="K382" s="83" t="s">
        <v>609</v>
      </c>
      <c r="L382" s="86">
        <v>1224</v>
      </c>
      <c r="M382" s="83" t="s">
        <v>649</v>
      </c>
    </row>
    <row r="383" spans="2:13" ht="13.15" customHeight="1" x14ac:dyDescent="0.2">
      <c r="B383" s="61">
        <v>810</v>
      </c>
      <c r="C383" s="82">
        <v>11</v>
      </c>
      <c r="D383" s="83" t="s">
        <v>605</v>
      </c>
      <c r="E383" s="84">
        <v>56584</v>
      </c>
      <c r="F383" s="84" t="s">
        <v>535</v>
      </c>
      <c r="G383" s="83" t="s">
        <v>370</v>
      </c>
      <c r="H383" s="85">
        <v>16064076</v>
      </c>
      <c r="I383" s="85">
        <v>3129</v>
      </c>
      <c r="J383" s="83" t="s">
        <v>529</v>
      </c>
      <c r="K383" s="83" t="s">
        <v>529</v>
      </c>
      <c r="L383" s="86">
        <v>810</v>
      </c>
      <c r="M383" s="83" t="s">
        <v>645</v>
      </c>
    </row>
    <row r="384" spans="2:13" ht="13.15" customHeight="1" x14ac:dyDescent="0.2">
      <c r="B384" s="61">
        <v>811</v>
      </c>
      <c r="C384" s="82">
        <v>11</v>
      </c>
      <c r="D384" s="83" t="s">
        <v>605</v>
      </c>
      <c r="E384" s="84">
        <v>56584</v>
      </c>
      <c r="F384" s="84" t="s">
        <v>535</v>
      </c>
      <c r="G384" s="83" t="s">
        <v>370</v>
      </c>
      <c r="H384" s="85">
        <v>16064076</v>
      </c>
      <c r="I384" s="85">
        <v>3129</v>
      </c>
      <c r="J384" s="83" t="s">
        <v>529</v>
      </c>
      <c r="K384" s="83" t="s">
        <v>529</v>
      </c>
      <c r="L384" s="86">
        <v>811</v>
      </c>
      <c r="M384" s="83" t="s">
        <v>646</v>
      </c>
    </row>
    <row r="385" spans="2:13" ht="13.15" customHeight="1" x14ac:dyDescent="0.2">
      <c r="B385" s="61">
        <v>750</v>
      </c>
      <c r="C385" s="82">
        <v>11</v>
      </c>
      <c r="D385" s="83" t="s">
        <v>605</v>
      </c>
      <c r="E385" s="84">
        <v>20422</v>
      </c>
      <c r="F385" s="84" t="s">
        <v>619</v>
      </c>
      <c r="G385" s="83" t="s">
        <v>370</v>
      </c>
      <c r="H385" s="85">
        <v>16064004</v>
      </c>
      <c r="I385" s="85">
        <v>487</v>
      </c>
      <c r="J385" s="83" t="s">
        <v>650</v>
      </c>
      <c r="K385" s="83" t="s">
        <v>651</v>
      </c>
      <c r="L385" s="86">
        <v>750</v>
      </c>
      <c r="M385" s="83" t="s">
        <v>652</v>
      </c>
    </row>
    <row r="386" spans="2:13" ht="13.15" customHeight="1" x14ac:dyDescent="0.2">
      <c r="B386" s="61">
        <v>753</v>
      </c>
      <c r="C386" s="82">
        <v>11</v>
      </c>
      <c r="D386" s="83" t="s">
        <v>605</v>
      </c>
      <c r="E386" s="84">
        <v>20422</v>
      </c>
      <c r="F386" s="84" t="s">
        <v>619</v>
      </c>
      <c r="G386" s="83" t="s">
        <v>370</v>
      </c>
      <c r="H386" s="85">
        <v>16064007</v>
      </c>
      <c r="I386" s="85">
        <v>462</v>
      </c>
      <c r="J386" s="83" t="s">
        <v>653</v>
      </c>
      <c r="K386" s="83" t="s">
        <v>651</v>
      </c>
      <c r="L386" s="86">
        <v>753</v>
      </c>
      <c r="M386" s="83" t="s">
        <v>653</v>
      </c>
    </row>
    <row r="387" spans="2:13" ht="13.15" customHeight="1" x14ac:dyDescent="0.2">
      <c r="B387" s="61">
        <v>755</v>
      </c>
      <c r="C387" s="82">
        <v>11</v>
      </c>
      <c r="D387" s="83" t="s">
        <v>605</v>
      </c>
      <c r="E387" s="84">
        <v>20422</v>
      </c>
      <c r="F387" s="84" t="s">
        <v>619</v>
      </c>
      <c r="G387" s="83" t="s">
        <v>370</v>
      </c>
      <c r="H387" s="85">
        <v>16064009</v>
      </c>
      <c r="I387" s="85">
        <v>475</v>
      </c>
      <c r="J387" s="83" t="s">
        <v>654</v>
      </c>
      <c r="K387" s="83" t="s">
        <v>651</v>
      </c>
      <c r="L387" s="86">
        <v>755</v>
      </c>
      <c r="M387" s="83" t="s">
        <v>654</v>
      </c>
    </row>
    <row r="388" spans="2:13" ht="13.15" customHeight="1" x14ac:dyDescent="0.2">
      <c r="B388" s="61">
        <v>751</v>
      </c>
      <c r="C388" s="82">
        <v>11</v>
      </c>
      <c r="D388" s="83" t="s">
        <v>605</v>
      </c>
      <c r="E388" s="84">
        <v>20422</v>
      </c>
      <c r="F388" s="84" t="s">
        <v>619</v>
      </c>
      <c r="G388" s="83" t="s">
        <v>370</v>
      </c>
      <c r="H388" s="85">
        <v>16064005</v>
      </c>
      <c r="I388" s="85">
        <v>485</v>
      </c>
      <c r="J388" s="83" t="s">
        <v>655</v>
      </c>
      <c r="K388" s="83" t="s">
        <v>651</v>
      </c>
      <c r="L388" s="86">
        <v>751</v>
      </c>
      <c r="M388" s="83" t="s">
        <v>656</v>
      </c>
    </row>
    <row r="389" spans="2:13" ht="13.15" customHeight="1" x14ac:dyDescent="0.2">
      <c r="B389" s="61">
        <v>814</v>
      </c>
      <c r="C389" s="82">
        <v>11</v>
      </c>
      <c r="D389" s="83" t="s">
        <v>605</v>
      </c>
      <c r="E389" s="84">
        <v>20422</v>
      </c>
      <c r="F389" s="84" t="s">
        <v>619</v>
      </c>
      <c r="G389" s="83" t="s">
        <v>370</v>
      </c>
      <c r="H389" s="85">
        <v>16064064</v>
      </c>
      <c r="I389" s="85">
        <v>496</v>
      </c>
      <c r="J389" s="83" t="s">
        <v>657</v>
      </c>
      <c r="K389" s="83" t="s">
        <v>651</v>
      </c>
      <c r="L389" s="86">
        <v>814</v>
      </c>
      <c r="M389" s="83" t="s">
        <v>658</v>
      </c>
    </row>
    <row r="390" spans="2:13" ht="13.15" customHeight="1" x14ac:dyDescent="0.2">
      <c r="B390" s="61">
        <v>762</v>
      </c>
      <c r="C390" s="82">
        <v>11</v>
      </c>
      <c r="D390" s="83" t="s">
        <v>605</v>
      </c>
      <c r="E390" s="84">
        <v>20383</v>
      </c>
      <c r="F390" s="84" t="s">
        <v>659</v>
      </c>
      <c r="G390" s="83" t="s">
        <v>370</v>
      </c>
      <c r="H390" s="85">
        <v>16064021</v>
      </c>
      <c r="I390" s="85">
        <v>474</v>
      </c>
      <c r="J390" s="83" t="s">
        <v>660</v>
      </c>
      <c r="K390" s="83" t="s">
        <v>651</v>
      </c>
      <c r="L390" s="86">
        <v>762</v>
      </c>
      <c r="M390" s="83" t="s">
        <v>660</v>
      </c>
    </row>
    <row r="391" spans="2:13" ht="13.15" customHeight="1" x14ac:dyDescent="0.2">
      <c r="B391" s="61">
        <v>768</v>
      </c>
      <c r="C391" s="82">
        <v>11</v>
      </c>
      <c r="D391" s="83" t="s">
        <v>605</v>
      </c>
      <c r="E391" s="84">
        <v>20383</v>
      </c>
      <c r="F391" s="84" t="s">
        <v>659</v>
      </c>
      <c r="G391" s="83" t="s">
        <v>370</v>
      </c>
      <c r="H391" s="85">
        <v>16064027</v>
      </c>
      <c r="I391" s="85">
        <v>461</v>
      </c>
      <c r="J391" s="83" t="s">
        <v>661</v>
      </c>
      <c r="K391" s="83" t="s">
        <v>651</v>
      </c>
      <c r="L391" s="86">
        <v>768</v>
      </c>
      <c r="M391" s="83" t="s">
        <v>661</v>
      </c>
    </row>
    <row r="392" spans="2:13" ht="13.15" customHeight="1" x14ac:dyDescent="0.2">
      <c r="B392" s="61">
        <v>771</v>
      </c>
      <c r="C392" s="82">
        <v>11</v>
      </c>
      <c r="D392" s="83" t="s">
        <v>605</v>
      </c>
      <c r="E392" s="84">
        <v>56582</v>
      </c>
      <c r="F392" s="84" t="s">
        <v>614</v>
      </c>
      <c r="G392" s="83" t="s">
        <v>370</v>
      </c>
      <c r="H392" s="85">
        <v>16064033</v>
      </c>
      <c r="I392" s="85">
        <v>468</v>
      </c>
      <c r="J392" s="83" t="s">
        <v>638</v>
      </c>
      <c r="K392" s="83" t="s">
        <v>651</v>
      </c>
      <c r="L392" s="86">
        <v>771</v>
      </c>
      <c r="M392" s="83" t="s">
        <v>638</v>
      </c>
    </row>
    <row r="393" spans="2:13" ht="13.15" customHeight="1" x14ac:dyDescent="0.2">
      <c r="B393" s="61">
        <v>752</v>
      </c>
      <c r="C393" s="82">
        <v>11</v>
      </c>
      <c r="D393" s="83" t="s">
        <v>605</v>
      </c>
      <c r="E393" s="84">
        <v>20422</v>
      </c>
      <c r="F393" s="84" t="s">
        <v>619</v>
      </c>
      <c r="G393" s="83" t="s">
        <v>370</v>
      </c>
      <c r="H393" s="85">
        <v>16064005</v>
      </c>
      <c r="I393" s="85">
        <v>485</v>
      </c>
      <c r="J393" s="83" t="s">
        <v>655</v>
      </c>
      <c r="K393" s="83" t="s">
        <v>651</v>
      </c>
      <c r="L393" s="86">
        <v>752</v>
      </c>
      <c r="M393" s="83" t="s">
        <v>662</v>
      </c>
    </row>
    <row r="394" spans="2:13" ht="13.15" customHeight="1" x14ac:dyDescent="0.2">
      <c r="B394" s="61">
        <v>815</v>
      </c>
      <c r="C394" s="82">
        <v>11</v>
      </c>
      <c r="D394" s="83" t="s">
        <v>605</v>
      </c>
      <c r="E394" s="84">
        <v>20422</v>
      </c>
      <c r="F394" s="84" t="s">
        <v>619</v>
      </c>
      <c r="G394" s="83" t="s">
        <v>370</v>
      </c>
      <c r="H394" s="85">
        <v>16064064</v>
      </c>
      <c r="I394" s="85">
        <v>496</v>
      </c>
      <c r="J394" s="83" t="s">
        <v>657</v>
      </c>
      <c r="K394" s="83" t="s">
        <v>651</v>
      </c>
      <c r="L394" s="86">
        <v>815</v>
      </c>
      <c r="M394" s="83" t="s">
        <v>663</v>
      </c>
    </row>
    <row r="395" spans="2:13" ht="13.15" customHeight="1" x14ac:dyDescent="0.2">
      <c r="B395" s="61">
        <v>782</v>
      </c>
      <c r="C395" s="82">
        <v>11</v>
      </c>
      <c r="D395" s="83" t="s">
        <v>605</v>
      </c>
      <c r="E395" s="84">
        <v>20383</v>
      </c>
      <c r="F395" s="84" t="s">
        <v>659</v>
      </c>
      <c r="G395" s="83" t="s">
        <v>370</v>
      </c>
      <c r="H395" s="85">
        <v>16064045</v>
      </c>
      <c r="I395" s="85">
        <v>463</v>
      </c>
      <c r="J395" s="83" t="s">
        <v>664</v>
      </c>
      <c r="K395" s="83" t="s">
        <v>651</v>
      </c>
      <c r="L395" s="86">
        <v>782</v>
      </c>
      <c r="M395" s="83" t="s">
        <v>664</v>
      </c>
    </row>
    <row r="396" spans="2:13" ht="13.15" customHeight="1" x14ac:dyDescent="0.2">
      <c r="B396" s="61">
        <v>812</v>
      </c>
      <c r="C396" s="82">
        <v>11</v>
      </c>
      <c r="D396" s="83" t="s">
        <v>605</v>
      </c>
      <c r="E396" s="84">
        <v>20422</v>
      </c>
      <c r="F396" s="84" t="s">
        <v>619</v>
      </c>
      <c r="G396" s="83" t="s">
        <v>370</v>
      </c>
      <c r="H396" s="85">
        <v>16064061</v>
      </c>
      <c r="I396" s="85">
        <v>498</v>
      </c>
      <c r="J396" s="83" t="s">
        <v>243</v>
      </c>
      <c r="K396" s="83" t="s">
        <v>651</v>
      </c>
      <c r="L396" s="86">
        <v>812</v>
      </c>
      <c r="M396" s="83" t="s">
        <v>243</v>
      </c>
    </row>
    <row r="397" spans="2:13" ht="13.15" customHeight="1" x14ac:dyDescent="0.2">
      <c r="B397" s="61">
        <v>813</v>
      </c>
      <c r="C397" s="82">
        <v>11</v>
      </c>
      <c r="D397" s="83" t="s">
        <v>605</v>
      </c>
      <c r="E397" s="84">
        <v>20422</v>
      </c>
      <c r="F397" s="84" t="s">
        <v>619</v>
      </c>
      <c r="G397" s="83" t="s">
        <v>370</v>
      </c>
      <c r="H397" s="85">
        <v>16064062</v>
      </c>
      <c r="I397" s="85">
        <v>479</v>
      </c>
      <c r="J397" s="83" t="s">
        <v>665</v>
      </c>
      <c r="K397" s="83" t="s">
        <v>651</v>
      </c>
      <c r="L397" s="86">
        <v>813</v>
      </c>
      <c r="M397" s="83" t="s">
        <v>665</v>
      </c>
    </row>
    <row r="398" spans="2:13" ht="13.15" customHeight="1" x14ac:dyDescent="0.2">
      <c r="B398" s="61">
        <v>1341</v>
      </c>
      <c r="C398" s="82">
        <v>11</v>
      </c>
      <c r="D398" s="83" t="s">
        <v>605</v>
      </c>
      <c r="E398" s="84">
        <v>20533</v>
      </c>
      <c r="F398" s="84" t="s">
        <v>606</v>
      </c>
      <c r="G398" s="83" t="s">
        <v>607</v>
      </c>
      <c r="H398" s="85">
        <v>16068057</v>
      </c>
      <c r="I398" s="85">
        <v>582</v>
      </c>
      <c r="J398" s="83" t="s">
        <v>666</v>
      </c>
      <c r="K398" s="83" t="s">
        <v>666</v>
      </c>
      <c r="L398" s="86">
        <v>1341</v>
      </c>
      <c r="M398" s="83" t="s">
        <v>666</v>
      </c>
    </row>
    <row r="399" spans="2:13" ht="13.15" customHeight="1" x14ac:dyDescent="0.2">
      <c r="B399" s="61">
        <v>761</v>
      </c>
      <c r="C399" s="82">
        <v>12</v>
      </c>
      <c r="D399" s="83" t="s">
        <v>667</v>
      </c>
      <c r="E399" s="84">
        <v>56581</v>
      </c>
      <c r="F399" s="84" t="s">
        <v>499</v>
      </c>
      <c r="G399" s="83" t="s">
        <v>370</v>
      </c>
      <c r="H399" s="85">
        <v>16064019</v>
      </c>
      <c r="I399" s="85">
        <v>521</v>
      </c>
      <c r="J399" s="83" t="s">
        <v>668</v>
      </c>
      <c r="K399" s="83" t="s">
        <v>668</v>
      </c>
      <c r="L399" s="86">
        <v>761</v>
      </c>
      <c r="M399" s="83" t="s">
        <v>668</v>
      </c>
    </row>
    <row r="400" spans="2:13" ht="13.15" customHeight="1" x14ac:dyDescent="0.2">
      <c r="B400" s="61">
        <v>763</v>
      </c>
      <c r="C400" s="82">
        <v>12</v>
      </c>
      <c r="D400" s="83" t="s">
        <v>667</v>
      </c>
      <c r="E400" s="84">
        <v>56581</v>
      </c>
      <c r="F400" s="84" t="s">
        <v>499</v>
      </c>
      <c r="G400" s="83" t="s">
        <v>370</v>
      </c>
      <c r="H400" s="85">
        <v>16064022</v>
      </c>
      <c r="I400" s="85">
        <v>519</v>
      </c>
      <c r="J400" s="83" t="s">
        <v>669</v>
      </c>
      <c r="K400" s="83" t="s">
        <v>669</v>
      </c>
      <c r="L400" s="86">
        <v>763</v>
      </c>
      <c r="M400" s="83" t="s">
        <v>669</v>
      </c>
    </row>
    <row r="401" spans="2:13" ht="13.15" customHeight="1" x14ac:dyDescent="0.2">
      <c r="B401" s="61">
        <v>764</v>
      </c>
      <c r="C401" s="82">
        <v>12</v>
      </c>
      <c r="D401" s="83" t="s">
        <v>667</v>
      </c>
      <c r="E401" s="84">
        <v>56581</v>
      </c>
      <c r="F401" s="84" t="s">
        <v>499</v>
      </c>
      <c r="G401" s="83" t="s">
        <v>370</v>
      </c>
      <c r="H401" s="85">
        <v>16064022</v>
      </c>
      <c r="I401" s="85">
        <v>519</v>
      </c>
      <c r="J401" s="83" t="s">
        <v>669</v>
      </c>
      <c r="K401" s="83" t="s">
        <v>669</v>
      </c>
      <c r="L401" s="86">
        <v>764</v>
      </c>
      <c r="M401" s="83" t="s">
        <v>670</v>
      </c>
    </row>
    <row r="402" spans="2:13" ht="13.15" customHeight="1" x14ac:dyDescent="0.2">
      <c r="B402" s="61">
        <v>849</v>
      </c>
      <c r="C402" s="82">
        <v>13</v>
      </c>
      <c r="D402" s="83" t="s">
        <v>671</v>
      </c>
      <c r="E402" s="84">
        <v>20114</v>
      </c>
      <c r="F402" s="84" t="s">
        <v>577</v>
      </c>
      <c r="G402" s="83" t="s">
        <v>540</v>
      </c>
      <c r="H402" s="85">
        <v>16065086</v>
      </c>
      <c r="I402" s="85">
        <v>46</v>
      </c>
      <c r="J402" s="83" t="s">
        <v>672</v>
      </c>
      <c r="K402" s="83" t="s">
        <v>673</v>
      </c>
      <c r="L402" s="86">
        <v>849</v>
      </c>
      <c r="M402" s="83" t="s">
        <v>673</v>
      </c>
    </row>
    <row r="403" spans="2:13" ht="13.15" customHeight="1" x14ac:dyDescent="0.2">
      <c r="B403" s="61">
        <v>902</v>
      </c>
      <c r="C403" s="82">
        <v>13</v>
      </c>
      <c r="D403" s="83" t="s">
        <v>671</v>
      </c>
      <c r="E403" s="84">
        <v>20131</v>
      </c>
      <c r="F403" s="84" t="s">
        <v>674</v>
      </c>
      <c r="G403" s="83" t="s">
        <v>540</v>
      </c>
      <c r="H403" s="85">
        <v>16065086</v>
      </c>
      <c r="I403" s="85">
        <v>46</v>
      </c>
      <c r="J403" s="83" t="s">
        <v>672</v>
      </c>
      <c r="K403" s="83" t="s">
        <v>673</v>
      </c>
      <c r="L403" s="86">
        <v>902</v>
      </c>
      <c r="M403" s="83" t="s">
        <v>675</v>
      </c>
    </row>
    <row r="404" spans="2:13" ht="13.15" customHeight="1" x14ac:dyDescent="0.2">
      <c r="B404" s="61">
        <v>850</v>
      </c>
      <c r="C404" s="82">
        <v>13</v>
      </c>
      <c r="D404" s="83" t="s">
        <v>671</v>
      </c>
      <c r="E404" s="84">
        <v>20114</v>
      </c>
      <c r="F404" s="84" t="s">
        <v>577</v>
      </c>
      <c r="G404" s="83" t="s">
        <v>540</v>
      </c>
      <c r="H404" s="85">
        <v>16065086</v>
      </c>
      <c r="I404" s="85">
        <v>46</v>
      </c>
      <c r="J404" s="83" t="s">
        <v>672</v>
      </c>
      <c r="K404" s="83" t="s">
        <v>673</v>
      </c>
      <c r="L404" s="86">
        <v>850</v>
      </c>
      <c r="M404" s="83" t="s">
        <v>676</v>
      </c>
    </row>
    <row r="405" spans="2:13" ht="13.15" customHeight="1" x14ac:dyDescent="0.2">
      <c r="B405" s="61">
        <v>851</v>
      </c>
      <c r="C405" s="82">
        <v>13</v>
      </c>
      <c r="D405" s="83" t="s">
        <v>671</v>
      </c>
      <c r="E405" s="84">
        <v>57967</v>
      </c>
      <c r="F405" s="84" t="s">
        <v>677</v>
      </c>
      <c r="G405" s="83" t="s">
        <v>540</v>
      </c>
      <c r="H405" s="85">
        <v>16065086</v>
      </c>
      <c r="I405" s="85">
        <v>46</v>
      </c>
      <c r="J405" s="83" t="s">
        <v>672</v>
      </c>
      <c r="K405" s="83" t="s">
        <v>673</v>
      </c>
      <c r="L405" s="86">
        <v>851</v>
      </c>
      <c r="M405" s="83" t="s">
        <v>678</v>
      </c>
    </row>
    <row r="406" spans="2:13" ht="13.15" customHeight="1" x14ac:dyDescent="0.2">
      <c r="B406" s="61">
        <v>947</v>
      </c>
      <c r="C406" s="82">
        <v>13</v>
      </c>
      <c r="D406" s="83" t="s">
        <v>671</v>
      </c>
      <c r="E406" s="84">
        <v>20184</v>
      </c>
      <c r="F406" s="84" t="s">
        <v>679</v>
      </c>
      <c r="G406" s="83" t="s">
        <v>540</v>
      </c>
      <c r="H406" s="85">
        <v>16065086</v>
      </c>
      <c r="I406" s="85">
        <v>46</v>
      </c>
      <c r="J406" s="83" t="s">
        <v>672</v>
      </c>
      <c r="K406" s="83" t="s">
        <v>673</v>
      </c>
      <c r="L406" s="86">
        <v>947</v>
      </c>
      <c r="M406" s="83" t="s">
        <v>680</v>
      </c>
    </row>
    <row r="407" spans="2:13" ht="13.15" customHeight="1" x14ac:dyDescent="0.2">
      <c r="B407" s="61">
        <v>852</v>
      </c>
      <c r="C407" s="82">
        <v>13</v>
      </c>
      <c r="D407" s="83" t="s">
        <v>671</v>
      </c>
      <c r="E407" s="84">
        <v>20114</v>
      </c>
      <c r="F407" s="84" t="s">
        <v>577</v>
      </c>
      <c r="G407" s="83" t="s">
        <v>540</v>
      </c>
      <c r="H407" s="85">
        <v>16065003</v>
      </c>
      <c r="I407" s="85">
        <v>1221</v>
      </c>
      <c r="J407" s="83" t="s">
        <v>681</v>
      </c>
      <c r="K407" s="83" t="s">
        <v>682</v>
      </c>
      <c r="L407" s="86">
        <v>852</v>
      </c>
      <c r="M407" s="83" t="s">
        <v>682</v>
      </c>
    </row>
    <row r="408" spans="2:13" ht="13.15" customHeight="1" x14ac:dyDescent="0.2">
      <c r="B408" s="61">
        <v>905</v>
      </c>
      <c r="C408" s="82">
        <v>13</v>
      </c>
      <c r="D408" s="83" t="s">
        <v>671</v>
      </c>
      <c r="E408" s="84">
        <v>20114</v>
      </c>
      <c r="F408" s="84" t="s">
        <v>577</v>
      </c>
      <c r="G408" s="83" t="s">
        <v>540</v>
      </c>
      <c r="H408" s="85">
        <v>16065003</v>
      </c>
      <c r="I408" s="85">
        <v>1221</v>
      </c>
      <c r="J408" s="83" t="s">
        <v>681</v>
      </c>
      <c r="K408" s="83" t="s">
        <v>682</v>
      </c>
      <c r="L408" s="86">
        <v>905</v>
      </c>
      <c r="M408" s="83" t="s">
        <v>683</v>
      </c>
    </row>
    <row r="409" spans="2:13" ht="13.15" customHeight="1" x14ac:dyDescent="0.2">
      <c r="B409" s="61">
        <v>920</v>
      </c>
      <c r="C409" s="82">
        <v>13</v>
      </c>
      <c r="D409" s="83" t="s">
        <v>671</v>
      </c>
      <c r="E409" s="84">
        <v>20114</v>
      </c>
      <c r="F409" s="84" t="s">
        <v>577</v>
      </c>
      <c r="G409" s="83" t="s">
        <v>540</v>
      </c>
      <c r="H409" s="85">
        <v>16065003</v>
      </c>
      <c r="I409" s="85">
        <v>1221</v>
      </c>
      <c r="J409" s="83" t="s">
        <v>681</v>
      </c>
      <c r="K409" s="83" t="s">
        <v>682</v>
      </c>
      <c r="L409" s="86">
        <v>920</v>
      </c>
      <c r="M409" s="83" t="s">
        <v>644</v>
      </c>
    </row>
    <row r="410" spans="2:13" ht="13.15" customHeight="1" x14ac:dyDescent="0.2">
      <c r="B410" s="61">
        <v>854</v>
      </c>
      <c r="C410" s="82">
        <v>13</v>
      </c>
      <c r="D410" s="83" t="s">
        <v>671</v>
      </c>
      <c r="E410" s="84">
        <v>20114</v>
      </c>
      <c r="F410" s="84" t="s">
        <v>577</v>
      </c>
      <c r="G410" s="83" t="s">
        <v>540</v>
      </c>
      <c r="H410" s="85">
        <v>16065003</v>
      </c>
      <c r="I410" s="85">
        <v>1221</v>
      </c>
      <c r="J410" s="83" t="s">
        <v>681</v>
      </c>
      <c r="K410" s="83" t="s">
        <v>682</v>
      </c>
      <c r="L410" s="86">
        <v>854</v>
      </c>
      <c r="M410" s="83" t="s">
        <v>684</v>
      </c>
    </row>
    <row r="411" spans="2:13" ht="13.15" customHeight="1" x14ac:dyDescent="0.2">
      <c r="B411" s="61">
        <v>857</v>
      </c>
      <c r="C411" s="82">
        <v>13</v>
      </c>
      <c r="D411" s="83" t="s">
        <v>671</v>
      </c>
      <c r="E411" s="84">
        <v>20114</v>
      </c>
      <c r="F411" s="84" t="s">
        <v>577</v>
      </c>
      <c r="G411" s="83" t="s">
        <v>540</v>
      </c>
      <c r="H411" s="85">
        <v>16065003</v>
      </c>
      <c r="I411" s="85">
        <v>1221</v>
      </c>
      <c r="J411" s="83" t="s">
        <v>681</v>
      </c>
      <c r="K411" s="83" t="s">
        <v>682</v>
      </c>
      <c r="L411" s="86">
        <v>857</v>
      </c>
      <c r="M411" s="83" t="s">
        <v>686</v>
      </c>
    </row>
    <row r="412" spans="2:13" ht="13.15" customHeight="1" x14ac:dyDescent="0.2">
      <c r="B412" s="61">
        <v>862</v>
      </c>
      <c r="C412" s="82">
        <v>13</v>
      </c>
      <c r="D412" s="83" t="s">
        <v>671</v>
      </c>
      <c r="E412" s="84">
        <v>20114</v>
      </c>
      <c r="F412" s="84" t="s">
        <v>577</v>
      </c>
      <c r="G412" s="83" t="s">
        <v>540</v>
      </c>
      <c r="H412" s="85">
        <v>16065008</v>
      </c>
      <c r="I412" s="85">
        <v>1199</v>
      </c>
      <c r="J412" s="83" t="s">
        <v>687</v>
      </c>
      <c r="K412" s="83" t="s">
        <v>687</v>
      </c>
      <c r="L412" s="86">
        <v>862</v>
      </c>
      <c r="M412" s="83" t="s">
        <v>687</v>
      </c>
    </row>
    <row r="413" spans="2:13" ht="13.15" customHeight="1" x14ac:dyDescent="0.2">
      <c r="B413" s="61">
        <v>879</v>
      </c>
      <c r="C413" s="82">
        <v>13</v>
      </c>
      <c r="D413" s="83" t="s">
        <v>671</v>
      </c>
      <c r="E413" s="84">
        <v>56077</v>
      </c>
      <c r="F413" s="84" t="s">
        <v>688</v>
      </c>
      <c r="G413" s="83" t="s">
        <v>540</v>
      </c>
      <c r="H413" s="85">
        <v>16065019</v>
      </c>
      <c r="I413" s="85">
        <v>334</v>
      </c>
      <c r="J413" s="83" t="s">
        <v>689</v>
      </c>
      <c r="K413" s="83" t="s">
        <v>689</v>
      </c>
      <c r="L413" s="86">
        <v>879</v>
      </c>
      <c r="M413" s="83" t="s">
        <v>689</v>
      </c>
    </row>
    <row r="414" spans="2:13" ht="13.15" customHeight="1" x14ac:dyDescent="0.2">
      <c r="B414" s="61">
        <v>906</v>
      </c>
      <c r="C414" s="82">
        <v>13</v>
      </c>
      <c r="D414" s="83" t="s">
        <v>671</v>
      </c>
      <c r="E414" s="84">
        <v>20131</v>
      </c>
      <c r="F414" s="84" t="s">
        <v>674</v>
      </c>
      <c r="G414" s="83" t="s">
        <v>540</v>
      </c>
      <c r="H414" s="85">
        <v>16065042</v>
      </c>
      <c r="I414" s="85">
        <v>315</v>
      </c>
      <c r="J414" s="83" t="s">
        <v>690</v>
      </c>
      <c r="K414" s="83" t="s">
        <v>690</v>
      </c>
      <c r="L414" s="86">
        <v>906</v>
      </c>
      <c r="M414" s="83" t="s">
        <v>690</v>
      </c>
    </row>
    <row r="415" spans="2:13" ht="13.15" customHeight="1" x14ac:dyDescent="0.2">
      <c r="B415" s="61">
        <v>907</v>
      </c>
      <c r="C415" s="82">
        <v>13</v>
      </c>
      <c r="D415" s="83" t="s">
        <v>671</v>
      </c>
      <c r="E415" s="84">
        <v>57967</v>
      </c>
      <c r="F415" s="84" t="s">
        <v>677</v>
      </c>
      <c r="G415" s="83" t="s">
        <v>540</v>
      </c>
      <c r="H415" s="85">
        <v>16065042</v>
      </c>
      <c r="I415" s="85">
        <v>315</v>
      </c>
      <c r="J415" s="83" t="s">
        <v>690</v>
      </c>
      <c r="K415" s="83" t="s">
        <v>690</v>
      </c>
      <c r="L415" s="86">
        <v>907</v>
      </c>
      <c r="M415" s="83" t="s">
        <v>691</v>
      </c>
    </row>
    <row r="416" spans="2:13" ht="13.15" customHeight="1" x14ac:dyDescent="0.2">
      <c r="B416" s="61">
        <v>882</v>
      </c>
      <c r="C416" s="82">
        <v>13</v>
      </c>
      <c r="D416" s="83" t="s">
        <v>671</v>
      </c>
      <c r="E416" s="84">
        <v>56580</v>
      </c>
      <c r="F416" s="84" t="s">
        <v>265</v>
      </c>
      <c r="G416" s="83" t="s">
        <v>540</v>
      </c>
      <c r="H416" s="85">
        <v>16065085</v>
      </c>
      <c r="I416" s="85">
        <v>3119</v>
      </c>
      <c r="J416" s="83" t="s">
        <v>578</v>
      </c>
      <c r="K416" s="83" t="s">
        <v>578</v>
      </c>
      <c r="L416" s="86">
        <v>882</v>
      </c>
      <c r="M416" s="83" t="s">
        <v>692</v>
      </c>
    </row>
    <row r="417" spans="2:13" ht="13.15" customHeight="1" x14ac:dyDescent="0.2">
      <c r="B417" s="61">
        <v>886</v>
      </c>
      <c r="C417" s="82">
        <v>13</v>
      </c>
      <c r="D417" s="83" t="s">
        <v>671</v>
      </c>
      <c r="E417" s="84">
        <v>56580</v>
      </c>
      <c r="F417" s="84" t="s">
        <v>265</v>
      </c>
      <c r="G417" s="83" t="s">
        <v>540</v>
      </c>
      <c r="H417" s="85">
        <v>16065085</v>
      </c>
      <c r="I417" s="85">
        <v>3119</v>
      </c>
      <c r="J417" s="83" t="s">
        <v>578</v>
      </c>
      <c r="K417" s="83" t="s">
        <v>578</v>
      </c>
      <c r="L417" s="86">
        <v>886</v>
      </c>
      <c r="M417" s="83" t="s">
        <v>693</v>
      </c>
    </row>
    <row r="418" spans="2:13" ht="13.15" customHeight="1" x14ac:dyDescent="0.2">
      <c r="B418" s="61">
        <v>928</v>
      </c>
      <c r="C418" s="82">
        <v>13</v>
      </c>
      <c r="D418" s="83" t="s">
        <v>671</v>
      </c>
      <c r="E418" s="84">
        <v>20114</v>
      </c>
      <c r="F418" s="84" t="s">
        <v>577</v>
      </c>
      <c r="G418" s="83" t="s">
        <v>540</v>
      </c>
      <c r="H418" s="85">
        <v>16065085</v>
      </c>
      <c r="I418" s="85">
        <v>3119</v>
      </c>
      <c r="J418" s="83" t="s">
        <v>578</v>
      </c>
      <c r="K418" s="83" t="s">
        <v>578</v>
      </c>
      <c r="L418" s="86">
        <v>928</v>
      </c>
      <c r="M418" s="83" t="s">
        <v>694</v>
      </c>
    </row>
    <row r="419" spans="2:13" ht="13.15" customHeight="1" x14ac:dyDescent="0.2">
      <c r="B419" s="61">
        <v>929</v>
      </c>
      <c r="C419" s="82">
        <v>13</v>
      </c>
      <c r="D419" s="83" t="s">
        <v>671</v>
      </c>
      <c r="E419" s="84">
        <v>56580</v>
      </c>
      <c r="F419" s="84" t="s">
        <v>265</v>
      </c>
      <c r="G419" s="83" t="s">
        <v>540</v>
      </c>
      <c r="H419" s="85">
        <v>16065085</v>
      </c>
      <c r="I419" s="85">
        <v>3119</v>
      </c>
      <c r="J419" s="83" t="s">
        <v>578</v>
      </c>
      <c r="K419" s="83" t="s">
        <v>578</v>
      </c>
      <c r="L419" s="86">
        <v>929</v>
      </c>
      <c r="M419" s="83" t="s">
        <v>695</v>
      </c>
    </row>
    <row r="420" spans="2:13" ht="13.15" customHeight="1" x14ac:dyDescent="0.2">
      <c r="B420" s="61">
        <v>942</v>
      </c>
      <c r="C420" s="82">
        <v>13</v>
      </c>
      <c r="D420" s="83" t="s">
        <v>671</v>
      </c>
      <c r="E420" s="84">
        <v>20114</v>
      </c>
      <c r="F420" s="84" t="s">
        <v>577</v>
      </c>
      <c r="G420" s="83" t="s">
        <v>540</v>
      </c>
      <c r="H420" s="85">
        <v>16065085</v>
      </c>
      <c r="I420" s="85">
        <v>3119</v>
      </c>
      <c r="J420" s="83" t="s">
        <v>578</v>
      </c>
      <c r="K420" s="83" t="s">
        <v>578</v>
      </c>
      <c r="L420" s="86">
        <v>942</v>
      </c>
      <c r="M420" s="83" t="s">
        <v>696</v>
      </c>
    </row>
    <row r="421" spans="2:13" ht="13.15" customHeight="1" x14ac:dyDescent="0.2">
      <c r="B421" s="61">
        <v>908</v>
      </c>
      <c r="C421" s="82">
        <v>13</v>
      </c>
      <c r="D421" s="83" t="s">
        <v>671</v>
      </c>
      <c r="E421" s="84">
        <v>20131</v>
      </c>
      <c r="F421" s="84" t="s">
        <v>674</v>
      </c>
      <c r="G421" s="83" t="s">
        <v>540</v>
      </c>
      <c r="H421" s="85">
        <v>16065046</v>
      </c>
      <c r="I421" s="85">
        <v>157</v>
      </c>
      <c r="J421" s="83" t="s">
        <v>697</v>
      </c>
      <c r="K421" s="83" t="s">
        <v>697</v>
      </c>
      <c r="L421" s="86">
        <v>908</v>
      </c>
      <c r="M421" s="83" t="s">
        <v>698</v>
      </c>
    </row>
    <row r="422" spans="2:13" ht="13.15" customHeight="1" x14ac:dyDescent="0.2">
      <c r="B422" s="61">
        <v>909</v>
      </c>
      <c r="C422" s="82">
        <v>13</v>
      </c>
      <c r="D422" s="83" t="s">
        <v>671</v>
      </c>
      <c r="E422" s="84">
        <v>20131</v>
      </c>
      <c r="F422" s="84" t="s">
        <v>674</v>
      </c>
      <c r="G422" s="83" t="s">
        <v>540</v>
      </c>
      <c r="H422" s="85">
        <v>16065046</v>
      </c>
      <c r="I422" s="85">
        <v>157</v>
      </c>
      <c r="J422" s="83" t="s">
        <v>697</v>
      </c>
      <c r="K422" s="83" t="s">
        <v>697</v>
      </c>
      <c r="L422" s="86">
        <v>909</v>
      </c>
      <c r="M422" s="83" t="s">
        <v>699</v>
      </c>
    </row>
    <row r="423" spans="2:13" ht="13.15" customHeight="1" x14ac:dyDescent="0.2">
      <c r="B423" s="61">
        <v>922</v>
      </c>
      <c r="C423" s="82">
        <v>13</v>
      </c>
      <c r="D423" s="83" t="s">
        <v>671</v>
      </c>
      <c r="E423" s="84">
        <v>57967</v>
      </c>
      <c r="F423" s="84" t="s">
        <v>677</v>
      </c>
      <c r="G423" s="83" t="s">
        <v>540</v>
      </c>
      <c r="H423" s="85">
        <v>16065087</v>
      </c>
      <c r="I423" s="85">
        <v>3130</v>
      </c>
      <c r="J423" s="83" t="s">
        <v>700</v>
      </c>
      <c r="K423" s="83" t="s">
        <v>701</v>
      </c>
      <c r="L423" s="86">
        <v>922</v>
      </c>
      <c r="M423" s="83" t="s">
        <v>702</v>
      </c>
    </row>
    <row r="424" spans="2:13" ht="13.15" customHeight="1" x14ac:dyDescent="0.2">
      <c r="B424" s="61">
        <v>866</v>
      </c>
      <c r="C424" s="82">
        <v>13</v>
      </c>
      <c r="D424" s="83" t="s">
        <v>671</v>
      </c>
      <c r="E424" s="84">
        <v>56077</v>
      </c>
      <c r="F424" s="84" t="s">
        <v>688</v>
      </c>
      <c r="G424" s="83" t="s">
        <v>540</v>
      </c>
      <c r="H424" s="85">
        <v>16065087</v>
      </c>
      <c r="I424" s="85">
        <v>3130</v>
      </c>
      <c r="J424" s="83" t="s">
        <v>700</v>
      </c>
      <c r="K424" s="83" t="s">
        <v>701</v>
      </c>
      <c r="L424" s="86">
        <v>866</v>
      </c>
      <c r="M424" s="83" t="s">
        <v>703</v>
      </c>
    </row>
    <row r="425" spans="2:13" ht="13.15" customHeight="1" x14ac:dyDescent="0.2">
      <c r="B425" s="61">
        <v>950</v>
      </c>
      <c r="C425" s="82">
        <v>13</v>
      </c>
      <c r="D425" s="83" t="s">
        <v>671</v>
      </c>
      <c r="E425" s="84">
        <v>56077</v>
      </c>
      <c r="F425" s="84" t="s">
        <v>688</v>
      </c>
      <c r="G425" s="83" t="s">
        <v>540</v>
      </c>
      <c r="H425" s="85">
        <v>16065087</v>
      </c>
      <c r="I425" s="85">
        <v>3130</v>
      </c>
      <c r="J425" s="83" t="s">
        <v>700</v>
      </c>
      <c r="K425" s="83" t="s">
        <v>701</v>
      </c>
      <c r="L425" s="86">
        <v>950</v>
      </c>
      <c r="M425" s="83" t="s">
        <v>704</v>
      </c>
    </row>
    <row r="426" spans="2:13" ht="13.15" customHeight="1" x14ac:dyDescent="0.2">
      <c r="B426" s="61">
        <v>867</v>
      </c>
      <c r="C426" s="82">
        <v>13</v>
      </c>
      <c r="D426" s="83" t="s">
        <v>671</v>
      </c>
      <c r="E426" s="84">
        <v>56077</v>
      </c>
      <c r="F426" s="84" t="s">
        <v>688</v>
      </c>
      <c r="G426" s="83" t="s">
        <v>540</v>
      </c>
      <c r="H426" s="85">
        <v>16065087</v>
      </c>
      <c r="I426" s="85">
        <v>3130</v>
      </c>
      <c r="J426" s="83" t="s">
        <v>700</v>
      </c>
      <c r="K426" s="83" t="s">
        <v>701</v>
      </c>
      <c r="L426" s="86">
        <v>867</v>
      </c>
      <c r="M426" s="83" t="s">
        <v>705</v>
      </c>
    </row>
    <row r="427" spans="2:13" ht="13.15" customHeight="1" x14ac:dyDescent="0.2">
      <c r="B427" s="61">
        <v>868</v>
      </c>
      <c r="C427" s="82">
        <v>13</v>
      </c>
      <c r="D427" s="83" t="s">
        <v>671</v>
      </c>
      <c r="E427" s="84">
        <v>56077</v>
      </c>
      <c r="F427" s="84" t="s">
        <v>688</v>
      </c>
      <c r="G427" s="83" t="s">
        <v>540</v>
      </c>
      <c r="H427" s="85">
        <v>16065087</v>
      </c>
      <c r="I427" s="85">
        <v>3130</v>
      </c>
      <c r="J427" s="83" t="s">
        <v>700</v>
      </c>
      <c r="K427" s="83" t="s">
        <v>701</v>
      </c>
      <c r="L427" s="86">
        <v>868</v>
      </c>
      <c r="M427" s="83" t="s">
        <v>706</v>
      </c>
    </row>
    <row r="428" spans="2:13" ht="13.15" customHeight="1" x14ac:dyDescent="0.2">
      <c r="B428" s="61">
        <v>952</v>
      </c>
      <c r="C428" s="82">
        <v>13</v>
      </c>
      <c r="D428" s="83" t="s">
        <v>671</v>
      </c>
      <c r="E428" s="84">
        <v>56077</v>
      </c>
      <c r="F428" s="84" t="s">
        <v>688</v>
      </c>
      <c r="G428" s="83" t="s">
        <v>540</v>
      </c>
      <c r="H428" s="85">
        <v>16065087</v>
      </c>
      <c r="I428" s="85">
        <v>3130</v>
      </c>
      <c r="J428" s="83" t="s">
        <v>700</v>
      </c>
      <c r="K428" s="83" t="s">
        <v>701</v>
      </c>
      <c r="L428" s="86">
        <v>952</v>
      </c>
      <c r="M428" s="83" t="s">
        <v>707</v>
      </c>
    </row>
    <row r="429" spans="2:13" ht="13.15" customHeight="1" x14ac:dyDescent="0.2">
      <c r="B429" s="61">
        <v>910</v>
      </c>
      <c r="C429" s="82">
        <v>13</v>
      </c>
      <c r="D429" s="83" t="s">
        <v>671</v>
      </c>
      <c r="E429" s="84">
        <v>56077</v>
      </c>
      <c r="F429" s="84" t="s">
        <v>688</v>
      </c>
      <c r="G429" s="83" t="s">
        <v>540</v>
      </c>
      <c r="H429" s="85">
        <v>16065087</v>
      </c>
      <c r="I429" s="85">
        <v>3130</v>
      </c>
      <c r="J429" s="83" t="s">
        <v>700</v>
      </c>
      <c r="K429" s="83" t="s">
        <v>701</v>
      </c>
      <c r="L429" s="86">
        <v>910</v>
      </c>
      <c r="M429" s="83" t="s">
        <v>708</v>
      </c>
    </row>
    <row r="430" spans="2:13" ht="13.15" customHeight="1" x14ac:dyDescent="0.2">
      <c r="B430" s="61">
        <v>924</v>
      </c>
      <c r="C430" s="82">
        <v>13</v>
      </c>
      <c r="D430" s="83" t="s">
        <v>671</v>
      </c>
      <c r="E430" s="84">
        <v>57967</v>
      </c>
      <c r="F430" s="84" t="s">
        <v>677</v>
      </c>
      <c r="G430" s="83" t="s">
        <v>540</v>
      </c>
      <c r="H430" s="85">
        <v>16065087</v>
      </c>
      <c r="I430" s="85">
        <v>3130</v>
      </c>
      <c r="J430" s="83" t="s">
        <v>700</v>
      </c>
      <c r="K430" s="83" t="s">
        <v>701</v>
      </c>
      <c r="L430" s="86">
        <v>924</v>
      </c>
      <c r="M430" s="83" t="s">
        <v>709</v>
      </c>
    </row>
    <row r="431" spans="2:13" ht="13.15" customHeight="1" x14ac:dyDescent="0.2">
      <c r="B431" s="61">
        <v>925</v>
      </c>
      <c r="C431" s="82">
        <v>13</v>
      </c>
      <c r="D431" s="83" t="s">
        <v>671</v>
      </c>
      <c r="E431" s="84">
        <v>57967</v>
      </c>
      <c r="F431" s="84" t="s">
        <v>677</v>
      </c>
      <c r="G431" s="83" t="s">
        <v>540</v>
      </c>
      <c r="H431" s="85">
        <v>16065087</v>
      </c>
      <c r="I431" s="85">
        <v>3130</v>
      </c>
      <c r="J431" s="83" t="s">
        <v>700</v>
      </c>
      <c r="K431" s="83" t="s">
        <v>701</v>
      </c>
      <c r="L431" s="86">
        <v>925</v>
      </c>
      <c r="M431" s="83" t="s">
        <v>710</v>
      </c>
    </row>
    <row r="432" spans="2:13" ht="13.15" customHeight="1" x14ac:dyDescent="0.2">
      <c r="B432" s="61">
        <v>953</v>
      </c>
      <c r="C432" s="82">
        <v>13</v>
      </c>
      <c r="D432" s="83" t="s">
        <v>671</v>
      </c>
      <c r="E432" s="84">
        <v>56077</v>
      </c>
      <c r="F432" s="84" t="s">
        <v>688</v>
      </c>
      <c r="G432" s="83" t="s">
        <v>540</v>
      </c>
      <c r="H432" s="85">
        <v>16065087</v>
      </c>
      <c r="I432" s="85">
        <v>3130</v>
      </c>
      <c r="J432" s="83" t="s">
        <v>700</v>
      </c>
      <c r="K432" s="83" t="s">
        <v>701</v>
      </c>
      <c r="L432" s="86">
        <v>953</v>
      </c>
      <c r="M432" s="83" t="s">
        <v>711</v>
      </c>
    </row>
    <row r="433" spans="2:13" ht="13.15" customHeight="1" x14ac:dyDescent="0.2">
      <c r="B433" s="61">
        <v>897</v>
      </c>
      <c r="C433" s="82">
        <v>14</v>
      </c>
      <c r="D433" s="83" t="s">
        <v>712</v>
      </c>
      <c r="E433" s="84">
        <v>56576</v>
      </c>
      <c r="F433" s="84" t="s">
        <v>715</v>
      </c>
      <c r="G433" s="83" t="s">
        <v>540</v>
      </c>
      <c r="H433" s="85">
        <v>16065088</v>
      </c>
      <c r="I433" s="85">
        <v>3131</v>
      </c>
      <c r="J433" s="83" t="s">
        <v>713</v>
      </c>
      <c r="K433" s="83" t="s">
        <v>714</v>
      </c>
      <c r="L433" s="86">
        <v>897</v>
      </c>
      <c r="M433" s="83" t="s">
        <v>716</v>
      </c>
    </row>
    <row r="434" spans="2:13" ht="13.15" customHeight="1" x14ac:dyDescent="0.2">
      <c r="B434" s="61">
        <v>898</v>
      </c>
      <c r="C434" s="82">
        <v>14</v>
      </c>
      <c r="D434" s="83" t="s">
        <v>712</v>
      </c>
      <c r="E434" s="84">
        <v>56576</v>
      </c>
      <c r="F434" s="84" t="s">
        <v>715</v>
      </c>
      <c r="G434" s="83" t="s">
        <v>540</v>
      </c>
      <c r="H434" s="85">
        <v>16065088</v>
      </c>
      <c r="I434" s="85">
        <v>3131</v>
      </c>
      <c r="J434" s="83" t="s">
        <v>713</v>
      </c>
      <c r="K434" s="83" t="s">
        <v>714</v>
      </c>
      <c r="L434" s="86">
        <v>898</v>
      </c>
      <c r="M434" s="83" t="s">
        <v>717</v>
      </c>
    </row>
    <row r="435" spans="2:13" ht="13.15" customHeight="1" x14ac:dyDescent="0.2">
      <c r="B435" s="61">
        <v>864</v>
      </c>
      <c r="C435" s="82">
        <v>14</v>
      </c>
      <c r="D435" s="83" t="s">
        <v>712</v>
      </c>
      <c r="E435" s="84">
        <v>56576</v>
      </c>
      <c r="F435" s="84" t="s">
        <v>715</v>
      </c>
      <c r="G435" s="83" t="s">
        <v>540</v>
      </c>
      <c r="H435" s="85">
        <v>16065088</v>
      </c>
      <c r="I435" s="85">
        <v>3131</v>
      </c>
      <c r="J435" s="83" t="s">
        <v>713</v>
      </c>
      <c r="K435" s="83" t="s">
        <v>714</v>
      </c>
      <c r="L435" s="86">
        <v>864</v>
      </c>
      <c r="M435" s="83" t="s">
        <v>718</v>
      </c>
    </row>
    <row r="436" spans="2:13" ht="13.15" customHeight="1" x14ac:dyDescent="0.2">
      <c r="B436" s="61">
        <v>883</v>
      </c>
      <c r="C436" s="82">
        <v>14</v>
      </c>
      <c r="D436" s="83" t="s">
        <v>712</v>
      </c>
      <c r="E436" s="84">
        <v>57967</v>
      </c>
      <c r="F436" s="84" t="s">
        <v>677</v>
      </c>
      <c r="G436" s="83" t="s">
        <v>540</v>
      </c>
      <c r="H436" s="85">
        <v>16065088</v>
      </c>
      <c r="I436" s="85">
        <v>3131</v>
      </c>
      <c r="J436" s="83" t="s">
        <v>713</v>
      </c>
      <c r="K436" s="83" t="s">
        <v>714</v>
      </c>
      <c r="L436" s="86">
        <v>883</v>
      </c>
      <c r="M436" s="83" t="s">
        <v>719</v>
      </c>
    </row>
    <row r="437" spans="2:13" ht="13.15" customHeight="1" x14ac:dyDescent="0.2">
      <c r="B437" s="61">
        <v>888</v>
      </c>
      <c r="C437" s="82">
        <v>14</v>
      </c>
      <c r="D437" s="83" t="s">
        <v>712</v>
      </c>
      <c r="E437" s="84">
        <v>56576</v>
      </c>
      <c r="F437" s="84" t="s">
        <v>715</v>
      </c>
      <c r="G437" s="83" t="s">
        <v>540</v>
      </c>
      <c r="H437" s="85">
        <v>16065088</v>
      </c>
      <c r="I437" s="85">
        <v>3131</v>
      </c>
      <c r="J437" s="83" t="s">
        <v>713</v>
      </c>
      <c r="K437" s="83" t="s">
        <v>714</v>
      </c>
      <c r="L437" s="86">
        <v>888</v>
      </c>
      <c r="M437" s="83" t="s">
        <v>720</v>
      </c>
    </row>
    <row r="438" spans="2:13" ht="13.15" customHeight="1" x14ac:dyDescent="0.2">
      <c r="B438" s="61">
        <v>899</v>
      </c>
      <c r="C438" s="82">
        <v>14</v>
      </c>
      <c r="D438" s="83" t="s">
        <v>712</v>
      </c>
      <c r="E438" s="84">
        <v>56576</v>
      </c>
      <c r="F438" s="84" t="s">
        <v>715</v>
      </c>
      <c r="G438" s="83" t="s">
        <v>540</v>
      </c>
      <c r="H438" s="85">
        <v>16065088</v>
      </c>
      <c r="I438" s="85">
        <v>3131</v>
      </c>
      <c r="J438" s="83" t="s">
        <v>713</v>
      </c>
      <c r="K438" s="83" t="s">
        <v>714</v>
      </c>
      <c r="L438" s="86">
        <v>899</v>
      </c>
      <c r="M438" s="83" t="s">
        <v>3195</v>
      </c>
    </row>
    <row r="439" spans="2:13" ht="13.15" customHeight="1" x14ac:dyDescent="0.2">
      <c r="B439" s="61">
        <v>901</v>
      </c>
      <c r="C439" s="82">
        <v>14</v>
      </c>
      <c r="D439" s="83" t="s">
        <v>712</v>
      </c>
      <c r="E439" s="84">
        <v>57967</v>
      </c>
      <c r="F439" s="84" t="s">
        <v>677</v>
      </c>
      <c r="G439" s="83" t="s">
        <v>540</v>
      </c>
      <c r="H439" s="85">
        <v>16065088</v>
      </c>
      <c r="I439" s="85">
        <v>3131</v>
      </c>
      <c r="J439" s="83" t="s">
        <v>713</v>
      </c>
      <c r="K439" s="83" t="s">
        <v>714</v>
      </c>
      <c r="L439" s="86">
        <v>901</v>
      </c>
      <c r="M439" s="83" t="s">
        <v>721</v>
      </c>
    </row>
    <row r="440" spans="2:13" ht="13.15" customHeight="1" x14ac:dyDescent="0.2">
      <c r="B440" s="61">
        <v>917</v>
      </c>
      <c r="C440" s="82">
        <v>14</v>
      </c>
      <c r="D440" s="83" t="s">
        <v>712</v>
      </c>
      <c r="E440" s="84">
        <v>56077</v>
      </c>
      <c r="F440" s="84" t="s">
        <v>688</v>
      </c>
      <c r="G440" s="83" t="s">
        <v>540</v>
      </c>
      <c r="H440" s="85">
        <v>16065088</v>
      </c>
      <c r="I440" s="85">
        <v>3131</v>
      </c>
      <c r="J440" s="83" t="s">
        <v>713</v>
      </c>
      <c r="K440" s="83" t="s">
        <v>714</v>
      </c>
      <c r="L440" s="86">
        <v>917</v>
      </c>
      <c r="M440" s="83" t="s">
        <v>722</v>
      </c>
    </row>
    <row r="441" spans="2:13" ht="13.15" customHeight="1" x14ac:dyDescent="0.2">
      <c r="B441" s="61">
        <v>918</v>
      </c>
      <c r="C441" s="82">
        <v>14</v>
      </c>
      <c r="D441" s="83" t="s">
        <v>712</v>
      </c>
      <c r="E441" s="84">
        <v>57967</v>
      </c>
      <c r="F441" s="84" t="s">
        <v>677</v>
      </c>
      <c r="G441" s="83" t="s">
        <v>540</v>
      </c>
      <c r="H441" s="85">
        <v>16065088</v>
      </c>
      <c r="I441" s="85">
        <v>3131</v>
      </c>
      <c r="J441" s="83" t="s">
        <v>713</v>
      </c>
      <c r="K441" s="83" t="s">
        <v>714</v>
      </c>
      <c r="L441" s="86">
        <v>918</v>
      </c>
      <c r="M441" s="83" t="s">
        <v>723</v>
      </c>
    </row>
    <row r="442" spans="2:13" ht="13.15" customHeight="1" x14ac:dyDescent="0.2">
      <c r="B442" s="61">
        <v>876</v>
      </c>
      <c r="C442" s="82">
        <v>14</v>
      </c>
      <c r="D442" s="83" t="s">
        <v>712</v>
      </c>
      <c r="E442" s="84">
        <v>20114</v>
      </c>
      <c r="F442" s="84" t="s">
        <v>577</v>
      </c>
      <c r="G442" s="83" t="s">
        <v>540</v>
      </c>
      <c r="H442" s="85">
        <v>16065003</v>
      </c>
      <c r="I442" s="85">
        <v>1221</v>
      </c>
      <c r="J442" s="83" t="s">
        <v>681</v>
      </c>
      <c r="K442" s="83" t="s">
        <v>682</v>
      </c>
      <c r="L442" s="86">
        <v>876</v>
      </c>
      <c r="M442" s="83" t="s">
        <v>724</v>
      </c>
    </row>
    <row r="443" spans="2:13" ht="13.15" customHeight="1" x14ac:dyDescent="0.2">
      <c r="B443" s="61">
        <v>877</v>
      </c>
      <c r="C443" s="82">
        <v>14</v>
      </c>
      <c r="D443" s="83" t="s">
        <v>712</v>
      </c>
      <c r="E443" s="84">
        <v>57967</v>
      </c>
      <c r="F443" s="84" t="s">
        <v>677</v>
      </c>
      <c r="G443" s="83" t="s">
        <v>540</v>
      </c>
      <c r="H443" s="85">
        <v>16065016</v>
      </c>
      <c r="I443" s="85">
        <v>419</v>
      </c>
      <c r="J443" s="83" t="s">
        <v>725</v>
      </c>
      <c r="K443" s="83" t="s">
        <v>725</v>
      </c>
      <c r="L443" s="86">
        <v>877</v>
      </c>
      <c r="M443" s="83" t="s">
        <v>725</v>
      </c>
    </row>
    <row r="444" spans="2:13" ht="13.15" customHeight="1" x14ac:dyDescent="0.2">
      <c r="B444" s="61">
        <v>914</v>
      </c>
      <c r="C444" s="82">
        <v>14</v>
      </c>
      <c r="D444" s="83" t="s">
        <v>712</v>
      </c>
      <c r="E444" s="84">
        <v>56576</v>
      </c>
      <c r="F444" s="84" t="s">
        <v>715</v>
      </c>
      <c r="G444" s="83" t="s">
        <v>540</v>
      </c>
      <c r="H444" s="85">
        <v>16065052</v>
      </c>
      <c r="I444" s="85">
        <v>392</v>
      </c>
      <c r="J444" s="83" t="s">
        <v>726</v>
      </c>
      <c r="K444" s="83" t="s">
        <v>726</v>
      </c>
      <c r="L444" s="86">
        <v>914</v>
      </c>
      <c r="M444" s="83" t="s">
        <v>727</v>
      </c>
    </row>
    <row r="445" spans="2:13" ht="13.15" customHeight="1" x14ac:dyDescent="0.2">
      <c r="B445" s="61">
        <v>915</v>
      </c>
      <c r="C445" s="82">
        <v>14</v>
      </c>
      <c r="D445" s="83" t="s">
        <v>712</v>
      </c>
      <c r="E445" s="84">
        <v>56576</v>
      </c>
      <c r="F445" s="84" t="s">
        <v>715</v>
      </c>
      <c r="G445" s="83" t="s">
        <v>540</v>
      </c>
      <c r="H445" s="85">
        <v>16065052</v>
      </c>
      <c r="I445" s="85">
        <v>392</v>
      </c>
      <c r="J445" s="83" t="s">
        <v>726</v>
      </c>
      <c r="K445" s="83" t="s">
        <v>726</v>
      </c>
      <c r="L445" s="86">
        <v>915</v>
      </c>
      <c r="M445" s="83" t="s">
        <v>726</v>
      </c>
    </row>
    <row r="446" spans="2:13" ht="13.15" customHeight="1" x14ac:dyDescent="0.2">
      <c r="B446" s="61">
        <v>919</v>
      </c>
      <c r="C446" s="82">
        <v>14</v>
      </c>
      <c r="D446" s="83" t="s">
        <v>712</v>
      </c>
      <c r="E446" s="84">
        <v>56077</v>
      </c>
      <c r="F446" s="84" t="s">
        <v>688</v>
      </c>
      <c r="G446" s="83" t="s">
        <v>540</v>
      </c>
      <c r="H446" s="85">
        <v>16065056</v>
      </c>
      <c r="I446" s="85">
        <v>319</v>
      </c>
      <c r="J446" s="83" t="s">
        <v>728</v>
      </c>
      <c r="K446" s="83" t="s">
        <v>728</v>
      </c>
      <c r="L446" s="86">
        <v>919</v>
      </c>
      <c r="M446" s="83" t="s">
        <v>728</v>
      </c>
    </row>
    <row r="447" spans="2:13" ht="13.15" customHeight="1" x14ac:dyDescent="0.2">
      <c r="B447" s="61">
        <v>1263</v>
      </c>
      <c r="C447" s="82">
        <v>15</v>
      </c>
      <c r="D447" s="83" t="s">
        <v>729</v>
      </c>
      <c r="E447" s="84">
        <v>20356</v>
      </c>
      <c r="F447" s="84" t="s">
        <v>730</v>
      </c>
      <c r="G447" s="83" t="s">
        <v>607</v>
      </c>
      <c r="H447" s="85">
        <v>16068063</v>
      </c>
      <c r="I447" s="85">
        <v>518</v>
      </c>
      <c r="J447" s="83" t="s">
        <v>731</v>
      </c>
      <c r="K447" s="83" t="s">
        <v>731</v>
      </c>
      <c r="L447" s="86">
        <v>1263</v>
      </c>
      <c r="M447" s="83" t="s">
        <v>731</v>
      </c>
    </row>
    <row r="448" spans="2:13" ht="13.15" customHeight="1" x14ac:dyDescent="0.2">
      <c r="B448" s="61">
        <v>1266</v>
      </c>
      <c r="C448" s="82">
        <v>15</v>
      </c>
      <c r="D448" s="83" t="s">
        <v>729</v>
      </c>
      <c r="E448" s="84">
        <v>20356</v>
      </c>
      <c r="F448" s="84" t="s">
        <v>730</v>
      </c>
      <c r="G448" s="83" t="s">
        <v>607</v>
      </c>
      <c r="H448" s="85">
        <v>16068063</v>
      </c>
      <c r="I448" s="85">
        <v>518</v>
      </c>
      <c r="J448" s="83" t="s">
        <v>731</v>
      </c>
      <c r="K448" s="83" t="s">
        <v>731</v>
      </c>
      <c r="L448" s="86">
        <v>1266</v>
      </c>
      <c r="M448" s="83" t="s">
        <v>732</v>
      </c>
    </row>
    <row r="449" spans="2:13" ht="13.15" customHeight="1" x14ac:dyDescent="0.2">
      <c r="B449" s="61">
        <v>1268</v>
      </c>
      <c r="C449" s="82">
        <v>15</v>
      </c>
      <c r="D449" s="83" t="s">
        <v>729</v>
      </c>
      <c r="E449" s="84">
        <v>20356</v>
      </c>
      <c r="F449" s="84" t="s">
        <v>730</v>
      </c>
      <c r="G449" s="83" t="s">
        <v>607</v>
      </c>
      <c r="H449" s="85">
        <v>16068063</v>
      </c>
      <c r="I449" s="85">
        <v>518</v>
      </c>
      <c r="J449" s="83" t="s">
        <v>731</v>
      </c>
      <c r="K449" s="83" t="s">
        <v>731</v>
      </c>
      <c r="L449" s="86">
        <v>1268</v>
      </c>
      <c r="M449" s="83" t="s">
        <v>733</v>
      </c>
    </row>
    <row r="450" spans="2:13" ht="13.15" customHeight="1" x14ac:dyDescent="0.2">
      <c r="B450" s="61">
        <v>1287</v>
      </c>
      <c r="C450" s="82">
        <v>15</v>
      </c>
      <c r="D450" s="83" t="s">
        <v>729</v>
      </c>
      <c r="E450" s="84">
        <v>20356</v>
      </c>
      <c r="F450" s="84" t="s">
        <v>730</v>
      </c>
      <c r="G450" s="83" t="s">
        <v>607</v>
      </c>
      <c r="H450" s="85">
        <v>16068063</v>
      </c>
      <c r="I450" s="85">
        <v>518</v>
      </c>
      <c r="J450" s="83" t="s">
        <v>731</v>
      </c>
      <c r="K450" s="83" t="s">
        <v>731</v>
      </c>
      <c r="L450" s="86">
        <v>1287</v>
      </c>
      <c r="M450" s="83" t="s">
        <v>734</v>
      </c>
    </row>
    <row r="451" spans="2:13" ht="13.15" customHeight="1" x14ac:dyDescent="0.2">
      <c r="B451" s="61">
        <v>1288</v>
      </c>
      <c r="C451" s="82">
        <v>15</v>
      </c>
      <c r="D451" s="83" t="s">
        <v>729</v>
      </c>
      <c r="E451" s="84">
        <v>20356</v>
      </c>
      <c r="F451" s="84" t="s">
        <v>730</v>
      </c>
      <c r="G451" s="83" t="s">
        <v>607</v>
      </c>
      <c r="H451" s="85">
        <v>16068063</v>
      </c>
      <c r="I451" s="85">
        <v>518</v>
      </c>
      <c r="J451" s="83" t="s">
        <v>731</v>
      </c>
      <c r="K451" s="83" t="s">
        <v>731</v>
      </c>
      <c r="L451" s="86">
        <v>1288</v>
      </c>
      <c r="M451" s="83" t="s">
        <v>735</v>
      </c>
    </row>
    <row r="452" spans="2:13" ht="13.15" customHeight="1" x14ac:dyDescent="0.2">
      <c r="B452" s="61">
        <v>1303</v>
      </c>
      <c r="C452" s="82">
        <v>15</v>
      </c>
      <c r="D452" s="83" t="s">
        <v>729</v>
      </c>
      <c r="E452" s="84">
        <v>20356</v>
      </c>
      <c r="F452" s="84" t="s">
        <v>730</v>
      </c>
      <c r="G452" s="83" t="s">
        <v>607</v>
      </c>
      <c r="H452" s="85">
        <v>16068063</v>
      </c>
      <c r="I452" s="85">
        <v>518</v>
      </c>
      <c r="J452" s="83" t="s">
        <v>731</v>
      </c>
      <c r="K452" s="83" t="s">
        <v>731</v>
      </c>
      <c r="L452" s="86">
        <v>1303</v>
      </c>
      <c r="M452" s="83" t="s">
        <v>736</v>
      </c>
    </row>
    <row r="453" spans="2:13" ht="13.15" customHeight="1" x14ac:dyDescent="0.2">
      <c r="B453" s="61">
        <v>1307</v>
      </c>
      <c r="C453" s="82">
        <v>15</v>
      </c>
      <c r="D453" s="83" t="s">
        <v>729</v>
      </c>
      <c r="E453" s="84">
        <v>20356</v>
      </c>
      <c r="F453" s="84" t="s">
        <v>730</v>
      </c>
      <c r="G453" s="83" t="s">
        <v>607</v>
      </c>
      <c r="H453" s="85">
        <v>16068063</v>
      </c>
      <c r="I453" s="85">
        <v>518</v>
      </c>
      <c r="J453" s="83" t="s">
        <v>731</v>
      </c>
      <c r="K453" s="83" t="s">
        <v>731</v>
      </c>
      <c r="L453" s="86">
        <v>1307</v>
      </c>
      <c r="M453" s="83" t="s">
        <v>737</v>
      </c>
    </row>
    <row r="454" spans="2:13" ht="13.15" customHeight="1" x14ac:dyDescent="0.2">
      <c r="B454" s="61">
        <v>1269</v>
      </c>
      <c r="C454" s="82">
        <v>15</v>
      </c>
      <c r="D454" s="83" t="s">
        <v>729</v>
      </c>
      <c r="E454" s="84">
        <v>20356</v>
      </c>
      <c r="F454" s="84" t="s">
        <v>730</v>
      </c>
      <c r="G454" s="83" t="s">
        <v>607</v>
      </c>
      <c r="H454" s="85">
        <v>16068063</v>
      </c>
      <c r="I454" s="85">
        <v>518</v>
      </c>
      <c r="J454" s="83" t="s">
        <v>731</v>
      </c>
      <c r="K454" s="83" t="s">
        <v>731</v>
      </c>
      <c r="L454" s="86">
        <v>1269</v>
      </c>
      <c r="M454" s="83" t="s">
        <v>738</v>
      </c>
    </row>
    <row r="455" spans="2:13" ht="13.15" customHeight="1" x14ac:dyDescent="0.2">
      <c r="B455" s="61">
        <v>1281</v>
      </c>
      <c r="C455" s="82">
        <v>15</v>
      </c>
      <c r="D455" s="83" t="s">
        <v>729</v>
      </c>
      <c r="E455" s="84">
        <v>20356</v>
      </c>
      <c r="F455" s="84" t="s">
        <v>730</v>
      </c>
      <c r="G455" s="83" t="s">
        <v>607</v>
      </c>
      <c r="H455" s="85">
        <v>16068019</v>
      </c>
      <c r="I455" s="85">
        <v>483</v>
      </c>
      <c r="J455" s="83" t="s">
        <v>739</v>
      </c>
      <c r="K455" s="83" t="s">
        <v>739</v>
      </c>
      <c r="L455" s="86">
        <v>1281</v>
      </c>
      <c r="M455" s="83" t="s">
        <v>739</v>
      </c>
    </row>
    <row r="456" spans="2:13" ht="13.15" customHeight="1" x14ac:dyDescent="0.2">
      <c r="B456" s="61">
        <v>1286</v>
      </c>
      <c r="C456" s="82">
        <v>15</v>
      </c>
      <c r="D456" s="83" t="s">
        <v>729</v>
      </c>
      <c r="E456" s="84">
        <v>56579</v>
      </c>
      <c r="F456" s="84" t="s">
        <v>544</v>
      </c>
      <c r="G456" s="83" t="s">
        <v>607</v>
      </c>
      <c r="H456" s="85">
        <v>16068022</v>
      </c>
      <c r="I456" s="85">
        <v>442</v>
      </c>
      <c r="J456" s="83" t="s">
        <v>740</v>
      </c>
      <c r="K456" s="83" t="s">
        <v>740</v>
      </c>
      <c r="L456" s="86">
        <v>1286</v>
      </c>
      <c r="M456" s="83" t="s">
        <v>740</v>
      </c>
    </row>
    <row r="457" spans="2:13" ht="13.15" customHeight="1" x14ac:dyDescent="0.2">
      <c r="B457" s="61">
        <v>1289</v>
      </c>
      <c r="C457" s="82">
        <v>15</v>
      </c>
      <c r="D457" s="83" t="s">
        <v>729</v>
      </c>
      <c r="E457" s="84">
        <v>20472</v>
      </c>
      <c r="F457" s="84" t="s">
        <v>741</v>
      </c>
      <c r="G457" s="83" t="s">
        <v>607</v>
      </c>
      <c r="H457" s="85">
        <v>16068025</v>
      </c>
      <c r="I457" s="85">
        <v>524</v>
      </c>
      <c r="J457" s="83" t="s">
        <v>742</v>
      </c>
      <c r="K457" s="83" t="s">
        <v>742</v>
      </c>
      <c r="L457" s="86">
        <v>1289</v>
      </c>
      <c r="M457" s="83" t="s">
        <v>742</v>
      </c>
    </row>
    <row r="458" spans="2:13" ht="13.15" customHeight="1" x14ac:dyDescent="0.2">
      <c r="B458" s="61">
        <v>1754</v>
      </c>
      <c r="C458" s="82">
        <v>15</v>
      </c>
      <c r="D458" s="83" t="s">
        <v>729</v>
      </c>
      <c r="E458" s="84">
        <v>20356</v>
      </c>
      <c r="F458" s="84" t="s">
        <v>730</v>
      </c>
      <c r="G458" s="83" t="s">
        <v>743</v>
      </c>
      <c r="H458" s="85">
        <v>16071101</v>
      </c>
      <c r="I458" s="85">
        <v>3124</v>
      </c>
      <c r="J458" s="83" t="s">
        <v>744</v>
      </c>
      <c r="K458" s="83" t="s">
        <v>744</v>
      </c>
      <c r="L458" s="86">
        <v>1754</v>
      </c>
      <c r="M458" s="83" t="s">
        <v>745</v>
      </c>
    </row>
    <row r="459" spans="2:13" ht="13.15" customHeight="1" x14ac:dyDescent="0.2">
      <c r="B459" s="61">
        <v>1764</v>
      </c>
      <c r="C459" s="82">
        <v>15</v>
      </c>
      <c r="D459" s="83" t="s">
        <v>729</v>
      </c>
      <c r="E459" s="84">
        <v>20356</v>
      </c>
      <c r="F459" s="84" t="s">
        <v>730</v>
      </c>
      <c r="G459" s="83" t="s">
        <v>743</v>
      </c>
      <c r="H459" s="85">
        <v>16071101</v>
      </c>
      <c r="I459" s="85">
        <v>3124</v>
      </c>
      <c r="J459" s="83" t="s">
        <v>744</v>
      </c>
      <c r="K459" s="83" t="s">
        <v>744</v>
      </c>
      <c r="L459" s="86">
        <v>1764</v>
      </c>
      <c r="M459" s="83" t="s">
        <v>746</v>
      </c>
    </row>
    <row r="460" spans="2:13" ht="13.15" customHeight="1" x14ac:dyDescent="0.2">
      <c r="B460" s="61">
        <v>1260</v>
      </c>
      <c r="C460" s="82">
        <v>15</v>
      </c>
      <c r="D460" s="83" t="s">
        <v>729</v>
      </c>
      <c r="E460" s="84">
        <v>56580</v>
      </c>
      <c r="F460" s="84" t="s">
        <v>265</v>
      </c>
      <c r="G460" s="83" t="s">
        <v>607</v>
      </c>
      <c r="H460" s="85">
        <v>16068064</v>
      </c>
      <c r="I460" s="85">
        <v>409</v>
      </c>
      <c r="J460" s="83" t="s">
        <v>747</v>
      </c>
      <c r="K460" s="83" t="s">
        <v>747</v>
      </c>
      <c r="L460" s="86">
        <v>1260</v>
      </c>
      <c r="M460" s="83" t="s">
        <v>749</v>
      </c>
    </row>
    <row r="461" spans="2:13" ht="13.15" customHeight="1" x14ac:dyDescent="0.2">
      <c r="B461" s="61">
        <v>1261</v>
      </c>
      <c r="C461" s="82">
        <v>15</v>
      </c>
      <c r="D461" s="83" t="s">
        <v>729</v>
      </c>
      <c r="E461" s="84">
        <v>56580</v>
      </c>
      <c r="F461" s="84" t="s">
        <v>265</v>
      </c>
      <c r="G461" s="83" t="s">
        <v>607</v>
      </c>
      <c r="H461" s="85">
        <v>16068064</v>
      </c>
      <c r="I461" s="85">
        <v>409</v>
      </c>
      <c r="J461" s="83" t="s">
        <v>747</v>
      </c>
      <c r="K461" s="83" t="s">
        <v>747</v>
      </c>
      <c r="L461" s="86">
        <v>1261</v>
      </c>
      <c r="M461" s="83" t="s">
        <v>750</v>
      </c>
    </row>
    <row r="462" spans="2:13" ht="13.15" customHeight="1" x14ac:dyDescent="0.2">
      <c r="B462" s="61">
        <v>1294</v>
      </c>
      <c r="C462" s="82">
        <v>15</v>
      </c>
      <c r="D462" s="83" t="s">
        <v>729</v>
      </c>
      <c r="E462" s="84">
        <v>56580</v>
      </c>
      <c r="F462" s="84" t="s">
        <v>265</v>
      </c>
      <c r="G462" s="83" t="s">
        <v>607</v>
      </c>
      <c r="H462" s="85">
        <v>16068064</v>
      </c>
      <c r="I462" s="85">
        <v>409</v>
      </c>
      <c r="J462" s="83" t="s">
        <v>747</v>
      </c>
      <c r="K462" s="83" t="s">
        <v>747</v>
      </c>
      <c r="L462" s="86">
        <v>1294</v>
      </c>
      <c r="M462" s="83" t="s">
        <v>748</v>
      </c>
    </row>
    <row r="463" spans="2:13" ht="13.15" customHeight="1" x14ac:dyDescent="0.2">
      <c r="B463" s="61">
        <v>1295</v>
      </c>
      <c r="C463" s="82">
        <v>15</v>
      </c>
      <c r="D463" s="83" t="s">
        <v>729</v>
      </c>
      <c r="E463" s="84">
        <v>56580</v>
      </c>
      <c r="F463" s="84" t="s">
        <v>265</v>
      </c>
      <c r="G463" s="83" t="s">
        <v>607</v>
      </c>
      <c r="H463" s="85">
        <v>16068064</v>
      </c>
      <c r="I463" s="85">
        <v>409</v>
      </c>
      <c r="J463" s="83" t="s">
        <v>747</v>
      </c>
      <c r="K463" s="83" t="s">
        <v>747</v>
      </c>
      <c r="L463" s="86">
        <v>1295</v>
      </c>
      <c r="M463" s="83" t="s">
        <v>747</v>
      </c>
    </row>
    <row r="464" spans="2:13" ht="13.15" customHeight="1" x14ac:dyDescent="0.2">
      <c r="B464" s="61">
        <v>1298</v>
      </c>
      <c r="C464" s="82">
        <v>15</v>
      </c>
      <c r="D464" s="83" t="s">
        <v>729</v>
      </c>
      <c r="E464" s="84">
        <v>20356</v>
      </c>
      <c r="F464" s="84" t="s">
        <v>730</v>
      </c>
      <c r="G464" s="83" t="s">
        <v>607</v>
      </c>
      <c r="H464" s="85">
        <v>16068033</v>
      </c>
      <c r="I464" s="85">
        <v>502</v>
      </c>
      <c r="J464" s="83" t="s">
        <v>751</v>
      </c>
      <c r="K464" s="83" t="s">
        <v>751</v>
      </c>
      <c r="L464" s="86">
        <v>1298</v>
      </c>
      <c r="M464" s="83" t="s">
        <v>751</v>
      </c>
    </row>
    <row r="465" spans="2:13" ht="13.15" customHeight="1" x14ac:dyDescent="0.2">
      <c r="B465" s="61">
        <v>1258</v>
      </c>
      <c r="C465" s="82">
        <v>15</v>
      </c>
      <c r="D465" s="83" t="s">
        <v>729</v>
      </c>
      <c r="E465" s="84">
        <v>57967</v>
      </c>
      <c r="F465" s="84" t="s">
        <v>677</v>
      </c>
      <c r="G465" s="83" t="s">
        <v>607</v>
      </c>
      <c r="H465" s="85">
        <v>16068034</v>
      </c>
      <c r="I465" s="85">
        <v>459</v>
      </c>
      <c r="J465" s="83" t="s">
        <v>752</v>
      </c>
      <c r="K465" s="83" t="s">
        <v>753</v>
      </c>
      <c r="L465" s="86">
        <v>1258</v>
      </c>
      <c r="M465" s="83" t="s">
        <v>754</v>
      </c>
    </row>
    <row r="466" spans="2:13" ht="13.15" customHeight="1" x14ac:dyDescent="0.2">
      <c r="B466" s="61">
        <v>1278</v>
      </c>
      <c r="C466" s="82">
        <v>15</v>
      </c>
      <c r="D466" s="83" t="s">
        <v>729</v>
      </c>
      <c r="E466" s="84">
        <v>20356</v>
      </c>
      <c r="F466" s="84" t="s">
        <v>730</v>
      </c>
      <c r="G466" s="83" t="s">
        <v>607</v>
      </c>
      <c r="H466" s="85">
        <v>16068034</v>
      </c>
      <c r="I466" s="85">
        <v>459</v>
      </c>
      <c r="J466" s="83" t="s">
        <v>752</v>
      </c>
      <c r="K466" s="83" t="s">
        <v>753</v>
      </c>
      <c r="L466" s="86">
        <v>1278</v>
      </c>
      <c r="M466" s="83" t="s">
        <v>755</v>
      </c>
    </row>
    <row r="467" spans="2:13" ht="13.15" customHeight="1" x14ac:dyDescent="0.2">
      <c r="B467" s="61">
        <v>1299</v>
      </c>
      <c r="C467" s="82">
        <v>15</v>
      </c>
      <c r="D467" s="83" t="s">
        <v>729</v>
      </c>
      <c r="E467" s="84">
        <v>20356</v>
      </c>
      <c r="F467" s="84" t="s">
        <v>730</v>
      </c>
      <c r="G467" s="83" t="s">
        <v>607</v>
      </c>
      <c r="H467" s="85">
        <v>16068034</v>
      </c>
      <c r="I467" s="85">
        <v>459</v>
      </c>
      <c r="J467" s="83" t="s">
        <v>752</v>
      </c>
      <c r="K467" s="83" t="s">
        <v>753</v>
      </c>
      <c r="L467" s="86">
        <v>1299</v>
      </c>
      <c r="M467" s="83" t="s">
        <v>756</v>
      </c>
    </row>
    <row r="468" spans="2:13" ht="13.15" customHeight="1" x14ac:dyDescent="0.2">
      <c r="B468" s="61">
        <v>1259</v>
      </c>
      <c r="C468" s="82">
        <v>15</v>
      </c>
      <c r="D468" s="83" t="s">
        <v>729</v>
      </c>
      <c r="E468" s="84">
        <v>57967</v>
      </c>
      <c r="F468" s="84" t="s">
        <v>677</v>
      </c>
      <c r="G468" s="83" t="s">
        <v>607</v>
      </c>
      <c r="H468" s="85">
        <v>16068034</v>
      </c>
      <c r="I468" s="85">
        <v>459</v>
      </c>
      <c r="J468" s="83" t="s">
        <v>752</v>
      </c>
      <c r="K468" s="83" t="s">
        <v>753</v>
      </c>
      <c r="L468" s="86">
        <v>1259</v>
      </c>
      <c r="M468" s="83" t="s">
        <v>757</v>
      </c>
    </row>
    <row r="469" spans="2:13" ht="13.15" customHeight="1" x14ac:dyDescent="0.2">
      <c r="B469" s="61">
        <v>1279</v>
      </c>
      <c r="C469" s="82">
        <v>15</v>
      </c>
      <c r="D469" s="83" t="s">
        <v>729</v>
      </c>
      <c r="E469" s="84">
        <v>20356</v>
      </c>
      <c r="F469" s="84" t="s">
        <v>730</v>
      </c>
      <c r="G469" s="83" t="s">
        <v>607</v>
      </c>
      <c r="H469" s="85">
        <v>16068034</v>
      </c>
      <c r="I469" s="85">
        <v>459</v>
      </c>
      <c r="J469" s="83" t="s">
        <v>752</v>
      </c>
      <c r="K469" s="83" t="s">
        <v>753</v>
      </c>
      <c r="L469" s="86">
        <v>1279</v>
      </c>
      <c r="M469" s="83" t="s">
        <v>758</v>
      </c>
    </row>
    <row r="470" spans="2:13" ht="13.15" customHeight="1" x14ac:dyDescent="0.2">
      <c r="B470" s="61">
        <v>1300</v>
      </c>
      <c r="C470" s="82">
        <v>15</v>
      </c>
      <c r="D470" s="83" t="s">
        <v>729</v>
      </c>
      <c r="E470" s="84">
        <v>57967</v>
      </c>
      <c r="F470" s="84" t="s">
        <v>677</v>
      </c>
      <c r="G470" s="83" t="s">
        <v>607</v>
      </c>
      <c r="H470" s="85">
        <v>16068034</v>
      </c>
      <c r="I470" s="85">
        <v>459</v>
      </c>
      <c r="J470" s="83" t="s">
        <v>752</v>
      </c>
      <c r="K470" s="83" t="s">
        <v>753</v>
      </c>
      <c r="L470" s="86">
        <v>1300</v>
      </c>
      <c r="M470" s="83" t="s">
        <v>759</v>
      </c>
    </row>
    <row r="471" spans="2:13" ht="13.15" customHeight="1" x14ac:dyDescent="0.2">
      <c r="B471" s="61">
        <v>1280</v>
      </c>
      <c r="C471" s="82">
        <v>15</v>
      </c>
      <c r="D471" s="83" t="s">
        <v>729</v>
      </c>
      <c r="E471" s="84">
        <v>20356</v>
      </c>
      <c r="F471" s="84" t="s">
        <v>730</v>
      </c>
      <c r="G471" s="83" t="s">
        <v>607</v>
      </c>
      <c r="H471" s="85">
        <v>16068034</v>
      </c>
      <c r="I471" s="85">
        <v>459</v>
      </c>
      <c r="J471" s="83" t="s">
        <v>752</v>
      </c>
      <c r="K471" s="83" t="s">
        <v>753</v>
      </c>
      <c r="L471" s="86">
        <v>1280</v>
      </c>
      <c r="M471" s="83" t="s">
        <v>760</v>
      </c>
    </row>
    <row r="472" spans="2:13" ht="13.15" customHeight="1" x14ac:dyDescent="0.2">
      <c r="B472" s="61">
        <v>1302</v>
      </c>
      <c r="C472" s="82">
        <v>15</v>
      </c>
      <c r="D472" s="83" t="s">
        <v>729</v>
      </c>
      <c r="E472" s="84">
        <v>20356</v>
      </c>
      <c r="F472" s="84" t="s">
        <v>730</v>
      </c>
      <c r="G472" s="83" t="s">
        <v>607</v>
      </c>
      <c r="H472" s="85">
        <v>16068034</v>
      </c>
      <c r="I472" s="85">
        <v>459</v>
      </c>
      <c r="J472" s="83" t="s">
        <v>752</v>
      </c>
      <c r="K472" s="83" t="s">
        <v>753</v>
      </c>
      <c r="L472" s="86">
        <v>1302</v>
      </c>
      <c r="M472" s="83" t="s">
        <v>753</v>
      </c>
    </row>
    <row r="473" spans="2:13" ht="13.15" customHeight="1" x14ac:dyDescent="0.2">
      <c r="B473" s="61">
        <v>1309</v>
      </c>
      <c r="C473" s="82">
        <v>15</v>
      </c>
      <c r="D473" s="83" t="s">
        <v>729</v>
      </c>
      <c r="E473" s="84">
        <v>20356</v>
      </c>
      <c r="F473" s="84" t="s">
        <v>730</v>
      </c>
      <c r="G473" s="83" t="s">
        <v>607</v>
      </c>
      <c r="H473" s="85">
        <v>16068041</v>
      </c>
      <c r="I473" s="85">
        <v>447</v>
      </c>
      <c r="J473" s="83" t="s">
        <v>763</v>
      </c>
      <c r="K473" s="83" t="s">
        <v>763</v>
      </c>
      <c r="L473" s="86">
        <v>1309</v>
      </c>
      <c r="M473" s="83" t="s">
        <v>763</v>
      </c>
    </row>
    <row r="474" spans="2:13" ht="13.15" customHeight="1" x14ac:dyDescent="0.2">
      <c r="B474" s="61">
        <v>1310</v>
      </c>
      <c r="C474" s="82">
        <v>15</v>
      </c>
      <c r="D474" s="83" t="s">
        <v>729</v>
      </c>
      <c r="E474" s="84">
        <v>20356</v>
      </c>
      <c r="F474" s="84" t="s">
        <v>730</v>
      </c>
      <c r="G474" s="83" t="s">
        <v>607</v>
      </c>
      <c r="H474" s="85">
        <v>16068042</v>
      </c>
      <c r="I474" s="85">
        <v>460</v>
      </c>
      <c r="J474" s="83" t="s">
        <v>764</v>
      </c>
      <c r="K474" s="83" t="s">
        <v>765</v>
      </c>
      <c r="L474" s="86">
        <v>1310</v>
      </c>
      <c r="M474" s="83" t="s">
        <v>766</v>
      </c>
    </row>
    <row r="475" spans="2:13" ht="13.15" customHeight="1" x14ac:dyDescent="0.2">
      <c r="B475" s="61">
        <v>1311</v>
      </c>
      <c r="C475" s="82">
        <v>15</v>
      </c>
      <c r="D475" s="83" t="s">
        <v>729</v>
      </c>
      <c r="E475" s="84">
        <v>20356</v>
      </c>
      <c r="F475" s="84" t="s">
        <v>730</v>
      </c>
      <c r="G475" s="83" t="s">
        <v>607</v>
      </c>
      <c r="H475" s="85">
        <v>16068042</v>
      </c>
      <c r="I475" s="85">
        <v>460</v>
      </c>
      <c r="J475" s="83" t="s">
        <v>764</v>
      </c>
      <c r="K475" s="83" t="s">
        <v>765</v>
      </c>
      <c r="L475" s="86">
        <v>1311</v>
      </c>
      <c r="M475" s="83" t="s">
        <v>767</v>
      </c>
    </row>
    <row r="476" spans="2:13" ht="13.15" customHeight="1" x14ac:dyDescent="0.2">
      <c r="B476" s="61">
        <v>1313</v>
      </c>
      <c r="C476" s="82">
        <v>15</v>
      </c>
      <c r="D476" s="83" t="s">
        <v>729</v>
      </c>
      <c r="E476" s="84">
        <v>20356</v>
      </c>
      <c r="F476" s="84" t="s">
        <v>730</v>
      </c>
      <c r="G476" s="83" t="s">
        <v>607</v>
      </c>
      <c r="H476" s="85">
        <v>16068042</v>
      </c>
      <c r="I476" s="85">
        <v>460</v>
      </c>
      <c r="J476" s="83" t="s">
        <v>764</v>
      </c>
      <c r="K476" s="83" t="s">
        <v>765</v>
      </c>
      <c r="L476" s="86">
        <v>1313</v>
      </c>
      <c r="M476" s="83" t="s">
        <v>765</v>
      </c>
    </row>
    <row r="477" spans="2:13" ht="13.15" customHeight="1" x14ac:dyDescent="0.2">
      <c r="B477" s="61">
        <v>1314</v>
      </c>
      <c r="C477" s="82">
        <v>15</v>
      </c>
      <c r="D477" s="83" t="s">
        <v>729</v>
      </c>
      <c r="E477" s="84">
        <v>20356</v>
      </c>
      <c r="F477" s="84" t="s">
        <v>730</v>
      </c>
      <c r="G477" s="83" t="s">
        <v>607</v>
      </c>
      <c r="H477" s="85">
        <v>16068042</v>
      </c>
      <c r="I477" s="85">
        <v>460</v>
      </c>
      <c r="J477" s="83" t="s">
        <v>764</v>
      </c>
      <c r="K477" s="83" t="s">
        <v>765</v>
      </c>
      <c r="L477" s="86">
        <v>1314</v>
      </c>
      <c r="M477" s="83" t="s">
        <v>768</v>
      </c>
    </row>
    <row r="478" spans="2:13" ht="13.15" customHeight="1" x14ac:dyDescent="0.2">
      <c r="B478" s="61">
        <v>1315</v>
      </c>
      <c r="C478" s="82">
        <v>15</v>
      </c>
      <c r="D478" s="83" t="s">
        <v>729</v>
      </c>
      <c r="E478" s="84">
        <v>20356</v>
      </c>
      <c r="F478" s="84" t="s">
        <v>730</v>
      </c>
      <c r="G478" s="83" t="s">
        <v>607</v>
      </c>
      <c r="H478" s="85">
        <v>16068042</v>
      </c>
      <c r="I478" s="85">
        <v>460</v>
      </c>
      <c r="J478" s="83" t="s">
        <v>764</v>
      </c>
      <c r="K478" s="83" t="s">
        <v>765</v>
      </c>
      <c r="L478" s="86">
        <v>1315</v>
      </c>
      <c r="M478" s="83" t="s">
        <v>769</v>
      </c>
    </row>
    <row r="479" spans="2:13" ht="13.15" customHeight="1" x14ac:dyDescent="0.2">
      <c r="B479" s="61">
        <v>1316</v>
      </c>
      <c r="C479" s="82">
        <v>15</v>
      </c>
      <c r="D479" s="83" t="s">
        <v>729</v>
      </c>
      <c r="E479" s="84">
        <v>20356</v>
      </c>
      <c r="F479" s="84" t="s">
        <v>730</v>
      </c>
      <c r="G479" s="83" t="s">
        <v>607</v>
      </c>
      <c r="H479" s="85">
        <v>16068042</v>
      </c>
      <c r="I479" s="85">
        <v>460</v>
      </c>
      <c r="J479" s="83" t="s">
        <v>764</v>
      </c>
      <c r="K479" s="83" t="s">
        <v>765</v>
      </c>
      <c r="L479" s="86">
        <v>1316</v>
      </c>
      <c r="M479" s="83" t="s">
        <v>770</v>
      </c>
    </row>
    <row r="480" spans="2:13" ht="13.15" customHeight="1" x14ac:dyDescent="0.2">
      <c r="B480" s="61">
        <v>1319</v>
      </c>
      <c r="C480" s="82">
        <v>15</v>
      </c>
      <c r="D480" s="83" t="s">
        <v>729</v>
      </c>
      <c r="E480" s="84">
        <v>20472</v>
      </c>
      <c r="F480" s="84" t="s">
        <v>741</v>
      </c>
      <c r="G480" s="83" t="s">
        <v>607</v>
      </c>
      <c r="H480" s="85">
        <v>16068044</v>
      </c>
      <c r="I480" s="85">
        <v>560</v>
      </c>
      <c r="J480" s="83" t="s">
        <v>771</v>
      </c>
      <c r="K480" s="83" t="s">
        <v>771</v>
      </c>
      <c r="L480" s="86">
        <v>1319</v>
      </c>
      <c r="M480" s="83" t="s">
        <v>771</v>
      </c>
    </row>
    <row r="481" spans="2:13" ht="13.15" customHeight="1" x14ac:dyDescent="0.2">
      <c r="B481" s="61">
        <v>1290</v>
      </c>
      <c r="C481" s="82">
        <v>15</v>
      </c>
      <c r="D481" s="83" t="s">
        <v>729</v>
      </c>
      <c r="E481" s="84">
        <v>57967</v>
      </c>
      <c r="F481" s="84" t="s">
        <v>677</v>
      </c>
      <c r="G481" s="83" t="s">
        <v>607</v>
      </c>
      <c r="H481" s="85">
        <v>16068053</v>
      </c>
      <c r="I481" s="85">
        <v>480</v>
      </c>
      <c r="J481" s="83" t="s">
        <v>772</v>
      </c>
      <c r="K481" s="83" t="s">
        <v>772</v>
      </c>
      <c r="L481" s="86">
        <v>1290</v>
      </c>
      <c r="M481" s="83" t="s">
        <v>773</v>
      </c>
    </row>
    <row r="482" spans="2:13" ht="13.15" customHeight="1" x14ac:dyDescent="0.2">
      <c r="B482" s="61">
        <v>1338</v>
      </c>
      <c r="C482" s="82">
        <v>15</v>
      </c>
      <c r="D482" s="83" t="s">
        <v>729</v>
      </c>
      <c r="E482" s="84">
        <v>20383</v>
      </c>
      <c r="F482" s="84" t="s">
        <v>659</v>
      </c>
      <c r="G482" s="83" t="s">
        <v>607</v>
      </c>
      <c r="H482" s="85">
        <v>16068053</v>
      </c>
      <c r="I482" s="85">
        <v>480</v>
      </c>
      <c r="J482" s="83" t="s">
        <v>772</v>
      </c>
      <c r="K482" s="83" t="s">
        <v>772</v>
      </c>
      <c r="L482" s="86">
        <v>1338</v>
      </c>
      <c r="M482" s="83" t="s">
        <v>772</v>
      </c>
    </row>
    <row r="483" spans="2:13" ht="13.15" customHeight="1" x14ac:dyDescent="0.2">
      <c r="B483" s="61">
        <v>1291</v>
      </c>
      <c r="C483" s="82">
        <v>15</v>
      </c>
      <c r="D483" s="83" t="s">
        <v>729</v>
      </c>
      <c r="E483" s="84">
        <v>57967</v>
      </c>
      <c r="F483" s="84" t="s">
        <v>677</v>
      </c>
      <c r="G483" s="83" t="s">
        <v>607</v>
      </c>
      <c r="H483" s="85">
        <v>16068053</v>
      </c>
      <c r="I483" s="85">
        <v>480</v>
      </c>
      <c r="J483" s="83" t="s">
        <v>772</v>
      </c>
      <c r="K483" s="83" t="s">
        <v>772</v>
      </c>
      <c r="L483" s="86">
        <v>1291</v>
      </c>
      <c r="M483" s="83" t="s">
        <v>774</v>
      </c>
    </row>
    <row r="484" spans="2:13" ht="13.15" customHeight="1" x14ac:dyDescent="0.2">
      <c r="B484" s="61">
        <v>777</v>
      </c>
      <c r="C484" s="82">
        <v>15</v>
      </c>
      <c r="D484" s="83" t="s">
        <v>729</v>
      </c>
      <c r="E484" s="84">
        <v>20383</v>
      </c>
      <c r="F484" s="84" t="s">
        <v>659</v>
      </c>
      <c r="G484" s="83" t="s">
        <v>370</v>
      </c>
      <c r="H484" s="85">
        <v>16064038</v>
      </c>
      <c r="I484" s="85">
        <v>464</v>
      </c>
      <c r="J484" s="83" t="s">
        <v>761</v>
      </c>
      <c r="K484" s="83" t="s">
        <v>651</v>
      </c>
      <c r="L484" s="86">
        <v>777</v>
      </c>
      <c r="M484" s="83" t="s">
        <v>761</v>
      </c>
    </row>
    <row r="485" spans="2:13" ht="13.15" customHeight="1" x14ac:dyDescent="0.2">
      <c r="B485" s="61">
        <v>778</v>
      </c>
      <c r="C485" s="82">
        <v>15</v>
      </c>
      <c r="D485" s="83" t="s">
        <v>729</v>
      </c>
      <c r="E485" s="84">
        <v>20383</v>
      </c>
      <c r="F485" s="84" t="s">
        <v>659</v>
      </c>
      <c r="G485" s="83" t="s">
        <v>370</v>
      </c>
      <c r="H485" s="85">
        <v>16064038</v>
      </c>
      <c r="I485" s="85">
        <v>464</v>
      </c>
      <c r="J485" s="83" t="s">
        <v>761</v>
      </c>
      <c r="K485" s="83" t="s">
        <v>651</v>
      </c>
      <c r="L485" s="86">
        <v>778</v>
      </c>
      <c r="M485" s="83" t="s">
        <v>762</v>
      </c>
    </row>
    <row r="486" spans="2:13" ht="13.15" customHeight="1" x14ac:dyDescent="0.2">
      <c r="B486" s="61">
        <v>1348</v>
      </c>
      <c r="C486" s="82">
        <v>15</v>
      </c>
      <c r="D486" s="83" t="s">
        <v>729</v>
      </c>
      <c r="E486" s="84">
        <v>20472</v>
      </c>
      <c r="F486" s="84" t="s">
        <v>741</v>
      </c>
      <c r="G486" s="83" t="s">
        <v>607</v>
      </c>
      <c r="H486" s="85">
        <v>16068059</v>
      </c>
      <c r="I486" s="85">
        <v>509</v>
      </c>
      <c r="J486" s="83" t="s">
        <v>775</v>
      </c>
      <c r="K486" s="83" t="s">
        <v>775</v>
      </c>
      <c r="L486" s="86">
        <v>1348</v>
      </c>
      <c r="M486" s="83" t="s">
        <v>775</v>
      </c>
    </row>
    <row r="487" spans="2:13" ht="13.15" customHeight="1" x14ac:dyDescent="0.2">
      <c r="B487" s="61">
        <v>1351</v>
      </c>
      <c r="C487" s="82">
        <v>15</v>
      </c>
      <c r="D487" s="83" t="s">
        <v>729</v>
      </c>
      <c r="E487" s="84">
        <v>57967</v>
      </c>
      <c r="F487" s="84" t="s">
        <v>677</v>
      </c>
      <c r="G487" s="83" t="s">
        <v>607</v>
      </c>
      <c r="H487" s="85">
        <v>16068062</v>
      </c>
      <c r="I487" s="85">
        <v>491</v>
      </c>
      <c r="J487" s="83" t="s">
        <v>776</v>
      </c>
      <c r="K487" s="83" t="s">
        <v>776</v>
      </c>
      <c r="L487" s="86">
        <v>1351</v>
      </c>
      <c r="M487" s="83" t="s">
        <v>776</v>
      </c>
    </row>
    <row r="488" spans="2:13" ht="13.15" customHeight="1" x14ac:dyDescent="0.2">
      <c r="B488" s="61">
        <v>1255</v>
      </c>
      <c r="C488" s="82">
        <v>16</v>
      </c>
      <c r="D488" s="83" t="s">
        <v>777</v>
      </c>
      <c r="E488" s="84">
        <v>20472</v>
      </c>
      <c r="F488" s="84" t="s">
        <v>741</v>
      </c>
      <c r="G488" s="83" t="s">
        <v>607</v>
      </c>
      <c r="H488" s="85">
        <v>16068001</v>
      </c>
      <c r="I488" s="85">
        <v>542</v>
      </c>
      <c r="J488" s="83" t="s">
        <v>778</v>
      </c>
      <c r="K488" s="83" t="s">
        <v>778</v>
      </c>
      <c r="L488" s="86">
        <v>1255</v>
      </c>
      <c r="M488" s="83" t="s">
        <v>778</v>
      </c>
    </row>
    <row r="489" spans="2:13" ht="13.15" customHeight="1" x14ac:dyDescent="0.2">
      <c r="B489" s="61">
        <v>1264</v>
      </c>
      <c r="C489" s="82">
        <v>16</v>
      </c>
      <c r="D489" s="83" t="s">
        <v>777</v>
      </c>
      <c r="E489" s="84">
        <v>20472</v>
      </c>
      <c r="F489" s="84" t="s">
        <v>741</v>
      </c>
      <c r="G489" s="83" t="s">
        <v>607</v>
      </c>
      <c r="H489" s="85">
        <v>16068007</v>
      </c>
      <c r="I489" s="85">
        <v>580</v>
      </c>
      <c r="J489" s="83" t="s">
        <v>779</v>
      </c>
      <c r="K489" s="83" t="s">
        <v>779</v>
      </c>
      <c r="L489" s="86">
        <v>1264</v>
      </c>
      <c r="M489" s="83" t="s">
        <v>779</v>
      </c>
    </row>
    <row r="490" spans="2:13" ht="13.15" customHeight="1" x14ac:dyDescent="0.2">
      <c r="B490" s="61">
        <v>1282</v>
      </c>
      <c r="C490" s="82">
        <v>16</v>
      </c>
      <c r="D490" s="83" t="s">
        <v>777</v>
      </c>
      <c r="E490" s="84">
        <v>20472</v>
      </c>
      <c r="F490" s="84" t="s">
        <v>741</v>
      </c>
      <c r="G490" s="83" t="s">
        <v>607</v>
      </c>
      <c r="H490" s="85">
        <v>16068021</v>
      </c>
      <c r="I490" s="85">
        <v>532</v>
      </c>
      <c r="J490" s="83" t="s">
        <v>780</v>
      </c>
      <c r="K490" s="83" t="s">
        <v>780</v>
      </c>
      <c r="L490" s="86">
        <v>1282</v>
      </c>
      <c r="M490" s="83" t="s">
        <v>780</v>
      </c>
    </row>
    <row r="491" spans="2:13" ht="13.15" customHeight="1" x14ac:dyDescent="0.2">
      <c r="B491" s="61">
        <v>1283</v>
      </c>
      <c r="C491" s="82">
        <v>16</v>
      </c>
      <c r="D491" s="83" t="s">
        <v>777</v>
      </c>
      <c r="E491" s="84">
        <v>20472</v>
      </c>
      <c r="F491" s="84" t="s">
        <v>741</v>
      </c>
      <c r="G491" s="83" t="s">
        <v>607</v>
      </c>
      <c r="H491" s="85">
        <v>16068021</v>
      </c>
      <c r="I491" s="85">
        <v>532</v>
      </c>
      <c r="J491" s="83" t="s">
        <v>780</v>
      </c>
      <c r="K491" s="83" t="s">
        <v>780</v>
      </c>
      <c r="L491" s="86">
        <v>1283</v>
      </c>
      <c r="M491" s="83" t="s">
        <v>781</v>
      </c>
    </row>
    <row r="492" spans="2:13" ht="13.15" customHeight="1" x14ac:dyDescent="0.2">
      <c r="B492" s="61">
        <v>1284</v>
      </c>
      <c r="C492" s="82">
        <v>16</v>
      </c>
      <c r="D492" s="83" t="s">
        <v>777</v>
      </c>
      <c r="E492" s="84">
        <v>20472</v>
      </c>
      <c r="F492" s="84" t="s">
        <v>741</v>
      </c>
      <c r="G492" s="83" t="s">
        <v>607</v>
      </c>
      <c r="H492" s="85">
        <v>16068021</v>
      </c>
      <c r="I492" s="85">
        <v>532</v>
      </c>
      <c r="J492" s="83" t="s">
        <v>780</v>
      </c>
      <c r="K492" s="83" t="s">
        <v>780</v>
      </c>
      <c r="L492" s="86">
        <v>1284</v>
      </c>
      <c r="M492" s="83" t="s">
        <v>782</v>
      </c>
    </row>
    <row r="493" spans="2:13" ht="13.15" customHeight="1" x14ac:dyDescent="0.2">
      <c r="B493" s="61">
        <v>1285</v>
      </c>
      <c r="C493" s="82">
        <v>16</v>
      </c>
      <c r="D493" s="83" t="s">
        <v>777</v>
      </c>
      <c r="E493" s="84">
        <v>20472</v>
      </c>
      <c r="F493" s="84" t="s">
        <v>741</v>
      </c>
      <c r="G493" s="83" t="s">
        <v>607</v>
      </c>
      <c r="H493" s="85">
        <v>16068021</v>
      </c>
      <c r="I493" s="85">
        <v>532</v>
      </c>
      <c r="J493" s="83" t="s">
        <v>780</v>
      </c>
      <c r="K493" s="83" t="s">
        <v>780</v>
      </c>
      <c r="L493" s="86">
        <v>1285</v>
      </c>
      <c r="M493" s="83" t="s">
        <v>787</v>
      </c>
    </row>
    <row r="494" spans="2:13" ht="13.15" customHeight="1" x14ac:dyDescent="0.2">
      <c r="B494" s="61">
        <v>1304</v>
      </c>
      <c r="C494" s="82">
        <v>16</v>
      </c>
      <c r="D494" s="83" t="s">
        <v>777</v>
      </c>
      <c r="E494" s="84">
        <v>20472</v>
      </c>
      <c r="F494" s="84" t="s">
        <v>741</v>
      </c>
      <c r="G494" s="83" t="s">
        <v>607</v>
      </c>
      <c r="H494" s="85">
        <v>16068036</v>
      </c>
      <c r="I494" s="85">
        <v>562</v>
      </c>
      <c r="J494" s="83" t="s">
        <v>783</v>
      </c>
      <c r="K494" s="83" t="s">
        <v>783</v>
      </c>
      <c r="L494" s="86">
        <v>1304</v>
      </c>
      <c r="M494" s="83" t="s">
        <v>784</v>
      </c>
    </row>
    <row r="495" spans="2:13" ht="13.15" customHeight="1" x14ac:dyDescent="0.2">
      <c r="B495" s="61">
        <v>1305</v>
      </c>
      <c r="C495" s="82">
        <v>16</v>
      </c>
      <c r="D495" s="83" t="s">
        <v>777</v>
      </c>
      <c r="E495" s="84">
        <v>20472</v>
      </c>
      <c r="F495" s="84" t="s">
        <v>741</v>
      </c>
      <c r="G495" s="83" t="s">
        <v>607</v>
      </c>
      <c r="H495" s="85">
        <v>16068036</v>
      </c>
      <c r="I495" s="85">
        <v>562</v>
      </c>
      <c r="J495" s="83" t="s">
        <v>783</v>
      </c>
      <c r="K495" s="83" t="s">
        <v>783</v>
      </c>
      <c r="L495" s="86">
        <v>1305</v>
      </c>
      <c r="M495" s="83" t="s">
        <v>783</v>
      </c>
    </row>
    <row r="496" spans="2:13" ht="13.15" customHeight="1" x14ac:dyDescent="0.2">
      <c r="B496" s="61">
        <v>1323</v>
      </c>
      <c r="C496" s="82">
        <v>16</v>
      </c>
      <c r="D496" s="83" t="s">
        <v>777</v>
      </c>
      <c r="E496" s="84">
        <v>20472</v>
      </c>
      <c r="F496" s="84" t="s">
        <v>741</v>
      </c>
      <c r="G496" s="83" t="s">
        <v>607</v>
      </c>
      <c r="H496" s="85">
        <v>16068048</v>
      </c>
      <c r="I496" s="85">
        <v>527</v>
      </c>
      <c r="J496" s="83" t="s">
        <v>785</v>
      </c>
      <c r="K496" s="83" t="s">
        <v>785</v>
      </c>
      <c r="L496" s="86">
        <v>1323</v>
      </c>
      <c r="M496" s="83" t="s">
        <v>786</v>
      </c>
    </row>
    <row r="497" spans="2:13" ht="13.15" customHeight="1" x14ac:dyDescent="0.2">
      <c r="B497" s="61">
        <v>1324</v>
      </c>
      <c r="C497" s="82">
        <v>16</v>
      </c>
      <c r="D497" s="83" t="s">
        <v>777</v>
      </c>
      <c r="E497" s="84">
        <v>20472</v>
      </c>
      <c r="F497" s="84" t="s">
        <v>741</v>
      </c>
      <c r="G497" s="83" t="s">
        <v>607</v>
      </c>
      <c r="H497" s="85">
        <v>16068048</v>
      </c>
      <c r="I497" s="85">
        <v>527</v>
      </c>
      <c r="J497" s="83" t="s">
        <v>785</v>
      </c>
      <c r="K497" s="83" t="s">
        <v>785</v>
      </c>
      <c r="L497" s="86">
        <v>1324</v>
      </c>
      <c r="M497" s="83" t="s">
        <v>785</v>
      </c>
    </row>
    <row r="498" spans="2:13" ht="13.15" customHeight="1" x14ac:dyDescent="0.2">
      <c r="B498" s="61">
        <v>1339</v>
      </c>
      <c r="C498" s="82">
        <v>16</v>
      </c>
      <c r="D498" s="83" t="s">
        <v>777</v>
      </c>
      <c r="E498" s="84">
        <v>20472</v>
      </c>
      <c r="F498" s="84" t="s">
        <v>741</v>
      </c>
      <c r="G498" s="83" t="s">
        <v>607</v>
      </c>
      <c r="H498" s="85">
        <v>16068055</v>
      </c>
      <c r="I498" s="85">
        <v>596</v>
      </c>
      <c r="J498" s="83" t="s">
        <v>788</v>
      </c>
      <c r="K498" s="83" t="s">
        <v>788</v>
      </c>
      <c r="L498" s="86">
        <v>1339</v>
      </c>
      <c r="M498" s="83" t="s">
        <v>788</v>
      </c>
    </row>
    <row r="499" spans="2:13" ht="13.15" customHeight="1" x14ac:dyDescent="0.2">
      <c r="B499" s="61">
        <v>1276</v>
      </c>
      <c r="C499" s="82">
        <v>17</v>
      </c>
      <c r="D499" s="83" t="s">
        <v>789</v>
      </c>
      <c r="E499" s="84">
        <v>20356</v>
      </c>
      <c r="F499" s="84" t="s">
        <v>730</v>
      </c>
      <c r="G499" s="83" t="s">
        <v>607</v>
      </c>
      <c r="H499" s="85">
        <v>16068063</v>
      </c>
      <c r="I499" s="85">
        <v>518</v>
      </c>
      <c r="J499" s="83" t="s">
        <v>731</v>
      </c>
      <c r="K499" s="83" t="s">
        <v>731</v>
      </c>
      <c r="L499" s="86">
        <v>1276</v>
      </c>
      <c r="M499" s="83" t="s">
        <v>790</v>
      </c>
    </row>
    <row r="500" spans="2:13" ht="13.15" customHeight="1" x14ac:dyDescent="0.2">
      <c r="B500" s="61">
        <v>1296</v>
      </c>
      <c r="C500" s="82">
        <v>17</v>
      </c>
      <c r="D500" s="83" t="s">
        <v>789</v>
      </c>
      <c r="E500" s="84">
        <v>20356</v>
      </c>
      <c r="F500" s="84" t="s">
        <v>730</v>
      </c>
      <c r="G500" s="83" t="s">
        <v>607</v>
      </c>
      <c r="H500" s="85">
        <v>16068063</v>
      </c>
      <c r="I500" s="85">
        <v>518</v>
      </c>
      <c r="J500" s="83" t="s">
        <v>731</v>
      </c>
      <c r="K500" s="83" t="s">
        <v>731</v>
      </c>
      <c r="L500" s="86">
        <v>1296</v>
      </c>
      <c r="M500" s="83" t="s">
        <v>791</v>
      </c>
    </row>
    <row r="501" spans="2:13" ht="13.15" customHeight="1" x14ac:dyDescent="0.2">
      <c r="B501" s="61">
        <v>1337</v>
      </c>
      <c r="C501" s="82">
        <v>17</v>
      </c>
      <c r="D501" s="83" t="s">
        <v>789</v>
      </c>
      <c r="E501" s="84">
        <v>20356</v>
      </c>
      <c r="F501" s="84" t="s">
        <v>730</v>
      </c>
      <c r="G501" s="83" t="s">
        <v>607</v>
      </c>
      <c r="H501" s="85">
        <v>16068052</v>
      </c>
      <c r="I501" s="85">
        <v>520</v>
      </c>
      <c r="J501" s="83" t="s">
        <v>792</v>
      </c>
      <c r="K501" s="83" t="s">
        <v>792</v>
      </c>
      <c r="L501" s="86">
        <v>1337</v>
      </c>
      <c r="M501" s="83" t="s">
        <v>792</v>
      </c>
    </row>
    <row r="502" spans="2:13" ht="13.15" customHeight="1" x14ac:dyDescent="0.2">
      <c r="B502" s="61">
        <v>1340</v>
      </c>
      <c r="C502" s="82">
        <v>17</v>
      </c>
      <c r="D502" s="83" t="s">
        <v>789</v>
      </c>
      <c r="E502" s="84">
        <v>20356</v>
      </c>
      <c r="F502" s="84" t="s">
        <v>730</v>
      </c>
      <c r="G502" s="83" t="s">
        <v>607</v>
      </c>
      <c r="H502" s="85">
        <v>16068056</v>
      </c>
      <c r="I502" s="85">
        <v>510</v>
      </c>
      <c r="J502" s="83" t="s">
        <v>793</v>
      </c>
      <c r="K502" s="83" t="s">
        <v>793</v>
      </c>
      <c r="L502" s="86">
        <v>1340</v>
      </c>
      <c r="M502" s="83" t="s">
        <v>793</v>
      </c>
    </row>
    <row r="503" spans="2:13" ht="13.15" customHeight="1" x14ac:dyDescent="0.2">
      <c r="B503" s="61">
        <v>1155</v>
      </c>
      <c r="C503" s="82">
        <v>18</v>
      </c>
      <c r="D503" s="83" t="s">
        <v>794</v>
      </c>
      <c r="E503" s="84">
        <v>20709</v>
      </c>
      <c r="F503" s="84" t="s">
        <v>795</v>
      </c>
      <c r="G503" s="83" t="s">
        <v>627</v>
      </c>
      <c r="H503" s="85">
        <v>16067088</v>
      </c>
      <c r="I503" s="85">
        <v>3112</v>
      </c>
      <c r="J503" s="83" t="s">
        <v>796</v>
      </c>
      <c r="K503" s="83" t="s">
        <v>796</v>
      </c>
      <c r="L503" s="86">
        <v>1155</v>
      </c>
      <c r="M503" s="83" t="s">
        <v>797</v>
      </c>
    </row>
    <row r="504" spans="2:13" ht="13.15" customHeight="1" x14ac:dyDescent="0.2">
      <c r="B504" s="61">
        <v>1202</v>
      </c>
      <c r="C504" s="82">
        <v>18</v>
      </c>
      <c r="D504" s="83" t="s">
        <v>794</v>
      </c>
      <c r="E504" s="84">
        <v>56590</v>
      </c>
      <c r="F504" s="84" t="s">
        <v>798</v>
      </c>
      <c r="G504" s="83" t="s">
        <v>627</v>
      </c>
      <c r="H504" s="85">
        <v>16067088</v>
      </c>
      <c r="I504" s="85">
        <v>3112</v>
      </c>
      <c r="J504" s="83" t="s">
        <v>796</v>
      </c>
      <c r="K504" s="83" t="s">
        <v>796</v>
      </c>
      <c r="L504" s="86">
        <v>1202</v>
      </c>
      <c r="M504" s="83" t="s">
        <v>799</v>
      </c>
    </row>
    <row r="505" spans="2:13" ht="13.15" customHeight="1" x14ac:dyDescent="0.2">
      <c r="B505" s="61">
        <v>1203</v>
      </c>
      <c r="C505" s="82">
        <v>18</v>
      </c>
      <c r="D505" s="83" t="s">
        <v>794</v>
      </c>
      <c r="E505" s="84">
        <v>56590</v>
      </c>
      <c r="F505" s="84" t="s">
        <v>798</v>
      </c>
      <c r="G505" s="83" t="s">
        <v>627</v>
      </c>
      <c r="H505" s="85">
        <v>16067088</v>
      </c>
      <c r="I505" s="85">
        <v>3112</v>
      </c>
      <c r="J505" s="83" t="s">
        <v>796</v>
      </c>
      <c r="K505" s="83" t="s">
        <v>796</v>
      </c>
      <c r="L505" s="86">
        <v>1203</v>
      </c>
      <c r="M505" s="83" t="s">
        <v>800</v>
      </c>
    </row>
    <row r="506" spans="2:13" ht="13.15" customHeight="1" x14ac:dyDescent="0.2">
      <c r="B506" s="61">
        <v>1238</v>
      </c>
      <c r="C506" s="82">
        <v>18</v>
      </c>
      <c r="D506" s="83" t="s">
        <v>794</v>
      </c>
      <c r="E506" s="84">
        <v>56590</v>
      </c>
      <c r="F506" s="84" t="s">
        <v>798</v>
      </c>
      <c r="G506" s="83" t="s">
        <v>627</v>
      </c>
      <c r="H506" s="85">
        <v>16067088</v>
      </c>
      <c r="I506" s="85">
        <v>3112</v>
      </c>
      <c r="J506" s="83" t="s">
        <v>796</v>
      </c>
      <c r="K506" s="83" t="s">
        <v>796</v>
      </c>
      <c r="L506" s="86">
        <v>1238</v>
      </c>
      <c r="M506" s="83" t="s">
        <v>801</v>
      </c>
    </row>
    <row r="507" spans="2:13" ht="13.15" customHeight="1" x14ac:dyDescent="0.2">
      <c r="B507" s="61">
        <v>727</v>
      </c>
      <c r="C507" s="82">
        <v>18</v>
      </c>
      <c r="D507" s="83" t="s">
        <v>794</v>
      </c>
      <c r="E507" s="84">
        <v>56590</v>
      </c>
      <c r="F507" s="84" t="s">
        <v>798</v>
      </c>
      <c r="G507" s="83" t="s">
        <v>363</v>
      </c>
      <c r="H507" s="85">
        <v>16063098</v>
      </c>
      <c r="I507" s="85">
        <v>3104</v>
      </c>
      <c r="J507" s="83" t="s">
        <v>802</v>
      </c>
      <c r="K507" s="83" t="s">
        <v>802</v>
      </c>
      <c r="L507" s="86">
        <v>727</v>
      </c>
      <c r="M507" s="83" t="s">
        <v>803</v>
      </c>
    </row>
    <row r="508" spans="2:13" ht="13.15" customHeight="1" x14ac:dyDescent="0.2">
      <c r="B508" s="61">
        <v>728</v>
      </c>
      <c r="C508" s="82">
        <v>18</v>
      </c>
      <c r="D508" s="83" t="s">
        <v>794</v>
      </c>
      <c r="E508" s="84">
        <v>56585</v>
      </c>
      <c r="F508" s="84" t="s">
        <v>239</v>
      </c>
      <c r="G508" s="83" t="s">
        <v>363</v>
      </c>
      <c r="H508" s="85">
        <v>16063098</v>
      </c>
      <c r="I508" s="85">
        <v>3104</v>
      </c>
      <c r="J508" s="83" t="s">
        <v>802</v>
      </c>
      <c r="K508" s="83" t="s">
        <v>802</v>
      </c>
      <c r="L508" s="86">
        <v>728</v>
      </c>
      <c r="M508" s="83" t="s">
        <v>804</v>
      </c>
    </row>
    <row r="509" spans="2:13" ht="13.15" customHeight="1" x14ac:dyDescent="0.2">
      <c r="B509" s="61">
        <v>729</v>
      </c>
      <c r="C509" s="82">
        <v>18</v>
      </c>
      <c r="D509" s="83" t="s">
        <v>794</v>
      </c>
      <c r="E509" s="84">
        <v>56590</v>
      </c>
      <c r="F509" s="84" t="s">
        <v>798</v>
      </c>
      <c r="G509" s="83" t="s">
        <v>363</v>
      </c>
      <c r="H509" s="85">
        <v>16063098</v>
      </c>
      <c r="I509" s="85">
        <v>3104</v>
      </c>
      <c r="J509" s="83" t="s">
        <v>802</v>
      </c>
      <c r="K509" s="83" t="s">
        <v>802</v>
      </c>
      <c r="L509" s="86">
        <v>729</v>
      </c>
      <c r="M509" s="83" t="s">
        <v>805</v>
      </c>
    </row>
    <row r="510" spans="2:13" ht="13.15" customHeight="1" x14ac:dyDescent="0.2">
      <c r="B510" s="61">
        <v>731</v>
      </c>
      <c r="C510" s="82">
        <v>18</v>
      </c>
      <c r="D510" s="83" t="s">
        <v>794</v>
      </c>
      <c r="E510" s="84">
        <v>56590</v>
      </c>
      <c r="F510" s="84" t="s">
        <v>798</v>
      </c>
      <c r="G510" s="83" t="s">
        <v>363</v>
      </c>
      <c r="H510" s="85">
        <v>16063098</v>
      </c>
      <c r="I510" s="85">
        <v>3104</v>
      </c>
      <c r="J510" s="83" t="s">
        <v>802</v>
      </c>
      <c r="K510" s="83" t="s">
        <v>802</v>
      </c>
      <c r="L510" s="86">
        <v>731</v>
      </c>
      <c r="M510" s="83" t="s">
        <v>806</v>
      </c>
    </row>
    <row r="511" spans="2:13" ht="13.15" customHeight="1" x14ac:dyDescent="0.2">
      <c r="B511" s="61">
        <v>732</v>
      </c>
      <c r="C511" s="82">
        <v>18</v>
      </c>
      <c r="D511" s="83" t="s">
        <v>794</v>
      </c>
      <c r="E511" s="84">
        <v>56590</v>
      </c>
      <c r="F511" s="84" t="s">
        <v>798</v>
      </c>
      <c r="G511" s="83" t="s">
        <v>363</v>
      </c>
      <c r="H511" s="85">
        <v>16063098</v>
      </c>
      <c r="I511" s="85">
        <v>3104</v>
      </c>
      <c r="J511" s="83" t="s">
        <v>802</v>
      </c>
      <c r="K511" s="83" t="s">
        <v>802</v>
      </c>
      <c r="L511" s="86">
        <v>732</v>
      </c>
      <c r="M511" s="83" t="s">
        <v>807</v>
      </c>
    </row>
    <row r="512" spans="2:13" ht="13.15" customHeight="1" x14ac:dyDescent="0.2">
      <c r="B512" s="61">
        <v>733</v>
      </c>
      <c r="C512" s="82">
        <v>18</v>
      </c>
      <c r="D512" s="83" t="s">
        <v>794</v>
      </c>
      <c r="E512" s="84">
        <v>56590</v>
      </c>
      <c r="F512" s="84" t="s">
        <v>798</v>
      </c>
      <c r="G512" s="83" t="s">
        <v>363</v>
      </c>
      <c r="H512" s="85">
        <v>16063098</v>
      </c>
      <c r="I512" s="85">
        <v>3104</v>
      </c>
      <c r="J512" s="83" t="s">
        <v>802</v>
      </c>
      <c r="K512" s="83" t="s">
        <v>802</v>
      </c>
      <c r="L512" s="86">
        <v>733</v>
      </c>
      <c r="M512" s="83" t="s">
        <v>808</v>
      </c>
    </row>
    <row r="513" spans="2:13" ht="13.15" customHeight="1" x14ac:dyDescent="0.2">
      <c r="B513" s="61">
        <v>1147</v>
      </c>
      <c r="C513" s="82">
        <v>18</v>
      </c>
      <c r="D513" s="83" t="s">
        <v>794</v>
      </c>
      <c r="E513" s="84">
        <v>56590</v>
      </c>
      <c r="F513" s="84" t="s">
        <v>798</v>
      </c>
      <c r="G513" s="83" t="s">
        <v>627</v>
      </c>
      <c r="H513" s="85">
        <v>16067091</v>
      </c>
      <c r="I513" s="85">
        <v>3132</v>
      </c>
      <c r="J513" s="83" t="s">
        <v>628</v>
      </c>
      <c r="K513" s="83" t="s">
        <v>628</v>
      </c>
      <c r="L513" s="86">
        <v>1147</v>
      </c>
      <c r="M513" s="83" t="s">
        <v>809</v>
      </c>
    </row>
    <row r="514" spans="2:13" ht="13.15" customHeight="1" x14ac:dyDescent="0.2">
      <c r="B514" s="61">
        <v>1163</v>
      </c>
      <c r="C514" s="82">
        <v>18</v>
      </c>
      <c r="D514" s="83" t="s">
        <v>794</v>
      </c>
      <c r="E514" s="84">
        <v>56590</v>
      </c>
      <c r="F514" s="84" t="s">
        <v>798</v>
      </c>
      <c r="G514" s="83" t="s">
        <v>627</v>
      </c>
      <c r="H514" s="85">
        <v>16067091</v>
      </c>
      <c r="I514" s="85">
        <v>3132</v>
      </c>
      <c r="J514" s="83" t="s">
        <v>628</v>
      </c>
      <c r="K514" s="83" t="s">
        <v>628</v>
      </c>
      <c r="L514" s="86">
        <v>1163</v>
      </c>
      <c r="M514" s="83" t="s">
        <v>810</v>
      </c>
    </row>
    <row r="515" spans="2:13" ht="13.15" customHeight="1" x14ac:dyDescent="0.2">
      <c r="B515" s="61">
        <v>1190</v>
      </c>
      <c r="C515" s="82">
        <v>18</v>
      </c>
      <c r="D515" s="83" t="s">
        <v>794</v>
      </c>
      <c r="E515" s="84">
        <v>56590</v>
      </c>
      <c r="F515" s="84" t="s">
        <v>798</v>
      </c>
      <c r="G515" s="83" t="s">
        <v>627</v>
      </c>
      <c r="H515" s="85">
        <v>16067091</v>
      </c>
      <c r="I515" s="85">
        <v>3132</v>
      </c>
      <c r="J515" s="83" t="s">
        <v>628</v>
      </c>
      <c r="K515" s="83" t="s">
        <v>628</v>
      </c>
      <c r="L515" s="86">
        <v>1190</v>
      </c>
      <c r="M515" s="83" t="s">
        <v>811</v>
      </c>
    </row>
    <row r="516" spans="2:13" ht="13.15" customHeight="1" x14ac:dyDescent="0.2">
      <c r="B516" s="61">
        <v>1235</v>
      </c>
      <c r="C516" s="82">
        <v>18</v>
      </c>
      <c r="D516" s="83" t="s">
        <v>794</v>
      </c>
      <c r="E516" s="84">
        <v>56590</v>
      </c>
      <c r="F516" s="84" t="s">
        <v>798</v>
      </c>
      <c r="G516" s="83" t="s">
        <v>627</v>
      </c>
      <c r="H516" s="85">
        <v>16067091</v>
      </c>
      <c r="I516" s="85">
        <v>3132</v>
      </c>
      <c r="J516" s="83" t="s">
        <v>628</v>
      </c>
      <c r="K516" s="83" t="s">
        <v>628</v>
      </c>
      <c r="L516" s="86">
        <v>1235</v>
      </c>
      <c r="M516" s="83" t="s">
        <v>812</v>
      </c>
    </row>
    <row r="517" spans="2:13" ht="13.15" customHeight="1" x14ac:dyDescent="0.2">
      <c r="B517" s="61">
        <v>1216</v>
      </c>
      <c r="C517" s="82">
        <v>18</v>
      </c>
      <c r="D517" s="83" t="s">
        <v>794</v>
      </c>
      <c r="E517" s="84">
        <v>56590</v>
      </c>
      <c r="F517" s="84" t="s">
        <v>798</v>
      </c>
      <c r="G517" s="83" t="s">
        <v>627</v>
      </c>
      <c r="H517" s="85">
        <v>16067063</v>
      </c>
      <c r="I517" s="85">
        <v>701</v>
      </c>
      <c r="J517" s="83" t="s">
        <v>813</v>
      </c>
      <c r="K517" s="83" t="s">
        <v>813</v>
      </c>
      <c r="L517" s="86">
        <v>1216</v>
      </c>
      <c r="M517" s="83" t="s">
        <v>814</v>
      </c>
    </row>
    <row r="518" spans="2:13" ht="13.15" customHeight="1" x14ac:dyDescent="0.2">
      <c r="B518" s="61">
        <v>1217</v>
      </c>
      <c r="C518" s="82">
        <v>18</v>
      </c>
      <c r="D518" s="83" t="s">
        <v>794</v>
      </c>
      <c r="E518" s="84">
        <v>56590</v>
      </c>
      <c r="F518" s="84" t="s">
        <v>798</v>
      </c>
      <c r="G518" s="83" t="s">
        <v>627</v>
      </c>
      <c r="H518" s="85">
        <v>16067063</v>
      </c>
      <c r="I518" s="85">
        <v>701</v>
      </c>
      <c r="J518" s="83" t="s">
        <v>813</v>
      </c>
      <c r="K518" s="83" t="s">
        <v>813</v>
      </c>
      <c r="L518" s="86">
        <v>1217</v>
      </c>
      <c r="M518" s="83" t="s">
        <v>813</v>
      </c>
    </row>
    <row r="519" spans="2:13" ht="13.15" customHeight="1" x14ac:dyDescent="0.2">
      <c r="B519" s="61">
        <v>1146</v>
      </c>
      <c r="C519" s="82">
        <v>19</v>
      </c>
      <c r="D519" s="83" t="s">
        <v>815</v>
      </c>
      <c r="E519" s="84">
        <v>20533</v>
      </c>
      <c r="F519" s="84" t="s">
        <v>606</v>
      </c>
      <c r="G519" s="83" t="s">
        <v>627</v>
      </c>
      <c r="H519" s="85">
        <v>16067004</v>
      </c>
      <c r="I519" s="85">
        <v>662</v>
      </c>
      <c r="J519" s="83" t="s">
        <v>816</v>
      </c>
      <c r="K519" s="83" t="s">
        <v>816</v>
      </c>
      <c r="L519" s="86">
        <v>1146</v>
      </c>
      <c r="M519" s="83" t="s">
        <v>816</v>
      </c>
    </row>
    <row r="520" spans="2:13" ht="13.15" customHeight="1" x14ac:dyDescent="0.2">
      <c r="B520" s="61">
        <v>1185</v>
      </c>
      <c r="C520" s="82">
        <v>19</v>
      </c>
      <c r="D520" s="83" t="s">
        <v>815</v>
      </c>
      <c r="E520" s="84">
        <v>20836</v>
      </c>
      <c r="F520" s="84" t="s">
        <v>817</v>
      </c>
      <c r="G520" s="83" t="s">
        <v>627</v>
      </c>
      <c r="H520" s="85">
        <v>16067089</v>
      </c>
      <c r="I520" s="85">
        <v>3107</v>
      </c>
      <c r="J520" s="83" t="s">
        <v>818</v>
      </c>
      <c r="K520" s="83" t="s">
        <v>818</v>
      </c>
      <c r="L520" s="86">
        <v>1185</v>
      </c>
      <c r="M520" s="83" t="s">
        <v>819</v>
      </c>
    </row>
    <row r="521" spans="2:13" ht="13.15" customHeight="1" x14ac:dyDescent="0.2">
      <c r="B521" s="61">
        <v>1186</v>
      </c>
      <c r="C521" s="82">
        <v>19</v>
      </c>
      <c r="D521" s="83" t="s">
        <v>815</v>
      </c>
      <c r="E521" s="84">
        <v>20836</v>
      </c>
      <c r="F521" s="84" t="s">
        <v>817</v>
      </c>
      <c r="G521" s="83" t="s">
        <v>627</v>
      </c>
      <c r="H521" s="85">
        <v>16067089</v>
      </c>
      <c r="I521" s="85">
        <v>3107</v>
      </c>
      <c r="J521" s="83" t="s">
        <v>818</v>
      </c>
      <c r="K521" s="83" t="s">
        <v>818</v>
      </c>
      <c r="L521" s="86">
        <v>1186</v>
      </c>
      <c r="M521" s="83" t="s">
        <v>820</v>
      </c>
    </row>
    <row r="522" spans="2:13" ht="13.15" customHeight="1" x14ac:dyDescent="0.2">
      <c r="B522" s="61">
        <v>1187</v>
      </c>
      <c r="C522" s="82">
        <v>19</v>
      </c>
      <c r="D522" s="83" t="s">
        <v>815</v>
      </c>
      <c r="E522" s="84">
        <v>20836</v>
      </c>
      <c r="F522" s="84" t="s">
        <v>817</v>
      </c>
      <c r="G522" s="83" t="s">
        <v>627</v>
      </c>
      <c r="H522" s="85">
        <v>16067089</v>
      </c>
      <c r="I522" s="85">
        <v>3107</v>
      </c>
      <c r="J522" s="83" t="s">
        <v>818</v>
      </c>
      <c r="K522" s="83" t="s">
        <v>818</v>
      </c>
      <c r="L522" s="86">
        <v>1187</v>
      </c>
      <c r="M522" s="83" t="s">
        <v>821</v>
      </c>
    </row>
    <row r="523" spans="2:13" ht="13.15" customHeight="1" x14ac:dyDescent="0.2">
      <c r="B523" s="61">
        <v>1253</v>
      </c>
      <c r="C523" s="82">
        <v>19</v>
      </c>
      <c r="D523" s="83" t="s">
        <v>815</v>
      </c>
      <c r="E523" s="84">
        <v>20845</v>
      </c>
      <c r="F523" s="84" t="s">
        <v>822</v>
      </c>
      <c r="G523" s="83" t="s">
        <v>627</v>
      </c>
      <c r="H523" s="85">
        <v>16067089</v>
      </c>
      <c r="I523" s="85">
        <v>3107</v>
      </c>
      <c r="J523" s="83" t="s">
        <v>818</v>
      </c>
      <c r="K523" s="83" t="s">
        <v>818</v>
      </c>
      <c r="L523" s="86">
        <v>1253</v>
      </c>
      <c r="M523" s="83" t="s">
        <v>823</v>
      </c>
    </row>
    <row r="524" spans="2:13" ht="13.15" customHeight="1" x14ac:dyDescent="0.2">
      <c r="B524" s="61">
        <v>1205</v>
      </c>
      <c r="C524" s="82">
        <v>19</v>
      </c>
      <c r="D524" s="83" t="s">
        <v>815</v>
      </c>
      <c r="E524" s="84">
        <v>20895</v>
      </c>
      <c r="F524" s="84" t="s">
        <v>824</v>
      </c>
      <c r="G524" s="83" t="s">
        <v>627</v>
      </c>
      <c r="H524" s="85">
        <v>16067089</v>
      </c>
      <c r="I524" s="85">
        <v>3107</v>
      </c>
      <c r="J524" s="83" t="s">
        <v>818</v>
      </c>
      <c r="K524" s="83" t="s">
        <v>818</v>
      </c>
      <c r="L524" s="86">
        <v>1205</v>
      </c>
      <c r="M524" s="83" t="s">
        <v>825</v>
      </c>
    </row>
    <row r="525" spans="2:13" ht="13.15" customHeight="1" x14ac:dyDescent="0.2">
      <c r="B525" s="61">
        <v>1215</v>
      </c>
      <c r="C525" s="82">
        <v>19</v>
      </c>
      <c r="D525" s="83" t="s">
        <v>815</v>
      </c>
      <c r="E525" s="84">
        <v>20836</v>
      </c>
      <c r="F525" s="84" t="s">
        <v>817</v>
      </c>
      <c r="G525" s="83" t="s">
        <v>627</v>
      </c>
      <c r="H525" s="85">
        <v>16067089</v>
      </c>
      <c r="I525" s="85">
        <v>3107</v>
      </c>
      <c r="J525" s="83" t="s">
        <v>818</v>
      </c>
      <c r="K525" s="83" t="s">
        <v>818</v>
      </c>
      <c r="L525" s="86">
        <v>1215</v>
      </c>
      <c r="M525" s="83" t="s">
        <v>826</v>
      </c>
    </row>
    <row r="526" spans="2:13" ht="13.15" customHeight="1" x14ac:dyDescent="0.2">
      <c r="B526" s="61">
        <v>1233</v>
      </c>
      <c r="C526" s="82">
        <v>19</v>
      </c>
      <c r="D526" s="83" t="s">
        <v>815</v>
      </c>
      <c r="E526" s="84">
        <v>20845</v>
      </c>
      <c r="F526" s="84" t="s">
        <v>822</v>
      </c>
      <c r="G526" s="83" t="s">
        <v>627</v>
      </c>
      <c r="H526" s="85">
        <v>16067089</v>
      </c>
      <c r="I526" s="85">
        <v>3107</v>
      </c>
      <c r="J526" s="83" t="s">
        <v>818</v>
      </c>
      <c r="K526" s="83" t="s">
        <v>818</v>
      </c>
      <c r="L526" s="86">
        <v>1233</v>
      </c>
      <c r="M526" s="83" t="s">
        <v>827</v>
      </c>
    </row>
    <row r="527" spans="2:13" ht="13.15" customHeight="1" x14ac:dyDescent="0.2">
      <c r="B527" s="61">
        <v>1254</v>
      </c>
      <c r="C527" s="82">
        <v>19</v>
      </c>
      <c r="D527" s="83" t="s">
        <v>815</v>
      </c>
      <c r="E527" s="84">
        <v>20845</v>
      </c>
      <c r="F527" s="84" t="s">
        <v>822</v>
      </c>
      <c r="G527" s="83" t="s">
        <v>627</v>
      </c>
      <c r="H527" s="85">
        <v>16067089</v>
      </c>
      <c r="I527" s="85">
        <v>3107</v>
      </c>
      <c r="J527" s="83" t="s">
        <v>818</v>
      </c>
      <c r="K527" s="83" t="s">
        <v>818</v>
      </c>
      <c r="L527" s="86">
        <v>1254</v>
      </c>
      <c r="M527" s="83" t="s">
        <v>828</v>
      </c>
    </row>
    <row r="528" spans="2:13" ht="13.15" customHeight="1" x14ac:dyDescent="0.2">
      <c r="B528" s="61">
        <v>1156</v>
      </c>
      <c r="C528" s="82">
        <v>19</v>
      </c>
      <c r="D528" s="83" t="s">
        <v>815</v>
      </c>
      <c r="E528" s="84">
        <v>56591</v>
      </c>
      <c r="F528" s="84" t="s">
        <v>829</v>
      </c>
      <c r="G528" s="83" t="s">
        <v>627</v>
      </c>
      <c r="H528" s="85">
        <v>16067013</v>
      </c>
      <c r="I528" s="85">
        <v>879</v>
      </c>
      <c r="J528" s="83" t="s">
        <v>830</v>
      </c>
      <c r="K528" s="83" t="s">
        <v>830</v>
      </c>
      <c r="L528" s="86">
        <v>1156</v>
      </c>
      <c r="M528" s="83" t="s">
        <v>830</v>
      </c>
    </row>
    <row r="529" spans="2:13" ht="13.15" customHeight="1" x14ac:dyDescent="0.2">
      <c r="B529" s="61">
        <v>1160</v>
      </c>
      <c r="C529" s="82">
        <v>19</v>
      </c>
      <c r="D529" s="83" t="s">
        <v>815</v>
      </c>
      <c r="E529" s="84">
        <v>56590</v>
      </c>
      <c r="F529" s="84" t="s">
        <v>798</v>
      </c>
      <c r="G529" s="83" t="s">
        <v>627</v>
      </c>
      <c r="H529" s="85">
        <v>16067016</v>
      </c>
      <c r="I529" s="85">
        <v>635</v>
      </c>
      <c r="J529" s="83" t="s">
        <v>831</v>
      </c>
      <c r="K529" s="83" t="s">
        <v>831</v>
      </c>
      <c r="L529" s="86">
        <v>1160</v>
      </c>
      <c r="M529" s="83" t="s">
        <v>831</v>
      </c>
    </row>
    <row r="530" spans="2:13" ht="13.15" customHeight="1" x14ac:dyDescent="0.2">
      <c r="B530" s="61">
        <v>1164</v>
      </c>
      <c r="C530" s="82">
        <v>19</v>
      </c>
      <c r="D530" s="83" t="s">
        <v>815</v>
      </c>
      <c r="E530" s="84">
        <v>56590</v>
      </c>
      <c r="F530" s="84" t="s">
        <v>798</v>
      </c>
      <c r="G530" s="83" t="s">
        <v>627</v>
      </c>
      <c r="H530" s="85">
        <v>16067022</v>
      </c>
      <c r="I530" s="85">
        <v>720</v>
      </c>
      <c r="J530" s="83" t="s">
        <v>832</v>
      </c>
      <c r="K530" s="83" t="s">
        <v>832</v>
      </c>
      <c r="L530" s="86">
        <v>1164</v>
      </c>
      <c r="M530" s="83" t="s">
        <v>832</v>
      </c>
    </row>
    <row r="531" spans="2:13" ht="13.15" customHeight="1" x14ac:dyDescent="0.2">
      <c r="B531" s="61">
        <v>1211</v>
      </c>
      <c r="C531" s="82">
        <v>19</v>
      </c>
      <c r="D531" s="83" t="s">
        <v>815</v>
      </c>
      <c r="E531" s="84">
        <v>56591</v>
      </c>
      <c r="F531" s="84" t="s">
        <v>829</v>
      </c>
      <c r="G531" s="83" t="s">
        <v>627</v>
      </c>
      <c r="H531" s="85">
        <v>16067092</v>
      </c>
      <c r="I531" s="85">
        <v>985</v>
      </c>
      <c r="J531" s="83" t="s">
        <v>833</v>
      </c>
      <c r="K531" s="83" t="s">
        <v>833</v>
      </c>
      <c r="L531" s="86">
        <v>1211</v>
      </c>
      <c r="M531" s="83" t="s">
        <v>834</v>
      </c>
    </row>
    <row r="532" spans="2:13" ht="13.15" customHeight="1" x14ac:dyDescent="0.2">
      <c r="B532" s="61">
        <v>1174</v>
      </c>
      <c r="C532" s="82">
        <v>19</v>
      </c>
      <c r="D532" s="83" t="s">
        <v>815</v>
      </c>
      <c r="E532" s="84">
        <v>56591</v>
      </c>
      <c r="F532" s="84" t="s">
        <v>829</v>
      </c>
      <c r="G532" s="83" t="s">
        <v>627</v>
      </c>
      <c r="H532" s="85">
        <v>16067029</v>
      </c>
      <c r="I532" s="85">
        <v>734</v>
      </c>
      <c r="J532" s="83" t="s">
        <v>835</v>
      </c>
      <c r="K532" s="83" t="s">
        <v>836</v>
      </c>
      <c r="L532" s="86">
        <v>1174</v>
      </c>
      <c r="M532" s="83" t="s">
        <v>837</v>
      </c>
    </row>
    <row r="533" spans="2:13" ht="13.15" customHeight="1" x14ac:dyDescent="0.2">
      <c r="B533" s="61">
        <v>1177</v>
      </c>
      <c r="C533" s="82">
        <v>19</v>
      </c>
      <c r="D533" s="83" t="s">
        <v>815</v>
      </c>
      <c r="E533" s="84">
        <v>56591</v>
      </c>
      <c r="F533" s="84" t="s">
        <v>829</v>
      </c>
      <c r="G533" s="83" t="s">
        <v>627</v>
      </c>
      <c r="H533" s="85">
        <v>16067029</v>
      </c>
      <c r="I533" s="85">
        <v>734</v>
      </c>
      <c r="J533" s="83" t="s">
        <v>835</v>
      </c>
      <c r="K533" s="83" t="s">
        <v>836</v>
      </c>
      <c r="L533" s="86">
        <v>1177</v>
      </c>
      <c r="M533" s="83" t="s">
        <v>836</v>
      </c>
    </row>
    <row r="534" spans="2:13" ht="13.15" customHeight="1" x14ac:dyDescent="0.2">
      <c r="B534" s="61">
        <v>1181</v>
      </c>
      <c r="C534" s="82">
        <v>19</v>
      </c>
      <c r="D534" s="83" t="s">
        <v>815</v>
      </c>
      <c r="E534" s="84">
        <v>20836</v>
      </c>
      <c r="F534" s="84" t="s">
        <v>817</v>
      </c>
      <c r="G534" s="83" t="s">
        <v>627</v>
      </c>
      <c r="H534" s="85">
        <v>16067029</v>
      </c>
      <c r="I534" s="85">
        <v>734</v>
      </c>
      <c r="J534" s="83" t="s">
        <v>835</v>
      </c>
      <c r="K534" s="83" t="s">
        <v>836</v>
      </c>
      <c r="L534" s="86">
        <v>1181</v>
      </c>
      <c r="M534" s="83" t="s">
        <v>838</v>
      </c>
    </row>
    <row r="535" spans="2:13" ht="13.15" customHeight="1" x14ac:dyDescent="0.2">
      <c r="B535" s="61">
        <v>1182</v>
      </c>
      <c r="C535" s="82">
        <v>19</v>
      </c>
      <c r="D535" s="83" t="s">
        <v>815</v>
      </c>
      <c r="E535" s="84">
        <v>56591</v>
      </c>
      <c r="F535" s="84" t="s">
        <v>829</v>
      </c>
      <c r="G535" s="83" t="s">
        <v>627</v>
      </c>
      <c r="H535" s="85">
        <v>16067029</v>
      </c>
      <c r="I535" s="85">
        <v>734</v>
      </c>
      <c r="J535" s="83" t="s">
        <v>835</v>
      </c>
      <c r="K535" s="83" t="s">
        <v>836</v>
      </c>
      <c r="L535" s="86">
        <v>1182</v>
      </c>
      <c r="M535" s="83" t="s">
        <v>243</v>
      </c>
    </row>
    <row r="536" spans="2:13" ht="13.15" customHeight="1" x14ac:dyDescent="0.2">
      <c r="B536" s="61">
        <v>1184</v>
      </c>
      <c r="C536" s="82">
        <v>19</v>
      </c>
      <c r="D536" s="83" t="s">
        <v>815</v>
      </c>
      <c r="E536" s="84">
        <v>56591</v>
      </c>
      <c r="F536" s="84" t="s">
        <v>829</v>
      </c>
      <c r="G536" s="83" t="s">
        <v>627</v>
      </c>
      <c r="H536" s="85">
        <v>16067029</v>
      </c>
      <c r="I536" s="85">
        <v>734</v>
      </c>
      <c r="J536" s="83" t="s">
        <v>835</v>
      </c>
      <c r="K536" s="83" t="s">
        <v>836</v>
      </c>
      <c r="L536" s="86">
        <v>1184</v>
      </c>
      <c r="M536" s="83" t="s">
        <v>839</v>
      </c>
    </row>
    <row r="537" spans="2:13" ht="13.15" customHeight="1" x14ac:dyDescent="0.2">
      <c r="B537" s="61">
        <v>1143</v>
      </c>
      <c r="C537" s="82">
        <v>19</v>
      </c>
      <c r="D537" s="83" t="s">
        <v>815</v>
      </c>
      <c r="E537" s="84">
        <v>56589</v>
      </c>
      <c r="F537" s="84" t="s">
        <v>840</v>
      </c>
      <c r="G537" s="83" t="s">
        <v>627</v>
      </c>
      <c r="H537" s="85">
        <v>16067088</v>
      </c>
      <c r="I537" s="85">
        <v>3112</v>
      </c>
      <c r="J537" s="83" t="s">
        <v>796</v>
      </c>
      <c r="K537" s="83" t="s">
        <v>796</v>
      </c>
      <c r="L537" s="86">
        <v>1143</v>
      </c>
      <c r="M537" s="83" t="s">
        <v>841</v>
      </c>
    </row>
    <row r="538" spans="2:13" ht="13.15" customHeight="1" x14ac:dyDescent="0.2">
      <c r="B538" s="61">
        <v>1165</v>
      </c>
      <c r="C538" s="82">
        <v>19</v>
      </c>
      <c r="D538" s="83" t="s">
        <v>815</v>
      </c>
      <c r="E538" s="84">
        <v>56589</v>
      </c>
      <c r="F538" s="84" t="s">
        <v>840</v>
      </c>
      <c r="G538" s="83" t="s">
        <v>627</v>
      </c>
      <c r="H538" s="85">
        <v>16067088</v>
      </c>
      <c r="I538" s="85">
        <v>3112</v>
      </c>
      <c r="J538" s="83" t="s">
        <v>796</v>
      </c>
      <c r="K538" s="83" t="s">
        <v>796</v>
      </c>
      <c r="L538" s="86">
        <v>1165</v>
      </c>
      <c r="M538" s="83" t="s">
        <v>842</v>
      </c>
    </row>
    <row r="539" spans="2:13" ht="13.15" customHeight="1" x14ac:dyDescent="0.2">
      <c r="B539" s="61">
        <v>1193</v>
      </c>
      <c r="C539" s="82">
        <v>19</v>
      </c>
      <c r="D539" s="83" t="s">
        <v>815</v>
      </c>
      <c r="E539" s="84">
        <v>56589</v>
      </c>
      <c r="F539" s="84" t="s">
        <v>840</v>
      </c>
      <c r="G539" s="83" t="s">
        <v>627</v>
      </c>
      <c r="H539" s="85">
        <v>16067088</v>
      </c>
      <c r="I539" s="85">
        <v>3112</v>
      </c>
      <c r="J539" s="83" t="s">
        <v>796</v>
      </c>
      <c r="K539" s="83" t="s">
        <v>796</v>
      </c>
      <c r="L539" s="86">
        <v>1193</v>
      </c>
      <c r="M539" s="83" t="s">
        <v>843</v>
      </c>
    </row>
    <row r="540" spans="2:13" ht="13.15" customHeight="1" x14ac:dyDescent="0.2">
      <c r="B540" s="61">
        <v>1197</v>
      </c>
      <c r="C540" s="82">
        <v>19</v>
      </c>
      <c r="D540" s="83" t="s">
        <v>815</v>
      </c>
      <c r="E540" s="84">
        <v>56589</v>
      </c>
      <c r="F540" s="84" t="s">
        <v>840</v>
      </c>
      <c r="G540" s="83" t="s">
        <v>627</v>
      </c>
      <c r="H540" s="85">
        <v>16067088</v>
      </c>
      <c r="I540" s="85">
        <v>3112</v>
      </c>
      <c r="J540" s="83" t="s">
        <v>796</v>
      </c>
      <c r="K540" s="83" t="s">
        <v>796</v>
      </c>
      <c r="L540" s="86">
        <v>1197</v>
      </c>
      <c r="M540" s="83" t="s">
        <v>844</v>
      </c>
    </row>
    <row r="541" spans="2:13" ht="13.15" customHeight="1" x14ac:dyDescent="0.2">
      <c r="B541" s="61">
        <v>1201</v>
      </c>
      <c r="C541" s="82">
        <v>19</v>
      </c>
      <c r="D541" s="83" t="s">
        <v>815</v>
      </c>
      <c r="E541" s="84">
        <v>56589</v>
      </c>
      <c r="F541" s="84" t="s">
        <v>840</v>
      </c>
      <c r="G541" s="83" t="s">
        <v>627</v>
      </c>
      <c r="H541" s="85">
        <v>16067088</v>
      </c>
      <c r="I541" s="85">
        <v>3112</v>
      </c>
      <c r="J541" s="83" t="s">
        <v>796</v>
      </c>
      <c r="K541" s="83" t="s">
        <v>796</v>
      </c>
      <c r="L541" s="86">
        <v>1201</v>
      </c>
      <c r="M541" s="83" t="s">
        <v>845</v>
      </c>
    </row>
    <row r="542" spans="2:13" ht="13.15" customHeight="1" x14ac:dyDescent="0.2">
      <c r="B542" s="61">
        <v>1222</v>
      </c>
      <c r="C542" s="82">
        <v>19</v>
      </c>
      <c r="D542" s="83" t="s">
        <v>815</v>
      </c>
      <c r="E542" s="84">
        <v>56589</v>
      </c>
      <c r="F542" s="84" t="s">
        <v>840</v>
      </c>
      <c r="G542" s="83" t="s">
        <v>627</v>
      </c>
      <c r="H542" s="85">
        <v>16067088</v>
      </c>
      <c r="I542" s="85">
        <v>3112</v>
      </c>
      <c r="J542" s="83" t="s">
        <v>796</v>
      </c>
      <c r="K542" s="83" t="s">
        <v>796</v>
      </c>
      <c r="L542" s="86">
        <v>1222</v>
      </c>
      <c r="M542" s="83" t="s">
        <v>738</v>
      </c>
    </row>
    <row r="543" spans="2:13" ht="13.15" customHeight="1" x14ac:dyDescent="0.2">
      <c r="B543" s="61">
        <v>1226</v>
      </c>
      <c r="C543" s="82">
        <v>19</v>
      </c>
      <c r="D543" s="83" t="s">
        <v>815</v>
      </c>
      <c r="E543" s="84">
        <v>56589</v>
      </c>
      <c r="F543" s="84" t="s">
        <v>840</v>
      </c>
      <c r="G543" s="83" t="s">
        <v>627</v>
      </c>
      <c r="H543" s="85">
        <v>16067088</v>
      </c>
      <c r="I543" s="85">
        <v>3112</v>
      </c>
      <c r="J543" s="83" t="s">
        <v>796</v>
      </c>
      <c r="K543" s="83" t="s">
        <v>796</v>
      </c>
      <c r="L543" s="86">
        <v>1226</v>
      </c>
      <c r="M543" s="83" t="s">
        <v>846</v>
      </c>
    </row>
    <row r="544" spans="2:13" ht="13.15" customHeight="1" x14ac:dyDescent="0.2">
      <c r="B544" s="61">
        <v>1204</v>
      </c>
      <c r="C544" s="82">
        <v>19</v>
      </c>
      <c r="D544" s="83" t="s">
        <v>815</v>
      </c>
      <c r="E544" s="84">
        <v>56590</v>
      </c>
      <c r="F544" s="84" t="s">
        <v>798</v>
      </c>
      <c r="G544" s="83" t="s">
        <v>627</v>
      </c>
      <c r="H544" s="85">
        <v>16067047</v>
      </c>
      <c r="I544" s="85">
        <v>661</v>
      </c>
      <c r="J544" s="83" t="s">
        <v>847</v>
      </c>
      <c r="K544" s="83" t="s">
        <v>847</v>
      </c>
      <c r="L544" s="86">
        <v>1204</v>
      </c>
      <c r="M544" s="83" t="s">
        <v>847</v>
      </c>
    </row>
    <row r="545" spans="2:13" ht="13.15" customHeight="1" x14ac:dyDescent="0.2">
      <c r="B545" s="61">
        <v>1142</v>
      </c>
      <c r="C545" s="82">
        <v>19</v>
      </c>
      <c r="D545" s="83" t="s">
        <v>815</v>
      </c>
      <c r="E545" s="84">
        <v>20845</v>
      </c>
      <c r="F545" s="84" t="s">
        <v>822</v>
      </c>
      <c r="G545" s="83" t="s">
        <v>627</v>
      </c>
      <c r="H545" s="85">
        <v>16067087</v>
      </c>
      <c r="I545" s="85">
        <v>3108</v>
      </c>
      <c r="J545" s="83" t="s">
        <v>848</v>
      </c>
      <c r="K545" s="83" t="s">
        <v>848</v>
      </c>
      <c r="L545" s="86">
        <v>1142</v>
      </c>
      <c r="M545" s="83" t="s">
        <v>849</v>
      </c>
    </row>
    <row r="546" spans="2:13" ht="13.15" customHeight="1" x14ac:dyDescent="0.2">
      <c r="B546" s="61">
        <v>1166</v>
      </c>
      <c r="C546" s="82">
        <v>19</v>
      </c>
      <c r="D546" s="83" t="s">
        <v>815</v>
      </c>
      <c r="E546" s="84">
        <v>56590</v>
      </c>
      <c r="F546" s="84" t="s">
        <v>798</v>
      </c>
      <c r="G546" s="83" t="s">
        <v>627</v>
      </c>
      <c r="H546" s="85">
        <v>16067087</v>
      </c>
      <c r="I546" s="85">
        <v>3108</v>
      </c>
      <c r="J546" s="83" t="s">
        <v>848</v>
      </c>
      <c r="K546" s="83" t="s">
        <v>848</v>
      </c>
      <c r="L546" s="86">
        <v>1166</v>
      </c>
      <c r="M546" s="83" t="s">
        <v>850</v>
      </c>
    </row>
    <row r="547" spans="2:13" ht="13.15" customHeight="1" x14ac:dyDescent="0.2">
      <c r="B547" s="61">
        <v>1195</v>
      </c>
      <c r="C547" s="82">
        <v>19</v>
      </c>
      <c r="D547" s="83" t="s">
        <v>815</v>
      </c>
      <c r="E547" s="84">
        <v>20845</v>
      </c>
      <c r="F547" s="84" t="s">
        <v>822</v>
      </c>
      <c r="G547" s="83" t="s">
        <v>627</v>
      </c>
      <c r="H547" s="85">
        <v>16067087</v>
      </c>
      <c r="I547" s="85">
        <v>3108</v>
      </c>
      <c r="J547" s="83" t="s">
        <v>848</v>
      </c>
      <c r="K547" s="83" t="s">
        <v>848</v>
      </c>
      <c r="L547" s="86">
        <v>1195</v>
      </c>
      <c r="M547" s="83" t="s">
        <v>851</v>
      </c>
    </row>
    <row r="548" spans="2:13" ht="13.15" customHeight="1" x14ac:dyDescent="0.2">
      <c r="B548" s="61">
        <v>1167</v>
      </c>
      <c r="C548" s="82">
        <v>19</v>
      </c>
      <c r="D548" s="83" t="s">
        <v>815</v>
      </c>
      <c r="E548" s="84">
        <v>20836</v>
      </c>
      <c r="F548" s="84" t="s">
        <v>817</v>
      </c>
      <c r="G548" s="83" t="s">
        <v>627</v>
      </c>
      <c r="H548" s="85">
        <v>16067087</v>
      </c>
      <c r="I548" s="85">
        <v>3108</v>
      </c>
      <c r="J548" s="83" t="s">
        <v>848</v>
      </c>
      <c r="K548" s="83" t="s">
        <v>848</v>
      </c>
      <c r="L548" s="86">
        <v>1167</v>
      </c>
      <c r="M548" s="83" t="s">
        <v>852</v>
      </c>
    </row>
    <row r="549" spans="2:13" ht="13.15" customHeight="1" x14ac:dyDescent="0.2">
      <c r="B549" s="61">
        <v>1207</v>
      </c>
      <c r="C549" s="82">
        <v>19</v>
      </c>
      <c r="D549" s="83" t="s">
        <v>815</v>
      </c>
      <c r="E549" s="84">
        <v>20895</v>
      </c>
      <c r="F549" s="84" t="s">
        <v>824</v>
      </c>
      <c r="G549" s="83" t="s">
        <v>627</v>
      </c>
      <c r="H549" s="85">
        <v>16067087</v>
      </c>
      <c r="I549" s="85">
        <v>3108</v>
      </c>
      <c r="J549" s="83" t="s">
        <v>848</v>
      </c>
      <c r="K549" s="83" t="s">
        <v>848</v>
      </c>
      <c r="L549" s="86">
        <v>1207</v>
      </c>
      <c r="M549" s="83" t="s">
        <v>853</v>
      </c>
    </row>
    <row r="550" spans="2:13" ht="13.15" customHeight="1" x14ac:dyDescent="0.2">
      <c r="B550" s="61">
        <v>1208</v>
      </c>
      <c r="C550" s="82">
        <v>19</v>
      </c>
      <c r="D550" s="83" t="s">
        <v>815</v>
      </c>
      <c r="E550" s="84">
        <v>20845</v>
      </c>
      <c r="F550" s="84" t="s">
        <v>822</v>
      </c>
      <c r="G550" s="83" t="s">
        <v>627</v>
      </c>
      <c r="H550" s="85">
        <v>16067087</v>
      </c>
      <c r="I550" s="85">
        <v>3108</v>
      </c>
      <c r="J550" s="83" t="s">
        <v>848</v>
      </c>
      <c r="K550" s="83" t="s">
        <v>848</v>
      </c>
      <c r="L550" s="86">
        <v>1208</v>
      </c>
      <c r="M550" s="83" t="s">
        <v>854</v>
      </c>
    </row>
    <row r="551" spans="2:13" ht="13.15" customHeight="1" x14ac:dyDescent="0.2">
      <c r="B551" s="61">
        <v>1148</v>
      </c>
      <c r="C551" s="82">
        <v>19</v>
      </c>
      <c r="D551" s="83" t="s">
        <v>815</v>
      </c>
      <c r="E551" s="84">
        <v>56590</v>
      </c>
      <c r="F551" s="84" t="s">
        <v>798</v>
      </c>
      <c r="G551" s="83" t="s">
        <v>627</v>
      </c>
      <c r="H551" s="85">
        <v>16067091</v>
      </c>
      <c r="I551" s="85">
        <v>3132</v>
      </c>
      <c r="J551" s="83" t="s">
        <v>628</v>
      </c>
      <c r="K551" s="83" t="s">
        <v>628</v>
      </c>
      <c r="L551" s="86">
        <v>1148</v>
      </c>
      <c r="M551" s="83" t="s">
        <v>855</v>
      </c>
    </row>
    <row r="552" spans="2:13" ht="13.15" customHeight="1" x14ac:dyDescent="0.2">
      <c r="B552" s="61">
        <v>1173</v>
      </c>
      <c r="C552" s="82">
        <v>19</v>
      </c>
      <c r="D552" s="83" t="s">
        <v>815</v>
      </c>
      <c r="E552" s="84">
        <v>56590</v>
      </c>
      <c r="F552" s="84" t="s">
        <v>798</v>
      </c>
      <c r="G552" s="83" t="s">
        <v>627</v>
      </c>
      <c r="H552" s="85">
        <v>16067091</v>
      </c>
      <c r="I552" s="85">
        <v>3132</v>
      </c>
      <c r="J552" s="83" t="s">
        <v>628</v>
      </c>
      <c r="K552" s="83" t="s">
        <v>628</v>
      </c>
      <c r="L552" s="86">
        <v>1173</v>
      </c>
      <c r="M552" s="83" t="s">
        <v>856</v>
      </c>
    </row>
    <row r="553" spans="2:13" ht="13.15" customHeight="1" x14ac:dyDescent="0.2">
      <c r="B553" s="61">
        <v>1149</v>
      </c>
      <c r="C553" s="82">
        <v>19</v>
      </c>
      <c r="D553" s="83" t="s">
        <v>815</v>
      </c>
      <c r="E553" s="84">
        <v>56590</v>
      </c>
      <c r="F553" s="84" t="s">
        <v>798</v>
      </c>
      <c r="G553" s="83" t="s">
        <v>627</v>
      </c>
      <c r="H553" s="85">
        <v>16067091</v>
      </c>
      <c r="I553" s="85">
        <v>3132</v>
      </c>
      <c r="J553" s="83" t="s">
        <v>628</v>
      </c>
      <c r="K553" s="83" t="s">
        <v>628</v>
      </c>
      <c r="L553" s="86">
        <v>1149</v>
      </c>
      <c r="M553" s="83" t="s">
        <v>312</v>
      </c>
    </row>
    <row r="554" spans="2:13" ht="13.15" customHeight="1" x14ac:dyDescent="0.2">
      <c r="B554" s="61">
        <v>1192</v>
      </c>
      <c r="C554" s="82">
        <v>19</v>
      </c>
      <c r="D554" s="83" t="s">
        <v>815</v>
      </c>
      <c r="E554" s="84">
        <v>56590</v>
      </c>
      <c r="F554" s="84" t="s">
        <v>798</v>
      </c>
      <c r="G554" s="83" t="s">
        <v>627</v>
      </c>
      <c r="H554" s="85">
        <v>16067091</v>
      </c>
      <c r="I554" s="85">
        <v>3132</v>
      </c>
      <c r="J554" s="83" t="s">
        <v>628</v>
      </c>
      <c r="K554" s="83" t="s">
        <v>628</v>
      </c>
      <c r="L554" s="86">
        <v>1192</v>
      </c>
      <c r="M554" s="83" t="s">
        <v>857</v>
      </c>
    </row>
    <row r="555" spans="2:13" ht="13.15" customHeight="1" x14ac:dyDescent="0.2">
      <c r="B555" s="61">
        <v>1150</v>
      </c>
      <c r="C555" s="82">
        <v>19</v>
      </c>
      <c r="D555" s="83" t="s">
        <v>815</v>
      </c>
      <c r="E555" s="84">
        <v>56590</v>
      </c>
      <c r="F555" s="84" t="s">
        <v>798</v>
      </c>
      <c r="G555" s="83" t="s">
        <v>627</v>
      </c>
      <c r="H555" s="85">
        <v>16067091</v>
      </c>
      <c r="I555" s="85">
        <v>3132</v>
      </c>
      <c r="J555" s="83" t="s">
        <v>628</v>
      </c>
      <c r="K555" s="83" t="s">
        <v>628</v>
      </c>
      <c r="L555" s="86">
        <v>1150</v>
      </c>
      <c r="M555" s="83" t="s">
        <v>858</v>
      </c>
    </row>
    <row r="556" spans="2:13" ht="13.15" customHeight="1" x14ac:dyDescent="0.2">
      <c r="B556" s="61">
        <v>1213</v>
      </c>
      <c r="C556" s="82">
        <v>19</v>
      </c>
      <c r="D556" s="83" t="s">
        <v>815</v>
      </c>
      <c r="E556" s="84">
        <v>56590</v>
      </c>
      <c r="F556" s="84" t="s">
        <v>798</v>
      </c>
      <c r="G556" s="83" t="s">
        <v>627</v>
      </c>
      <c r="H556" s="85">
        <v>16067091</v>
      </c>
      <c r="I556" s="85">
        <v>3132</v>
      </c>
      <c r="J556" s="83" t="s">
        <v>628</v>
      </c>
      <c r="K556" s="83" t="s">
        <v>628</v>
      </c>
      <c r="L556" s="86">
        <v>1213</v>
      </c>
      <c r="M556" s="83" t="s">
        <v>859</v>
      </c>
    </row>
    <row r="557" spans="2:13" ht="13.15" customHeight="1" x14ac:dyDescent="0.2">
      <c r="B557" s="61">
        <v>1237</v>
      </c>
      <c r="C557" s="82">
        <v>19</v>
      </c>
      <c r="D557" s="83" t="s">
        <v>815</v>
      </c>
      <c r="E557" s="84">
        <v>56590</v>
      </c>
      <c r="F557" s="84" t="s">
        <v>798</v>
      </c>
      <c r="G557" s="83" t="s">
        <v>627</v>
      </c>
      <c r="H557" s="85">
        <v>16067091</v>
      </c>
      <c r="I557" s="85">
        <v>3132</v>
      </c>
      <c r="J557" s="83" t="s">
        <v>628</v>
      </c>
      <c r="K557" s="83" t="s">
        <v>628</v>
      </c>
      <c r="L557" s="86">
        <v>1237</v>
      </c>
      <c r="M557" s="83" t="s">
        <v>860</v>
      </c>
    </row>
    <row r="558" spans="2:13" ht="13.15" customHeight="1" x14ac:dyDescent="0.2">
      <c r="B558" s="61">
        <v>1239</v>
      </c>
      <c r="C558" s="82">
        <v>19</v>
      </c>
      <c r="D558" s="83" t="s">
        <v>815</v>
      </c>
      <c r="E558" s="84">
        <v>56590</v>
      </c>
      <c r="F558" s="84" t="s">
        <v>798</v>
      </c>
      <c r="G558" s="83" t="s">
        <v>627</v>
      </c>
      <c r="H558" s="85">
        <v>16067091</v>
      </c>
      <c r="I558" s="85">
        <v>3132</v>
      </c>
      <c r="J558" s="83" t="s">
        <v>628</v>
      </c>
      <c r="K558" s="83" t="s">
        <v>628</v>
      </c>
      <c r="L558" s="86">
        <v>1239</v>
      </c>
      <c r="M558" s="83" t="s">
        <v>395</v>
      </c>
    </row>
    <row r="559" spans="2:13" ht="13.15" customHeight="1" x14ac:dyDescent="0.2">
      <c r="B559" s="61">
        <v>1209</v>
      </c>
      <c r="C559" s="82">
        <v>19</v>
      </c>
      <c r="D559" s="83" t="s">
        <v>815</v>
      </c>
      <c r="E559" s="84">
        <v>56590</v>
      </c>
      <c r="F559" s="84" t="s">
        <v>798</v>
      </c>
      <c r="G559" s="83" t="s">
        <v>627</v>
      </c>
      <c r="H559" s="85">
        <v>16067052</v>
      </c>
      <c r="I559" s="85">
        <v>727</v>
      </c>
      <c r="J559" s="83" t="s">
        <v>861</v>
      </c>
      <c r="K559" s="83" t="s">
        <v>861</v>
      </c>
      <c r="L559" s="86">
        <v>1209</v>
      </c>
      <c r="M559" s="83" t="s">
        <v>861</v>
      </c>
    </row>
    <row r="560" spans="2:13" ht="13.15" customHeight="1" x14ac:dyDescent="0.2">
      <c r="B560" s="61">
        <v>1212</v>
      </c>
      <c r="C560" s="82">
        <v>19</v>
      </c>
      <c r="D560" s="83" t="s">
        <v>815</v>
      </c>
      <c r="E560" s="84">
        <v>56590</v>
      </c>
      <c r="F560" s="84" t="s">
        <v>798</v>
      </c>
      <c r="G560" s="83" t="s">
        <v>627</v>
      </c>
      <c r="H560" s="85">
        <v>16067055</v>
      </c>
      <c r="I560" s="85">
        <v>731</v>
      </c>
      <c r="J560" s="83" t="s">
        <v>862</v>
      </c>
      <c r="K560" s="83" t="s">
        <v>862</v>
      </c>
      <c r="L560" s="86">
        <v>1212</v>
      </c>
      <c r="M560" s="83" t="s">
        <v>862</v>
      </c>
    </row>
    <row r="561" spans="2:13" ht="13.15" customHeight="1" x14ac:dyDescent="0.2">
      <c r="B561" s="61">
        <v>1214</v>
      </c>
      <c r="C561" s="82">
        <v>19</v>
      </c>
      <c r="D561" s="83" t="s">
        <v>815</v>
      </c>
      <c r="E561" s="84">
        <v>20845</v>
      </c>
      <c r="F561" s="84" t="s">
        <v>822</v>
      </c>
      <c r="G561" s="83" t="s">
        <v>627</v>
      </c>
      <c r="H561" s="85">
        <v>16067059</v>
      </c>
      <c r="I561" s="85">
        <v>878</v>
      </c>
      <c r="J561" s="83" t="s">
        <v>863</v>
      </c>
      <c r="K561" s="83" t="s">
        <v>863</v>
      </c>
      <c r="L561" s="86">
        <v>1214</v>
      </c>
      <c r="M561" s="83" t="s">
        <v>863</v>
      </c>
    </row>
    <row r="562" spans="2:13" ht="13.15" customHeight="1" x14ac:dyDescent="0.2">
      <c r="B562" s="61">
        <v>1221</v>
      </c>
      <c r="C562" s="82">
        <v>19</v>
      </c>
      <c r="D562" s="83" t="s">
        <v>815</v>
      </c>
      <c r="E562" s="84">
        <v>20943</v>
      </c>
      <c r="F562" s="84" t="s">
        <v>864</v>
      </c>
      <c r="G562" s="83" t="s">
        <v>627</v>
      </c>
      <c r="H562" s="85">
        <v>16067065</v>
      </c>
      <c r="I562" s="85">
        <v>1050</v>
      </c>
      <c r="J562" s="83" t="s">
        <v>865</v>
      </c>
      <c r="K562" s="83" t="s">
        <v>866</v>
      </c>
      <c r="L562" s="86">
        <v>1221</v>
      </c>
      <c r="M562" s="83" t="s">
        <v>866</v>
      </c>
    </row>
    <row r="563" spans="2:13" ht="13.15" customHeight="1" x14ac:dyDescent="0.2">
      <c r="B563" s="61">
        <v>1225</v>
      </c>
      <c r="C563" s="82">
        <v>19</v>
      </c>
      <c r="D563" s="83" t="s">
        <v>815</v>
      </c>
      <c r="E563" s="84">
        <v>56590</v>
      </c>
      <c r="F563" s="84" t="s">
        <v>798</v>
      </c>
      <c r="G563" s="83" t="s">
        <v>627</v>
      </c>
      <c r="H563" s="85">
        <v>16067068</v>
      </c>
      <c r="I563" s="85">
        <v>704</v>
      </c>
      <c r="J563" s="83" t="s">
        <v>867</v>
      </c>
      <c r="K563" s="83" t="s">
        <v>867</v>
      </c>
      <c r="L563" s="86">
        <v>1225</v>
      </c>
      <c r="M563" s="83" t="s">
        <v>867</v>
      </c>
    </row>
    <row r="564" spans="2:13" ht="13.15" customHeight="1" x14ac:dyDescent="0.2">
      <c r="B564" s="61">
        <v>1227</v>
      </c>
      <c r="C564" s="82">
        <v>19</v>
      </c>
      <c r="D564" s="83" t="s">
        <v>815</v>
      </c>
      <c r="E564" s="84">
        <v>20836</v>
      </c>
      <c r="F564" s="84" t="s">
        <v>817</v>
      </c>
      <c r="G564" s="83" t="s">
        <v>627</v>
      </c>
      <c r="H564" s="85">
        <v>16067071</v>
      </c>
      <c r="I564" s="85">
        <v>783</v>
      </c>
      <c r="J564" s="83" t="s">
        <v>868</v>
      </c>
      <c r="K564" s="83" t="s">
        <v>868</v>
      </c>
      <c r="L564" s="86">
        <v>1227</v>
      </c>
      <c r="M564" s="83" t="s">
        <v>868</v>
      </c>
    </row>
    <row r="565" spans="2:13" ht="13.15" customHeight="1" x14ac:dyDescent="0.2">
      <c r="B565" s="61">
        <v>1249</v>
      </c>
      <c r="C565" s="82">
        <v>19</v>
      </c>
      <c r="D565" s="83" t="s">
        <v>815</v>
      </c>
      <c r="E565" s="84">
        <v>56589</v>
      </c>
      <c r="F565" s="84" t="s">
        <v>840</v>
      </c>
      <c r="G565" s="83" t="s">
        <v>627</v>
      </c>
      <c r="H565" s="85">
        <v>16067072</v>
      </c>
      <c r="I565" s="85">
        <v>863</v>
      </c>
      <c r="J565" s="83" t="s">
        <v>869</v>
      </c>
      <c r="K565" s="83" t="s">
        <v>870</v>
      </c>
      <c r="L565" s="86">
        <v>1249</v>
      </c>
      <c r="M565" s="83" t="s">
        <v>871</v>
      </c>
    </row>
    <row r="566" spans="2:13" ht="13.15" customHeight="1" x14ac:dyDescent="0.2">
      <c r="B566" s="61">
        <v>1229</v>
      </c>
      <c r="C566" s="82">
        <v>19</v>
      </c>
      <c r="D566" s="83" t="s">
        <v>815</v>
      </c>
      <c r="E566" s="84">
        <v>56589</v>
      </c>
      <c r="F566" s="84" t="s">
        <v>840</v>
      </c>
      <c r="G566" s="83" t="s">
        <v>627</v>
      </c>
      <c r="H566" s="85">
        <v>16067072</v>
      </c>
      <c r="I566" s="85">
        <v>863</v>
      </c>
      <c r="J566" s="83" t="s">
        <v>869</v>
      </c>
      <c r="K566" s="83" t="s">
        <v>870</v>
      </c>
      <c r="L566" s="86">
        <v>1229</v>
      </c>
      <c r="M566" s="83" t="s">
        <v>872</v>
      </c>
    </row>
    <row r="567" spans="2:13" ht="13.15" customHeight="1" x14ac:dyDescent="0.2">
      <c r="B567" s="61">
        <v>1250</v>
      </c>
      <c r="C567" s="82">
        <v>19</v>
      </c>
      <c r="D567" s="83" t="s">
        <v>815</v>
      </c>
      <c r="E567" s="84">
        <v>56589</v>
      </c>
      <c r="F567" s="84" t="s">
        <v>840</v>
      </c>
      <c r="G567" s="83" t="s">
        <v>627</v>
      </c>
      <c r="H567" s="85">
        <v>16067072</v>
      </c>
      <c r="I567" s="85">
        <v>863</v>
      </c>
      <c r="J567" s="83" t="s">
        <v>869</v>
      </c>
      <c r="K567" s="83" t="s">
        <v>870</v>
      </c>
      <c r="L567" s="86">
        <v>1250</v>
      </c>
      <c r="M567" s="83" t="s">
        <v>873</v>
      </c>
    </row>
    <row r="568" spans="2:13" ht="13.15" customHeight="1" x14ac:dyDescent="0.2">
      <c r="B568" s="61">
        <v>1230</v>
      </c>
      <c r="C568" s="82">
        <v>19</v>
      </c>
      <c r="D568" s="83" t="s">
        <v>815</v>
      </c>
      <c r="E568" s="84">
        <v>56589</v>
      </c>
      <c r="F568" s="84" t="s">
        <v>840</v>
      </c>
      <c r="G568" s="83" t="s">
        <v>627</v>
      </c>
      <c r="H568" s="85">
        <v>16067072</v>
      </c>
      <c r="I568" s="85">
        <v>863</v>
      </c>
      <c r="J568" s="83" t="s">
        <v>869</v>
      </c>
      <c r="K568" s="83" t="s">
        <v>870</v>
      </c>
      <c r="L568" s="86">
        <v>1230</v>
      </c>
      <c r="M568" s="83" t="s">
        <v>874</v>
      </c>
    </row>
    <row r="569" spans="2:13" ht="13.15" customHeight="1" x14ac:dyDescent="0.2">
      <c r="B569" s="61">
        <v>1251</v>
      </c>
      <c r="C569" s="82">
        <v>19</v>
      </c>
      <c r="D569" s="83" t="s">
        <v>815</v>
      </c>
      <c r="E569" s="84">
        <v>56589</v>
      </c>
      <c r="F569" s="84" t="s">
        <v>840</v>
      </c>
      <c r="G569" s="83" t="s">
        <v>627</v>
      </c>
      <c r="H569" s="85">
        <v>16067072</v>
      </c>
      <c r="I569" s="85">
        <v>863</v>
      </c>
      <c r="J569" s="83" t="s">
        <v>869</v>
      </c>
      <c r="K569" s="83" t="s">
        <v>870</v>
      </c>
      <c r="L569" s="86">
        <v>1251</v>
      </c>
      <c r="M569" s="83" t="s">
        <v>875</v>
      </c>
    </row>
    <row r="570" spans="2:13" ht="13.15" customHeight="1" x14ac:dyDescent="0.2">
      <c r="B570" s="61">
        <v>1231</v>
      </c>
      <c r="C570" s="82">
        <v>19</v>
      </c>
      <c r="D570" s="83" t="s">
        <v>815</v>
      </c>
      <c r="E570" s="84">
        <v>56589</v>
      </c>
      <c r="F570" s="84" t="s">
        <v>840</v>
      </c>
      <c r="G570" s="83" t="s">
        <v>627</v>
      </c>
      <c r="H570" s="85">
        <v>16067072</v>
      </c>
      <c r="I570" s="85">
        <v>863</v>
      </c>
      <c r="J570" s="83" t="s">
        <v>869</v>
      </c>
      <c r="K570" s="83" t="s">
        <v>870</v>
      </c>
      <c r="L570" s="86">
        <v>1231</v>
      </c>
      <c r="M570" s="83" t="s">
        <v>876</v>
      </c>
    </row>
    <row r="571" spans="2:13" ht="13.15" customHeight="1" x14ac:dyDescent="0.2">
      <c r="B571" s="61">
        <v>1232</v>
      </c>
      <c r="C571" s="82">
        <v>19</v>
      </c>
      <c r="D571" s="83" t="s">
        <v>815</v>
      </c>
      <c r="E571" s="84">
        <v>56589</v>
      </c>
      <c r="F571" s="84" t="s">
        <v>840</v>
      </c>
      <c r="G571" s="83" t="s">
        <v>627</v>
      </c>
      <c r="H571" s="85">
        <v>16067072</v>
      </c>
      <c r="I571" s="85">
        <v>863</v>
      </c>
      <c r="J571" s="83" t="s">
        <v>869</v>
      </c>
      <c r="K571" s="83" t="s">
        <v>870</v>
      </c>
      <c r="L571" s="86">
        <v>1232</v>
      </c>
      <c r="M571" s="83" t="s">
        <v>870</v>
      </c>
    </row>
    <row r="572" spans="2:13" ht="13.15" customHeight="1" x14ac:dyDescent="0.2">
      <c r="B572" s="61">
        <v>1252</v>
      </c>
      <c r="C572" s="82">
        <v>19</v>
      </c>
      <c r="D572" s="83" t="s">
        <v>815</v>
      </c>
      <c r="E572" s="84">
        <v>56589</v>
      </c>
      <c r="F572" s="84" t="s">
        <v>840</v>
      </c>
      <c r="G572" s="83" t="s">
        <v>627</v>
      </c>
      <c r="H572" s="85">
        <v>16067072</v>
      </c>
      <c r="I572" s="85">
        <v>863</v>
      </c>
      <c r="J572" s="83" t="s">
        <v>869</v>
      </c>
      <c r="K572" s="83" t="s">
        <v>870</v>
      </c>
      <c r="L572" s="86">
        <v>1252</v>
      </c>
      <c r="M572" s="83" t="s">
        <v>877</v>
      </c>
    </row>
    <row r="573" spans="2:13" ht="13.15" customHeight="1" x14ac:dyDescent="0.2">
      <c r="B573" s="61">
        <v>1241</v>
      </c>
      <c r="C573" s="82">
        <v>19</v>
      </c>
      <c r="D573" s="83" t="s">
        <v>815</v>
      </c>
      <c r="E573" s="84">
        <v>56590</v>
      </c>
      <c r="F573" s="84" t="s">
        <v>798</v>
      </c>
      <c r="G573" s="83" t="s">
        <v>627</v>
      </c>
      <c r="H573" s="85">
        <v>16067082</v>
      </c>
      <c r="I573" s="85">
        <v>706</v>
      </c>
      <c r="J573" s="83" t="s">
        <v>878</v>
      </c>
      <c r="K573" s="83" t="s">
        <v>878</v>
      </c>
      <c r="L573" s="86">
        <v>1241</v>
      </c>
      <c r="M573" s="83" t="s">
        <v>878</v>
      </c>
    </row>
    <row r="574" spans="2:13" ht="13.15" customHeight="1" x14ac:dyDescent="0.2">
      <c r="B574" s="61">
        <v>1158</v>
      </c>
      <c r="C574" s="82">
        <v>20</v>
      </c>
      <c r="D574" s="83" t="s">
        <v>879</v>
      </c>
      <c r="E574" s="84">
        <v>56589</v>
      </c>
      <c r="F574" s="84" t="s">
        <v>840</v>
      </c>
      <c r="G574" s="83" t="s">
        <v>627</v>
      </c>
      <c r="H574" s="85">
        <v>16067019</v>
      </c>
      <c r="I574" s="85">
        <v>926</v>
      </c>
      <c r="J574" s="83" t="s">
        <v>880</v>
      </c>
      <c r="K574" s="83" t="s">
        <v>881</v>
      </c>
      <c r="L574" s="86">
        <v>1158</v>
      </c>
      <c r="M574" s="83" t="s">
        <v>882</v>
      </c>
    </row>
    <row r="575" spans="2:13" ht="13.15" customHeight="1" x14ac:dyDescent="0.2">
      <c r="B575" s="61">
        <v>1159</v>
      </c>
      <c r="C575" s="82">
        <v>20</v>
      </c>
      <c r="D575" s="83" t="s">
        <v>879</v>
      </c>
      <c r="E575" s="84">
        <v>56589</v>
      </c>
      <c r="F575" s="84" t="s">
        <v>840</v>
      </c>
      <c r="G575" s="83" t="s">
        <v>627</v>
      </c>
      <c r="H575" s="85">
        <v>16067019</v>
      </c>
      <c r="I575" s="85">
        <v>926</v>
      </c>
      <c r="J575" s="83" t="s">
        <v>880</v>
      </c>
      <c r="K575" s="83" t="s">
        <v>881</v>
      </c>
      <c r="L575" s="86">
        <v>1159</v>
      </c>
      <c r="M575" s="83" t="s">
        <v>883</v>
      </c>
    </row>
    <row r="576" spans="2:13" ht="13.15" customHeight="1" x14ac:dyDescent="0.2">
      <c r="B576" s="61">
        <v>1161</v>
      </c>
      <c r="C576" s="82">
        <v>20</v>
      </c>
      <c r="D576" s="83" t="s">
        <v>879</v>
      </c>
      <c r="E576" s="84">
        <v>56589</v>
      </c>
      <c r="F576" s="84" t="s">
        <v>840</v>
      </c>
      <c r="G576" s="83" t="s">
        <v>627</v>
      </c>
      <c r="H576" s="85">
        <v>16067019</v>
      </c>
      <c r="I576" s="85">
        <v>926</v>
      </c>
      <c r="J576" s="83" t="s">
        <v>880</v>
      </c>
      <c r="K576" s="83" t="s">
        <v>881</v>
      </c>
      <c r="L576" s="86">
        <v>1161</v>
      </c>
      <c r="M576" s="83" t="s">
        <v>884</v>
      </c>
    </row>
    <row r="577" spans="2:13" ht="13.15" customHeight="1" x14ac:dyDescent="0.2">
      <c r="B577" s="61">
        <v>1162</v>
      </c>
      <c r="C577" s="82">
        <v>20</v>
      </c>
      <c r="D577" s="83" t="s">
        <v>879</v>
      </c>
      <c r="E577" s="84">
        <v>56589</v>
      </c>
      <c r="F577" s="84" t="s">
        <v>840</v>
      </c>
      <c r="G577" s="83" t="s">
        <v>627</v>
      </c>
      <c r="H577" s="85">
        <v>16067019</v>
      </c>
      <c r="I577" s="85">
        <v>926</v>
      </c>
      <c r="J577" s="83" t="s">
        <v>880</v>
      </c>
      <c r="K577" s="83" t="s">
        <v>881</v>
      </c>
      <c r="L577" s="86">
        <v>1162</v>
      </c>
      <c r="M577" s="83" t="s">
        <v>881</v>
      </c>
    </row>
    <row r="578" spans="2:13" ht="13.15" customHeight="1" x14ac:dyDescent="0.2">
      <c r="B578" s="61">
        <v>1242</v>
      </c>
      <c r="C578" s="82">
        <v>20</v>
      </c>
      <c r="D578" s="83" t="s">
        <v>879</v>
      </c>
      <c r="E578" s="84">
        <v>56589</v>
      </c>
      <c r="F578" s="84" t="s">
        <v>840</v>
      </c>
      <c r="G578" s="83" t="s">
        <v>627</v>
      </c>
      <c r="H578" s="85">
        <v>16067092</v>
      </c>
      <c r="I578" s="85">
        <v>985</v>
      </c>
      <c r="J578" s="83" t="s">
        <v>833</v>
      </c>
      <c r="K578" s="83" t="s">
        <v>833</v>
      </c>
      <c r="L578" s="86">
        <v>1242</v>
      </c>
      <c r="M578" s="83" t="s">
        <v>3196</v>
      </c>
    </row>
    <row r="579" spans="2:13" ht="13.15" customHeight="1" x14ac:dyDescent="0.2">
      <c r="B579" s="61">
        <v>1243</v>
      </c>
      <c r="C579" s="82">
        <v>20</v>
      </c>
      <c r="D579" s="83" t="s">
        <v>879</v>
      </c>
      <c r="E579" s="84">
        <v>56589</v>
      </c>
      <c r="F579" s="84" t="s">
        <v>840</v>
      </c>
      <c r="G579" s="83" t="s">
        <v>627</v>
      </c>
      <c r="H579" s="85">
        <v>16067092</v>
      </c>
      <c r="I579" s="85">
        <v>985</v>
      </c>
      <c r="J579" s="83" t="s">
        <v>833</v>
      </c>
      <c r="K579" s="83" t="s">
        <v>833</v>
      </c>
      <c r="L579" s="86">
        <v>1243</v>
      </c>
      <c r="M579" s="83" t="s">
        <v>885</v>
      </c>
    </row>
    <row r="580" spans="2:13" ht="13.15" customHeight="1" x14ac:dyDescent="0.2">
      <c r="B580" s="61">
        <v>1244</v>
      </c>
      <c r="C580" s="82">
        <v>20</v>
      </c>
      <c r="D580" s="83" t="s">
        <v>879</v>
      </c>
      <c r="E580" s="84">
        <v>56589</v>
      </c>
      <c r="F580" s="84" t="s">
        <v>840</v>
      </c>
      <c r="G580" s="83" t="s">
        <v>627</v>
      </c>
      <c r="H580" s="85">
        <v>16067092</v>
      </c>
      <c r="I580" s="85">
        <v>985</v>
      </c>
      <c r="J580" s="83" t="s">
        <v>833</v>
      </c>
      <c r="K580" s="83" t="s">
        <v>833</v>
      </c>
      <c r="L580" s="86">
        <v>1244</v>
      </c>
      <c r="M580" s="83" t="s">
        <v>886</v>
      </c>
    </row>
    <row r="581" spans="2:13" ht="13.15" customHeight="1" x14ac:dyDescent="0.2">
      <c r="B581" s="61">
        <v>1245</v>
      </c>
      <c r="C581" s="82">
        <v>20</v>
      </c>
      <c r="D581" s="83" t="s">
        <v>879</v>
      </c>
      <c r="E581" s="84">
        <v>56589</v>
      </c>
      <c r="F581" s="84" t="s">
        <v>840</v>
      </c>
      <c r="G581" s="83" t="s">
        <v>627</v>
      </c>
      <c r="H581" s="85">
        <v>16067092</v>
      </c>
      <c r="I581" s="85">
        <v>985</v>
      </c>
      <c r="J581" s="83" t="s">
        <v>833</v>
      </c>
      <c r="K581" s="83" t="s">
        <v>833</v>
      </c>
      <c r="L581" s="86">
        <v>1245</v>
      </c>
      <c r="M581" s="83" t="s">
        <v>887</v>
      </c>
    </row>
    <row r="582" spans="2:13" ht="13.15" customHeight="1" x14ac:dyDescent="0.2">
      <c r="B582" s="61">
        <v>1246</v>
      </c>
      <c r="C582" s="82">
        <v>20</v>
      </c>
      <c r="D582" s="83" t="s">
        <v>879</v>
      </c>
      <c r="E582" s="84">
        <v>56589</v>
      </c>
      <c r="F582" s="84" t="s">
        <v>840</v>
      </c>
      <c r="G582" s="83" t="s">
        <v>627</v>
      </c>
      <c r="H582" s="85">
        <v>16067092</v>
      </c>
      <c r="I582" s="85">
        <v>985</v>
      </c>
      <c r="J582" s="83" t="s">
        <v>833</v>
      </c>
      <c r="K582" s="83" t="s">
        <v>833</v>
      </c>
      <c r="L582" s="86">
        <v>1246</v>
      </c>
      <c r="M582" s="83" t="s">
        <v>888</v>
      </c>
    </row>
    <row r="583" spans="2:13" ht="13.15" customHeight="1" x14ac:dyDescent="0.2">
      <c r="B583" s="61">
        <v>1247</v>
      </c>
      <c r="C583" s="82">
        <v>20</v>
      </c>
      <c r="D583" s="83" t="s">
        <v>879</v>
      </c>
      <c r="E583" s="84">
        <v>56589</v>
      </c>
      <c r="F583" s="84" t="s">
        <v>840</v>
      </c>
      <c r="G583" s="83" t="s">
        <v>627</v>
      </c>
      <c r="H583" s="85">
        <v>16067092</v>
      </c>
      <c r="I583" s="85">
        <v>985</v>
      </c>
      <c r="J583" s="83" t="s">
        <v>833</v>
      </c>
      <c r="K583" s="83" t="s">
        <v>833</v>
      </c>
      <c r="L583" s="86">
        <v>1247</v>
      </c>
      <c r="M583" s="83" t="s">
        <v>889</v>
      </c>
    </row>
    <row r="584" spans="2:13" ht="13.15" customHeight="1" x14ac:dyDescent="0.2">
      <c r="B584" s="61">
        <v>1248</v>
      </c>
      <c r="C584" s="82">
        <v>20</v>
      </c>
      <c r="D584" s="83" t="s">
        <v>879</v>
      </c>
      <c r="E584" s="84">
        <v>56589</v>
      </c>
      <c r="F584" s="84" t="s">
        <v>840</v>
      </c>
      <c r="G584" s="83" t="s">
        <v>627</v>
      </c>
      <c r="H584" s="85">
        <v>16067092</v>
      </c>
      <c r="I584" s="85">
        <v>985</v>
      </c>
      <c r="J584" s="83" t="s">
        <v>833</v>
      </c>
      <c r="K584" s="83" t="s">
        <v>833</v>
      </c>
      <c r="L584" s="86">
        <v>1248</v>
      </c>
      <c r="M584" s="83" t="s">
        <v>890</v>
      </c>
    </row>
    <row r="585" spans="2:13" ht="13.15" customHeight="1" x14ac:dyDescent="0.2">
      <c r="B585" s="61">
        <v>1168</v>
      </c>
      <c r="C585" s="82">
        <v>21</v>
      </c>
      <c r="D585" s="83" t="s">
        <v>891</v>
      </c>
      <c r="E585" s="84">
        <v>20943</v>
      </c>
      <c r="F585" s="84" t="s">
        <v>864</v>
      </c>
      <c r="G585" s="83" t="s">
        <v>627</v>
      </c>
      <c r="H585" s="85">
        <v>16067092</v>
      </c>
      <c r="I585" s="85">
        <v>985</v>
      </c>
      <c r="J585" s="83" t="s">
        <v>833</v>
      </c>
      <c r="K585" s="83" t="s">
        <v>833</v>
      </c>
      <c r="L585" s="86">
        <v>1168</v>
      </c>
      <c r="M585" s="83" t="s">
        <v>833</v>
      </c>
    </row>
    <row r="586" spans="2:13" ht="13.15" customHeight="1" x14ac:dyDescent="0.2">
      <c r="B586" s="61">
        <v>1191</v>
      </c>
      <c r="C586" s="82">
        <v>21</v>
      </c>
      <c r="D586" s="83" t="s">
        <v>891</v>
      </c>
      <c r="E586" s="84">
        <v>20943</v>
      </c>
      <c r="F586" s="84" t="s">
        <v>864</v>
      </c>
      <c r="G586" s="83" t="s">
        <v>627</v>
      </c>
      <c r="H586" s="85">
        <v>16067092</v>
      </c>
      <c r="I586" s="85">
        <v>985</v>
      </c>
      <c r="J586" s="83" t="s">
        <v>833</v>
      </c>
      <c r="K586" s="83" t="s">
        <v>833</v>
      </c>
      <c r="L586" s="86">
        <v>1191</v>
      </c>
      <c r="M586" s="83" t="s">
        <v>894</v>
      </c>
    </row>
    <row r="587" spans="2:13" ht="13.15" customHeight="1" x14ac:dyDescent="0.2">
      <c r="B587" s="61">
        <v>1194</v>
      </c>
      <c r="C587" s="82">
        <v>21</v>
      </c>
      <c r="D587" s="83" t="s">
        <v>891</v>
      </c>
      <c r="E587" s="84">
        <v>20943</v>
      </c>
      <c r="F587" s="84" t="s">
        <v>864</v>
      </c>
      <c r="G587" s="83" t="s">
        <v>627</v>
      </c>
      <c r="H587" s="85">
        <v>16067092</v>
      </c>
      <c r="I587" s="85">
        <v>985</v>
      </c>
      <c r="J587" s="83" t="s">
        <v>833</v>
      </c>
      <c r="K587" s="83" t="s">
        <v>833</v>
      </c>
      <c r="L587" s="86">
        <v>1194</v>
      </c>
      <c r="M587" s="83" t="s">
        <v>892</v>
      </c>
    </row>
    <row r="588" spans="2:13" ht="13.15" customHeight="1" x14ac:dyDescent="0.2">
      <c r="B588" s="61">
        <v>1169</v>
      </c>
      <c r="C588" s="82">
        <v>21</v>
      </c>
      <c r="D588" s="83" t="s">
        <v>891</v>
      </c>
      <c r="E588" s="84">
        <v>20943</v>
      </c>
      <c r="F588" s="84" t="s">
        <v>864</v>
      </c>
      <c r="G588" s="83" t="s">
        <v>627</v>
      </c>
      <c r="H588" s="85">
        <v>16067092</v>
      </c>
      <c r="I588" s="85">
        <v>985</v>
      </c>
      <c r="J588" s="83" t="s">
        <v>833</v>
      </c>
      <c r="K588" s="83" t="s">
        <v>833</v>
      </c>
      <c r="L588" s="86">
        <v>1169</v>
      </c>
      <c r="M588" s="83" t="s">
        <v>893</v>
      </c>
    </row>
    <row r="589" spans="2:13" ht="13.15" customHeight="1" x14ac:dyDescent="0.2">
      <c r="B589" s="61">
        <v>1199</v>
      </c>
      <c r="C589" s="82">
        <v>21</v>
      </c>
      <c r="D589" s="83" t="s">
        <v>891</v>
      </c>
      <c r="E589" s="84">
        <v>20943</v>
      </c>
      <c r="F589" s="84" t="s">
        <v>864</v>
      </c>
      <c r="G589" s="83" t="s">
        <v>627</v>
      </c>
      <c r="H589" s="85">
        <v>16067044</v>
      </c>
      <c r="I589" s="85">
        <v>1058</v>
      </c>
      <c r="J589" s="83" t="s">
        <v>895</v>
      </c>
      <c r="K589" s="83" t="s">
        <v>895</v>
      </c>
      <c r="L589" s="86">
        <v>1199</v>
      </c>
      <c r="M589" s="83" t="s">
        <v>895</v>
      </c>
    </row>
    <row r="590" spans="2:13" ht="13.15" customHeight="1" x14ac:dyDescent="0.2">
      <c r="B590" s="61">
        <v>1151</v>
      </c>
      <c r="C590" s="82">
        <v>21</v>
      </c>
      <c r="D590" s="83" t="s">
        <v>891</v>
      </c>
      <c r="E590" s="84">
        <v>20943</v>
      </c>
      <c r="F590" s="84" t="s">
        <v>864</v>
      </c>
      <c r="G590" s="83" t="s">
        <v>627</v>
      </c>
      <c r="H590" s="85">
        <v>16067053</v>
      </c>
      <c r="I590" s="85">
        <v>942</v>
      </c>
      <c r="J590" s="83" t="s">
        <v>896</v>
      </c>
      <c r="K590" s="83" t="s">
        <v>897</v>
      </c>
      <c r="L590" s="86">
        <v>1151</v>
      </c>
      <c r="M590" s="83" t="s">
        <v>898</v>
      </c>
    </row>
    <row r="591" spans="2:13" ht="13.15" customHeight="1" x14ac:dyDescent="0.2">
      <c r="B591" s="61">
        <v>1188</v>
      </c>
      <c r="C591" s="82">
        <v>21</v>
      </c>
      <c r="D591" s="83" t="s">
        <v>891</v>
      </c>
      <c r="E591" s="84">
        <v>20943</v>
      </c>
      <c r="F591" s="84" t="s">
        <v>864</v>
      </c>
      <c r="G591" s="83" t="s">
        <v>627</v>
      </c>
      <c r="H591" s="85">
        <v>16067053</v>
      </c>
      <c r="I591" s="85">
        <v>942</v>
      </c>
      <c r="J591" s="83" t="s">
        <v>896</v>
      </c>
      <c r="K591" s="83" t="s">
        <v>897</v>
      </c>
      <c r="L591" s="86">
        <v>1188</v>
      </c>
      <c r="M591" s="83" t="s">
        <v>899</v>
      </c>
    </row>
    <row r="592" spans="2:13" ht="13.15" customHeight="1" x14ac:dyDescent="0.2">
      <c r="B592" s="61">
        <v>1210</v>
      </c>
      <c r="C592" s="82">
        <v>21</v>
      </c>
      <c r="D592" s="83" t="s">
        <v>891</v>
      </c>
      <c r="E592" s="84">
        <v>20943</v>
      </c>
      <c r="F592" s="84" t="s">
        <v>864</v>
      </c>
      <c r="G592" s="83" t="s">
        <v>627</v>
      </c>
      <c r="H592" s="85">
        <v>16067053</v>
      </c>
      <c r="I592" s="85">
        <v>942</v>
      </c>
      <c r="J592" s="83" t="s">
        <v>896</v>
      </c>
      <c r="K592" s="83" t="s">
        <v>897</v>
      </c>
      <c r="L592" s="86">
        <v>1210</v>
      </c>
      <c r="M592" s="83" t="s">
        <v>897</v>
      </c>
    </row>
    <row r="593" spans="2:13" ht="13.15" customHeight="1" x14ac:dyDescent="0.2">
      <c r="B593" s="61">
        <v>1240</v>
      </c>
      <c r="C593" s="82">
        <v>21</v>
      </c>
      <c r="D593" s="83" t="s">
        <v>891</v>
      </c>
      <c r="E593" s="84">
        <v>20943</v>
      </c>
      <c r="F593" s="84" t="s">
        <v>864</v>
      </c>
      <c r="G593" s="83" t="s">
        <v>627</v>
      </c>
      <c r="H593" s="85">
        <v>16067053</v>
      </c>
      <c r="I593" s="85">
        <v>942</v>
      </c>
      <c r="J593" s="83" t="s">
        <v>896</v>
      </c>
      <c r="K593" s="83" t="s">
        <v>897</v>
      </c>
      <c r="L593" s="86">
        <v>1240</v>
      </c>
      <c r="M593" s="83" t="s">
        <v>900</v>
      </c>
    </row>
    <row r="594" spans="2:13" ht="13.15" customHeight="1" x14ac:dyDescent="0.2">
      <c r="B594" s="61">
        <v>1499</v>
      </c>
      <c r="C594" s="82">
        <v>22</v>
      </c>
      <c r="D594" s="83" t="s">
        <v>901</v>
      </c>
      <c r="E594" s="84">
        <v>20885</v>
      </c>
      <c r="F594" s="84" t="s">
        <v>902</v>
      </c>
      <c r="G594" s="83" t="s">
        <v>903</v>
      </c>
      <c r="H594" s="85">
        <v>16070001</v>
      </c>
      <c r="I594" s="85">
        <v>950</v>
      </c>
      <c r="J594" s="83" t="s">
        <v>904</v>
      </c>
      <c r="K594" s="83" t="s">
        <v>904</v>
      </c>
      <c r="L594" s="86">
        <v>1499</v>
      </c>
      <c r="M594" s="83" t="s">
        <v>904</v>
      </c>
    </row>
    <row r="595" spans="2:13" ht="13.15" customHeight="1" x14ac:dyDescent="0.2">
      <c r="B595" s="61">
        <v>1552</v>
      </c>
      <c r="C595" s="82">
        <v>22</v>
      </c>
      <c r="D595" s="83" t="s">
        <v>901</v>
      </c>
      <c r="E595" s="84">
        <v>20885</v>
      </c>
      <c r="F595" s="84" t="s">
        <v>902</v>
      </c>
      <c r="G595" s="83" t="s">
        <v>903</v>
      </c>
      <c r="H595" s="85">
        <v>16070028</v>
      </c>
      <c r="I595" s="85">
        <v>3122</v>
      </c>
      <c r="J595" s="83" t="s">
        <v>905</v>
      </c>
      <c r="K595" s="83" t="s">
        <v>905</v>
      </c>
      <c r="L595" s="86">
        <v>1552</v>
      </c>
      <c r="M595" s="83" t="s">
        <v>906</v>
      </c>
    </row>
    <row r="596" spans="2:13" ht="13.15" customHeight="1" x14ac:dyDescent="0.2">
      <c r="B596" s="61">
        <v>1576</v>
      </c>
      <c r="C596" s="82">
        <v>22</v>
      </c>
      <c r="D596" s="83" t="s">
        <v>901</v>
      </c>
      <c r="E596" s="84">
        <v>56587</v>
      </c>
      <c r="F596" s="84" t="s">
        <v>907</v>
      </c>
      <c r="G596" s="83" t="s">
        <v>903</v>
      </c>
      <c r="H596" s="85">
        <v>16070028</v>
      </c>
      <c r="I596" s="85">
        <v>3122</v>
      </c>
      <c r="J596" s="83" t="s">
        <v>905</v>
      </c>
      <c r="K596" s="83" t="s">
        <v>905</v>
      </c>
      <c r="L596" s="86">
        <v>1576</v>
      </c>
      <c r="M596" s="83" t="s">
        <v>908</v>
      </c>
    </row>
    <row r="597" spans="2:13" ht="13.15" customHeight="1" x14ac:dyDescent="0.2">
      <c r="B597" s="61">
        <v>1540</v>
      </c>
      <c r="C597" s="82">
        <v>22</v>
      </c>
      <c r="D597" s="83" t="s">
        <v>901</v>
      </c>
      <c r="E597" s="84">
        <v>20885</v>
      </c>
      <c r="F597" s="84" t="s">
        <v>902</v>
      </c>
      <c r="G597" s="83" t="s">
        <v>903</v>
      </c>
      <c r="H597" s="85">
        <v>16070028</v>
      </c>
      <c r="I597" s="85">
        <v>3122</v>
      </c>
      <c r="J597" s="83" t="s">
        <v>905</v>
      </c>
      <c r="K597" s="83" t="s">
        <v>905</v>
      </c>
      <c r="L597" s="86">
        <v>1540</v>
      </c>
      <c r="M597" s="83" t="s">
        <v>909</v>
      </c>
    </row>
    <row r="598" spans="2:13" ht="13.15" customHeight="1" x14ac:dyDescent="0.2">
      <c r="B598" s="61">
        <v>1577</v>
      </c>
      <c r="C598" s="82">
        <v>22</v>
      </c>
      <c r="D598" s="83" t="s">
        <v>901</v>
      </c>
      <c r="E598" s="84">
        <v>20895</v>
      </c>
      <c r="F598" s="84" t="s">
        <v>824</v>
      </c>
      <c r="G598" s="83" t="s">
        <v>903</v>
      </c>
      <c r="H598" s="85">
        <v>16070028</v>
      </c>
      <c r="I598" s="85">
        <v>3122</v>
      </c>
      <c r="J598" s="83" t="s">
        <v>905</v>
      </c>
      <c r="K598" s="83" t="s">
        <v>905</v>
      </c>
      <c r="L598" s="86">
        <v>1577</v>
      </c>
      <c r="M598" s="83" t="s">
        <v>910</v>
      </c>
    </row>
    <row r="599" spans="2:13" ht="13.15" customHeight="1" x14ac:dyDescent="0.2">
      <c r="B599" s="61">
        <v>1578</v>
      </c>
      <c r="C599" s="82">
        <v>22</v>
      </c>
      <c r="D599" s="83" t="s">
        <v>901</v>
      </c>
      <c r="E599" s="84">
        <v>20895</v>
      </c>
      <c r="F599" s="84" t="s">
        <v>824</v>
      </c>
      <c r="G599" s="83" t="s">
        <v>903</v>
      </c>
      <c r="H599" s="85">
        <v>16070028</v>
      </c>
      <c r="I599" s="85">
        <v>3122</v>
      </c>
      <c r="J599" s="83" t="s">
        <v>905</v>
      </c>
      <c r="K599" s="83" t="s">
        <v>905</v>
      </c>
      <c r="L599" s="86">
        <v>1578</v>
      </c>
      <c r="M599" s="83" t="s">
        <v>911</v>
      </c>
    </row>
    <row r="600" spans="2:13" ht="13.15" customHeight="1" x14ac:dyDescent="0.2">
      <c r="B600" s="61">
        <v>1541</v>
      </c>
      <c r="C600" s="82">
        <v>22</v>
      </c>
      <c r="D600" s="83" t="s">
        <v>901</v>
      </c>
      <c r="E600" s="84">
        <v>56587</v>
      </c>
      <c r="F600" s="84" t="s">
        <v>907</v>
      </c>
      <c r="G600" s="83" t="s">
        <v>903</v>
      </c>
      <c r="H600" s="85">
        <v>16070028</v>
      </c>
      <c r="I600" s="85">
        <v>3122</v>
      </c>
      <c r="J600" s="83" t="s">
        <v>905</v>
      </c>
      <c r="K600" s="83" t="s">
        <v>905</v>
      </c>
      <c r="L600" s="86">
        <v>1541</v>
      </c>
      <c r="M600" s="83" t="s">
        <v>912</v>
      </c>
    </row>
    <row r="601" spans="2:13" ht="13.15" customHeight="1" x14ac:dyDescent="0.2">
      <c r="B601" s="61">
        <v>1553</v>
      </c>
      <c r="C601" s="82">
        <v>22</v>
      </c>
      <c r="D601" s="83" t="s">
        <v>901</v>
      </c>
      <c r="E601" s="84">
        <v>20885</v>
      </c>
      <c r="F601" s="84" t="s">
        <v>902</v>
      </c>
      <c r="G601" s="83" t="s">
        <v>903</v>
      </c>
      <c r="H601" s="85">
        <v>16070028</v>
      </c>
      <c r="I601" s="85">
        <v>3122</v>
      </c>
      <c r="J601" s="83" t="s">
        <v>905</v>
      </c>
      <c r="K601" s="83" t="s">
        <v>905</v>
      </c>
      <c r="L601" s="86">
        <v>1553</v>
      </c>
      <c r="M601" s="83" t="s">
        <v>913</v>
      </c>
    </row>
    <row r="602" spans="2:13" ht="13.15" customHeight="1" x14ac:dyDescent="0.2">
      <c r="B602" s="61">
        <v>1543</v>
      </c>
      <c r="C602" s="82">
        <v>22</v>
      </c>
      <c r="D602" s="83" t="s">
        <v>901</v>
      </c>
      <c r="E602" s="84">
        <v>56587</v>
      </c>
      <c r="F602" s="84" t="s">
        <v>907</v>
      </c>
      <c r="G602" s="83" t="s">
        <v>903</v>
      </c>
      <c r="H602" s="85">
        <v>16070028</v>
      </c>
      <c r="I602" s="85">
        <v>3122</v>
      </c>
      <c r="J602" s="83" t="s">
        <v>905</v>
      </c>
      <c r="K602" s="83" t="s">
        <v>905</v>
      </c>
      <c r="L602" s="86">
        <v>1543</v>
      </c>
      <c r="M602" s="83" t="s">
        <v>914</v>
      </c>
    </row>
    <row r="603" spans="2:13" ht="13.15" customHeight="1" x14ac:dyDescent="0.2">
      <c r="B603" s="61">
        <v>1570</v>
      </c>
      <c r="C603" s="82">
        <v>22</v>
      </c>
      <c r="D603" s="83" t="s">
        <v>901</v>
      </c>
      <c r="E603" s="84">
        <v>20885</v>
      </c>
      <c r="F603" s="84" t="s">
        <v>902</v>
      </c>
      <c r="G603" s="83" t="s">
        <v>903</v>
      </c>
      <c r="H603" s="85">
        <v>16070028</v>
      </c>
      <c r="I603" s="85">
        <v>3122</v>
      </c>
      <c r="J603" s="83" t="s">
        <v>905</v>
      </c>
      <c r="K603" s="83" t="s">
        <v>905</v>
      </c>
      <c r="L603" s="86">
        <v>1570</v>
      </c>
      <c r="M603" s="83" t="s">
        <v>915</v>
      </c>
    </row>
    <row r="604" spans="2:13" ht="13.15" customHeight="1" x14ac:dyDescent="0.2">
      <c r="B604" s="61">
        <v>1579</v>
      </c>
      <c r="C604" s="82">
        <v>22</v>
      </c>
      <c r="D604" s="83" t="s">
        <v>901</v>
      </c>
      <c r="E604" s="84">
        <v>20895</v>
      </c>
      <c r="F604" s="84" t="s">
        <v>824</v>
      </c>
      <c r="G604" s="83" t="s">
        <v>903</v>
      </c>
      <c r="H604" s="85">
        <v>16070028</v>
      </c>
      <c r="I604" s="85">
        <v>3122</v>
      </c>
      <c r="J604" s="83" t="s">
        <v>905</v>
      </c>
      <c r="K604" s="83" t="s">
        <v>905</v>
      </c>
      <c r="L604" s="86">
        <v>1579</v>
      </c>
      <c r="M604" s="83" t="s">
        <v>916</v>
      </c>
    </row>
    <row r="605" spans="2:13" ht="13.15" customHeight="1" x14ac:dyDescent="0.2">
      <c r="B605" s="61">
        <v>1580</v>
      </c>
      <c r="C605" s="82">
        <v>22</v>
      </c>
      <c r="D605" s="83" t="s">
        <v>901</v>
      </c>
      <c r="E605" s="84">
        <v>20895</v>
      </c>
      <c r="F605" s="84" t="s">
        <v>824</v>
      </c>
      <c r="G605" s="83" t="s">
        <v>903</v>
      </c>
      <c r="H605" s="85">
        <v>16070028</v>
      </c>
      <c r="I605" s="85">
        <v>3122</v>
      </c>
      <c r="J605" s="83" t="s">
        <v>905</v>
      </c>
      <c r="K605" s="83" t="s">
        <v>905</v>
      </c>
      <c r="L605" s="86">
        <v>1580</v>
      </c>
      <c r="M605" s="83" t="s">
        <v>917</v>
      </c>
    </row>
    <row r="606" spans="2:13" ht="13.15" customHeight="1" x14ac:dyDescent="0.2">
      <c r="B606" s="61">
        <v>1544</v>
      </c>
      <c r="C606" s="82">
        <v>22</v>
      </c>
      <c r="D606" s="83" t="s">
        <v>901</v>
      </c>
      <c r="E606" s="84">
        <v>56587</v>
      </c>
      <c r="F606" s="84" t="s">
        <v>907</v>
      </c>
      <c r="G606" s="83" t="s">
        <v>903</v>
      </c>
      <c r="H606" s="85">
        <v>16070028</v>
      </c>
      <c r="I606" s="85">
        <v>3122</v>
      </c>
      <c r="J606" s="83" t="s">
        <v>905</v>
      </c>
      <c r="K606" s="83" t="s">
        <v>905</v>
      </c>
      <c r="L606" s="86">
        <v>1544</v>
      </c>
      <c r="M606" s="83" t="s">
        <v>918</v>
      </c>
    </row>
    <row r="607" spans="2:13" ht="13.15" customHeight="1" x14ac:dyDescent="0.2">
      <c r="B607" s="61">
        <v>1554</v>
      </c>
      <c r="C607" s="82">
        <v>22</v>
      </c>
      <c r="D607" s="83" t="s">
        <v>901</v>
      </c>
      <c r="E607" s="84">
        <v>20885</v>
      </c>
      <c r="F607" s="84" t="s">
        <v>902</v>
      </c>
      <c r="G607" s="83" t="s">
        <v>903</v>
      </c>
      <c r="H607" s="85">
        <v>16070028</v>
      </c>
      <c r="I607" s="85">
        <v>3122</v>
      </c>
      <c r="J607" s="83" t="s">
        <v>905</v>
      </c>
      <c r="K607" s="83" t="s">
        <v>905</v>
      </c>
      <c r="L607" s="86">
        <v>1554</v>
      </c>
      <c r="M607" s="83" t="s">
        <v>919</v>
      </c>
    </row>
    <row r="608" spans="2:13" ht="13.15" customHeight="1" x14ac:dyDescent="0.2">
      <c r="B608" s="61">
        <v>1502</v>
      </c>
      <c r="C608" s="82">
        <v>22</v>
      </c>
      <c r="D608" s="83" t="s">
        <v>901</v>
      </c>
      <c r="E608" s="84">
        <v>56587</v>
      </c>
      <c r="F608" s="84" t="s">
        <v>907</v>
      </c>
      <c r="G608" s="83" t="s">
        <v>903</v>
      </c>
      <c r="H608" s="85">
        <v>16070004</v>
      </c>
      <c r="I608" s="85">
        <v>951</v>
      </c>
      <c r="J608" s="83" t="s">
        <v>920</v>
      </c>
      <c r="K608" s="83" t="s">
        <v>921</v>
      </c>
      <c r="L608" s="86">
        <v>1502</v>
      </c>
      <c r="M608" s="83" t="s">
        <v>922</v>
      </c>
    </row>
    <row r="609" spans="2:13" ht="13.15" customHeight="1" x14ac:dyDescent="0.2">
      <c r="B609" s="61">
        <v>1503</v>
      </c>
      <c r="C609" s="82">
        <v>22</v>
      </c>
      <c r="D609" s="83" t="s">
        <v>901</v>
      </c>
      <c r="E609" s="84">
        <v>56587</v>
      </c>
      <c r="F609" s="84" t="s">
        <v>907</v>
      </c>
      <c r="G609" s="83" t="s">
        <v>903</v>
      </c>
      <c r="H609" s="85">
        <v>16070004</v>
      </c>
      <c r="I609" s="85">
        <v>951</v>
      </c>
      <c r="J609" s="83" t="s">
        <v>920</v>
      </c>
      <c r="K609" s="83" t="s">
        <v>921</v>
      </c>
      <c r="L609" s="86">
        <v>1503</v>
      </c>
      <c r="M609" s="83" t="s">
        <v>921</v>
      </c>
    </row>
    <row r="610" spans="2:13" ht="13.15" customHeight="1" x14ac:dyDescent="0.2">
      <c r="B610" s="61">
        <v>1582</v>
      </c>
      <c r="C610" s="82">
        <v>22</v>
      </c>
      <c r="D610" s="83" t="s">
        <v>901</v>
      </c>
      <c r="E610" s="84">
        <v>20885</v>
      </c>
      <c r="F610" s="84" t="s">
        <v>902</v>
      </c>
      <c r="G610" s="83" t="s">
        <v>903</v>
      </c>
      <c r="H610" s="85">
        <v>16070004</v>
      </c>
      <c r="I610" s="85">
        <v>951</v>
      </c>
      <c r="J610" s="83" t="s">
        <v>920</v>
      </c>
      <c r="K610" s="83" t="s">
        <v>921</v>
      </c>
      <c r="L610" s="86">
        <v>1582</v>
      </c>
      <c r="M610" s="83" t="s">
        <v>923</v>
      </c>
    </row>
    <row r="611" spans="2:13" ht="13.15" customHeight="1" x14ac:dyDescent="0.2">
      <c r="B611" s="61">
        <v>1583</v>
      </c>
      <c r="C611" s="82">
        <v>22</v>
      </c>
      <c r="D611" s="83" t="s">
        <v>901</v>
      </c>
      <c r="E611" s="84">
        <v>20885</v>
      </c>
      <c r="F611" s="84" t="s">
        <v>902</v>
      </c>
      <c r="G611" s="83" t="s">
        <v>903</v>
      </c>
      <c r="H611" s="85">
        <v>16070004</v>
      </c>
      <c r="I611" s="85">
        <v>951</v>
      </c>
      <c r="J611" s="83" t="s">
        <v>920</v>
      </c>
      <c r="K611" s="83" t="s">
        <v>921</v>
      </c>
      <c r="L611" s="86">
        <v>1583</v>
      </c>
      <c r="M611" s="83" t="s">
        <v>924</v>
      </c>
    </row>
    <row r="612" spans="2:13" ht="13.15" customHeight="1" x14ac:dyDescent="0.2">
      <c r="B612" s="61">
        <v>1504</v>
      </c>
      <c r="C612" s="82">
        <v>22</v>
      </c>
      <c r="D612" s="83" t="s">
        <v>901</v>
      </c>
      <c r="E612" s="84">
        <v>56587</v>
      </c>
      <c r="F612" s="84" t="s">
        <v>907</v>
      </c>
      <c r="G612" s="83" t="s">
        <v>903</v>
      </c>
      <c r="H612" s="85">
        <v>16070004</v>
      </c>
      <c r="I612" s="85">
        <v>951</v>
      </c>
      <c r="J612" s="83" t="s">
        <v>920</v>
      </c>
      <c r="K612" s="83" t="s">
        <v>921</v>
      </c>
      <c r="L612" s="86">
        <v>1504</v>
      </c>
      <c r="M612" s="83" t="s">
        <v>925</v>
      </c>
    </row>
    <row r="613" spans="2:13" ht="13.15" customHeight="1" x14ac:dyDescent="0.2">
      <c r="B613" s="61">
        <v>1505</v>
      </c>
      <c r="C613" s="82">
        <v>22</v>
      </c>
      <c r="D613" s="83" t="s">
        <v>901</v>
      </c>
      <c r="E613" s="84">
        <v>56587</v>
      </c>
      <c r="F613" s="84" t="s">
        <v>907</v>
      </c>
      <c r="G613" s="83" t="s">
        <v>903</v>
      </c>
      <c r="H613" s="85">
        <v>16070004</v>
      </c>
      <c r="I613" s="85">
        <v>951</v>
      </c>
      <c r="J613" s="83" t="s">
        <v>920</v>
      </c>
      <c r="K613" s="83" t="s">
        <v>921</v>
      </c>
      <c r="L613" s="86">
        <v>1505</v>
      </c>
      <c r="M613" s="83" t="s">
        <v>926</v>
      </c>
    </row>
    <row r="614" spans="2:13" ht="13.15" customHeight="1" x14ac:dyDescent="0.2">
      <c r="B614" s="61">
        <v>1584</v>
      </c>
      <c r="C614" s="82">
        <v>22</v>
      </c>
      <c r="D614" s="83" t="s">
        <v>901</v>
      </c>
      <c r="E614" s="84">
        <v>20885</v>
      </c>
      <c r="F614" s="84" t="s">
        <v>902</v>
      </c>
      <c r="G614" s="83" t="s">
        <v>903</v>
      </c>
      <c r="H614" s="85">
        <v>16070004</v>
      </c>
      <c r="I614" s="85">
        <v>951</v>
      </c>
      <c r="J614" s="83" t="s">
        <v>920</v>
      </c>
      <c r="K614" s="83" t="s">
        <v>921</v>
      </c>
      <c r="L614" s="86">
        <v>1584</v>
      </c>
      <c r="M614" s="83" t="s">
        <v>927</v>
      </c>
    </row>
    <row r="615" spans="2:13" ht="13.15" customHeight="1" x14ac:dyDescent="0.2">
      <c r="B615" s="61">
        <v>1585</v>
      </c>
      <c r="C615" s="82">
        <v>22</v>
      </c>
      <c r="D615" s="83" t="s">
        <v>901</v>
      </c>
      <c r="E615" s="84">
        <v>20885</v>
      </c>
      <c r="F615" s="84" t="s">
        <v>902</v>
      </c>
      <c r="G615" s="83" t="s">
        <v>903</v>
      </c>
      <c r="H615" s="85">
        <v>16070004</v>
      </c>
      <c r="I615" s="85">
        <v>951</v>
      </c>
      <c r="J615" s="83" t="s">
        <v>920</v>
      </c>
      <c r="K615" s="83" t="s">
        <v>921</v>
      </c>
      <c r="L615" s="86">
        <v>1585</v>
      </c>
      <c r="M615" s="83" t="s">
        <v>928</v>
      </c>
    </row>
    <row r="616" spans="2:13" ht="13.15" customHeight="1" x14ac:dyDescent="0.2">
      <c r="B616" s="61">
        <v>1586</v>
      </c>
      <c r="C616" s="82">
        <v>22</v>
      </c>
      <c r="D616" s="83" t="s">
        <v>901</v>
      </c>
      <c r="E616" s="84">
        <v>20885</v>
      </c>
      <c r="F616" s="84" t="s">
        <v>902</v>
      </c>
      <c r="G616" s="83" t="s">
        <v>903</v>
      </c>
      <c r="H616" s="85">
        <v>16070004</v>
      </c>
      <c r="I616" s="85">
        <v>951</v>
      </c>
      <c r="J616" s="83" t="s">
        <v>920</v>
      </c>
      <c r="K616" s="83" t="s">
        <v>921</v>
      </c>
      <c r="L616" s="86">
        <v>1586</v>
      </c>
      <c r="M616" s="83" t="s">
        <v>312</v>
      </c>
    </row>
    <row r="617" spans="2:13" ht="13.15" customHeight="1" x14ac:dyDescent="0.2">
      <c r="B617" s="61">
        <v>1587</v>
      </c>
      <c r="C617" s="82">
        <v>22</v>
      </c>
      <c r="D617" s="83" t="s">
        <v>901</v>
      </c>
      <c r="E617" s="84">
        <v>20885</v>
      </c>
      <c r="F617" s="84" t="s">
        <v>902</v>
      </c>
      <c r="G617" s="83" t="s">
        <v>903</v>
      </c>
      <c r="H617" s="85">
        <v>16070004</v>
      </c>
      <c r="I617" s="85">
        <v>951</v>
      </c>
      <c r="J617" s="83" t="s">
        <v>920</v>
      </c>
      <c r="K617" s="83" t="s">
        <v>921</v>
      </c>
      <c r="L617" s="86">
        <v>1587</v>
      </c>
      <c r="M617" s="83" t="s">
        <v>929</v>
      </c>
    </row>
    <row r="618" spans="2:13" ht="13.15" customHeight="1" x14ac:dyDescent="0.2">
      <c r="B618" s="61">
        <v>1588</v>
      </c>
      <c r="C618" s="82">
        <v>22</v>
      </c>
      <c r="D618" s="83" t="s">
        <v>901</v>
      </c>
      <c r="E618" s="84">
        <v>20885</v>
      </c>
      <c r="F618" s="84" t="s">
        <v>902</v>
      </c>
      <c r="G618" s="83" t="s">
        <v>903</v>
      </c>
      <c r="H618" s="85">
        <v>16070004</v>
      </c>
      <c r="I618" s="85">
        <v>951</v>
      </c>
      <c r="J618" s="83" t="s">
        <v>920</v>
      </c>
      <c r="K618" s="83" t="s">
        <v>921</v>
      </c>
      <c r="L618" s="86">
        <v>1588</v>
      </c>
      <c r="M618" s="83" t="s">
        <v>930</v>
      </c>
    </row>
    <row r="619" spans="2:13" ht="13.15" customHeight="1" x14ac:dyDescent="0.2">
      <c r="B619" s="61">
        <v>1589</v>
      </c>
      <c r="C619" s="82">
        <v>22</v>
      </c>
      <c r="D619" s="83" t="s">
        <v>901</v>
      </c>
      <c r="E619" s="84">
        <v>20885</v>
      </c>
      <c r="F619" s="84" t="s">
        <v>902</v>
      </c>
      <c r="G619" s="83" t="s">
        <v>903</v>
      </c>
      <c r="H619" s="85">
        <v>16070004</v>
      </c>
      <c r="I619" s="85">
        <v>951</v>
      </c>
      <c r="J619" s="83" t="s">
        <v>920</v>
      </c>
      <c r="K619" s="83" t="s">
        <v>921</v>
      </c>
      <c r="L619" s="86">
        <v>1589</v>
      </c>
      <c r="M619" s="83" t="s">
        <v>931</v>
      </c>
    </row>
    <row r="620" spans="2:13" ht="13.15" customHeight="1" x14ac:dyDescent="0.2">
      <c r="B620" s="61">
        <v>1590</v>
      </c>
      <c r="C620" s="82">
        <v>22</v>
      </c>
      <c r="D620" s="83" t="s">
        <v>901</v>
      </c>
      <c r="E620" s="84">
        <v>20885</v>
      </c>
      <c r="F620" s="84" t="s">
        <v>902</v>
      </c>
      <c r="G620" s="83" t="s">
        <v>903</v>
      </c>
      <c r="H620" s="85">
        <v>16070004</v>
      </c>
      <c r="I620" s="85">
        <v>951</v>
      </c>
      <c r="J620" s="83" t="s">
        <v>920</v>
      </c>
      <c r="K620" s="83" t="s">
        <v>921</v>
      </c>
      <c r="L620" s="86">
        <v>1590</v>
      </c>
      <c r="M620" s="83" t="s">
        <v>933</v>
      </c>
    </row>
    <row r="621" spans="2:13" ht="13.15" customHeight="1" x14ac:dyDescent="0.2">
      <c r="B621" s="61">
        <v>1591</v>
      </c>
      <c r="C621" s="82">
        <v>22</v>
      </c>
      <c r="D621" s="83" t="s">
        <v>901</v>
      </c>
      <c r="E621" s="84">
        <v>20885</v>
      </c>
      <c r="F621" s="84" t="s">
        <v>902</v>
      </c>
      <c r="G621" s="83" t="s">
        <v>903</v>
      </c>
      <c r="H621" s="85">
        <v>16070004</v>
      </c>
      <c r="I621" s="85">
        <v>951</v>
      </c>
      <c r="J621" s="83" t="s">
        <v>920</v>
      </c>
      <c r="K621" s="83" t="s">
        <v>921</v>
      </c>
      <c r="L621" s="86">
        <v>1591</v>
      </c>
      <c r="M621" s="83" t="s">
        <v>934</v>
      </c>
    </row>
    <row r="622" spans="2:13" ht="13.15" customHeight="1" x14ac:dyDescent="0.2">
      <c r="B622" s="61">
        <v>1507</v>
      </c>
      <c r="C622" s="82">
        <v>22</v>
      </c>
      <c r="D622" s="83" t="s">
        <v>901</v>
      </c>
      <c r="E622" s="84">
        <v>56587</v>
      </c>
      <c r="F622" s="84" t="s">
        <v>907</v>
      </c>
      <c r="G622" s="83" t="s">
        <v>903</v>
      </c>
      <c r="H622" s="85">
        <v>16070004</v>
      </c>
      <c r="I622" s="85">
        <v>951</v>
      </c>
      <c r="J622" s="83" t="s">
        <v>920</v>
      </c>
      <c r="K622" s="83" t="s">
        <v>921</v>
      </c>
      <c r="L622" s="86">
        <v>1507</v>
      </c>
      <c r="M622" s="83" t="s">
        <v>935</v>
      </c>
    </row>
    <row r="623" spans="2:13" ht="13.15" customHeight="1" x14ac:dyDescent="0.2">
      <c r="B623" s="61">
        <v>1592</v>
      </c>
      <c r="C623" s="82">
        <v>22</v>
      </c>
      <c r="D623" s="83" t="s">
        <v>901</v>
      </c>
      <c r="E623" s="84">
        <v>20885</v>
      </c>
      <c r="F623" s="84" t="s">
        <v>902</v>
      </c>
      <c r="G623" s="83" t="s">
        <v>903</v>
      </c>
      <c r="H623" s="85">
        <v>16070004</v>
      </c>
      <c r="I623" s="85">
        <v>951</v>
      </c>
      <c r="J623" s="83" t="s">
        <v>920</v>
      </c>
      <c r="K623" s="83" t="s">
        <v>921</v>
      </c>
      <c r="L623" s="86">
        <v>1592</v>
      </c>
      <c r="M623" s="83" t="s">
        <v>936</v>
      </c>
    </row>
    <row r="624" spans="2:13" ht="13.15" customHeight="1" x14ac:dyDescent="0.2">
      <c r="B624" s="61">
        <v>1508</v>
      </c>
      <c r="C624" s="82">
        <v>22</v>
      </c>
      <c r="D624" s="83" t="s">
        <v>901</v>
      </c>
      <c r="E624" s="84">
        <v>56587</v>
      </c>
      <c r="F624" s="84" t="s">
        <v>907</v>
      </c>
      <c r="G624" s="83" t="s">
        <v>903</v>
      </c>
      <c r="H624" s="85">
        <v>16070004</v>
      </c>
      <c r="I624" s="85">
        <v>951</v>
      </c>
      <c r="J624" s="83" t="s">
        <v>920</v>
      </c>
      <c r="K624" s="83" t="s">
        <v>921</v>
      </c>
      <c r="L624" s="86">
        <v>1508</v>
      </c>
      <c r="M624" s="83" t="s">
        <v>937</v>
      </c>
    </row>
    <row r="625" spans="2:13" ht="13.15" customHeight="1" x14ac:dyDescent="0.2">
      <c r="B625" s="61">
        <v>1593</v>
      </c>
      <c r="C625" s="82">
        <v>22</v>
      </c>
      <c r="D625" s="83" t="s">
        <v>901</v>
      </c>
      <c r="E625" s="84">
        <v>20885</v>
      </c>
      <c r="F625" s="84" t="s">
        <v>902</v>
      </c>
      <c r="G625" s="83" t="s">
        <v>903</v>
      </c>
      <c r="H625" s="85">
        <v>16070004</v>
      </c>
      <c r="I625" s="85">
        <v>951</v>
      </c>
      <c r="J625" s="83" t="s">
        <v>920</v>
      </c>
      <c r="K625" s="83" t="s">
        <v>921</v>
      </c>
      <c r="L625" s="86">
        <v>1593</v>
      </c>
      <c r="M625" s="83" t="s">
        <v>902</v>
      </c>
    </row>
    <row r="626" spans="2:13" ht="13.15" customHeight="1" x14ac:dyDescent="0.2">
      <c r="B626" s="61">
        <v>1510</v>
      </c>
      <c r="C626" s="82">
        <v>22</v>
      </c>
      <c r="D626" s="83" t="s">
        <v>901</v>
      </c>
      <c r="E626" s="84">
        <v>20885</v>
      </c>
      <c r="F626" s="84" t="s">
        <v>902</v>
      </c>
      <c r="G626" s="83" t="s">
        <v>903</v>
      </c>
      <c r="H626" s="85">
        <v>16070006</v>
      </c>
      <c r="I626" s="85">
        <v>981</v>
      </c>
      <c r="J626" s="83" t="s">
        <v>938</v>
      </c>
      <c r="K626" s="83" t="s">
        <v>938</v>
      </c>
      <c r="L626" s="86">
        <v>1510</v>
      </c>
      <c r="M626" s="83" t="s">
        <v>939</v>
      </c>
    </row>
    <row r="627" spans="2:13" ht="13.15" customHeight="1" x14ac:dyDescent="0.2">
      <c r="B627" s="61">
        <v>1511</v>
      </c>
      <c r="C627" s="82">
        <v>22</v>
      </c>
      <c r="D627" s="83" t="s">
        <v>901</v>
      </c>
      <c r="E627" s="84">
        <v>20885</v>
      </c>
      <c r="F627" s="84" t="s">
        <v>902</v>
      </c>
      <c r="G627" s="83" t="s">
        <v>903</v>
      </c>
      <c r="H627" s="85">
        <v>16070006</v>
      </c>
      <c r="I627" s="85">
        <v>981</v>
      </c>
      <c r="J627" s="83" t="s">
        <v>938</v>
      </c>
      <c r="K627" s="83" t="s">
        <v>938</v>
      </c>
      <c r="L627" s="86">
        <v>1511</v>
      </c>
      <c r="M627" s="83" t="s">
        <v>940</v>
      </c>
    </row>
    <row r="628" spans="2:13" ht="13.15" customHeight="1" x14ac:dyDescent="0.2">
      <c r="B628" s="61">
        <v>1512</v>
      </c>
      <c r="C628" s="82">
        <v>22</v>
      </c>
      <c r="D628" s="83" t="s">
        <v>901</v>
      </c>
      <c r="E628" s="84">
        <v>56587</v>
      </c>
      <c r="F628" s="84" t="s">
        <v>907</v>
      </c>
      <c r="G628" s="83" t="s">
        <v>903</v>
      </c>
      <c r="H628" s="85">
        <v>16070008</v>
      </c>
      <c r="I628" s="85">
        <v>957</v>
      </c>
      <c r="J628" s="83" t="s">
        <v>941</v>
      </c>
      <c r="K628" s="83" t="s">
        <v>941</v>
      </c>
      <c r="L628" s="86">
        <v>1512</v>
      </c>
      <c r="M628" s="83" t="s">
        <v>941</v>
      </c>
    </row>
    <row r="629" spans="2:13" ht="13.15" customHeight="1" x14ac:dyDescent="0.2">
      <c r="B629" s="61">
        <v>1515</v>
      </c>
      <c r="C629" s="82">
        <v>22</v>
      </c>
      <c r="D629" s="83" t="s">
        <v>901</v>
      </c>
      <c r="E629" s="84">
        <v>20885</v>
      </c>
      <c r="F629" s="84" t="s">
        <v>902</v>
      </c>
      <c r="G629" s="83" t="s">
        <v>903</v>
      </c>
      <c r="H629" s="85">
        <v>16070012</v>
      </c>
      <c r="I629" s="85">
        <v>882</v>
      </c>
      <c r="J629" s="83" t="s">
        <v>942</v>
      </c>
      <c r="K629" s="83" t="s">
        <v>942</v>
      </c>
      <c r="L629" s="86">
        <v>1515</v>
      </c>
      <c r="M629" s="83" t="s">
        <v>942</v>
      </c>
    </row>
    <row r="630" spans="2:13" ht="13.15" customHeight="1" x14ac:dyDescent="0.2">
      <c r="B630" s="61">
        <v>1516</v>
      </c>
      <c r="C630" s="82">
        <v>22</v>
      </c>
      <c r="D630" s="83" t="s">
        <v>901</v>
      </c>
      <c r="E630" s="84">
        <v>20885</v>
      </c>
      <c r="F630" s="84" t="s">
        <v>902</v>
      </c>
      <c r="G630" s="83" t="s">
        <v>903</v>
      </c>
      <c r="H630" s="85">
        <v>16070012</v>
      </c>
      <c r="I630" s="85">
        <v>882</v>
      </c>
      <c r="J630" s="83" t="s">
        <v>942</v>
      </c>
      <c r="K630" s="83" t="s">
        <v>942</v>
      </c>
      <c r="L630" s="86">
        <v>1516</v>
      </c>
      <c r="M630" s="83" t="s">
        <v>943</v>
      </c>
    </row>
    <row r="631" spans="2:13" ht="13.15" customHeight="1" x14ac:dyDescent="0.2">
      <c r="B631" s="61">
        <v>1517</v>
      </c>
      <c r="C631" s="82">
        <v>22</v>
      </c>
      <c r="D631" s="83" t="s">
        <v>901</v>
      </c>
      <c r="E631" s="84">
        <v>20885</v>
      </c>
      <c r="F631" s="84" t="s">
        <v>902</v>
      </c>
      <c r="G631" s="83" t="s">
        <v>903</v>
      </c>
      <c r="H631" s="85">
        <v>16070012</v>
      </c>
      <c r="I631" s="85">
        <v>882</v>
      </c>
      <c r="J631" s="83" t="s">
        <v>942</v>
      </c>
      <c r="K631" s="83" t="s">
        <v>942</v>
      </c>
      <c r="L631" s="86">
        <v>1517</v>
      </c>
      <c r="M631" s="83" t="s">
        <v>944</v>
      </c>
    </row>
    <row r="632" spans="2:13" ht="13.15" customHeight="1" x14ac:dyDescent="0.2">
      <c r="B632" s="61">
        <v>1518</v>
      </c>
      <c r="C632" s="82">
        <v>22</v>
      </c>
      <c r="D632" s="83" t="s">
        <v>901</v>
      </c>
      <c r="E632" s="84">
        <v>20885</v>
      </c>
      <c r="F632" s="84" t="s">
        <v>902</v>
      </c>
      <c r="G632" s="83" t="s">
        <v>903</v>
      </c>
      <c r="H632" s="85">
        <v>16070013</v>
      </c>
      <c r="I632" s="85">
        <v>909</v>
      </c>
      <c r="J632" s="83" t="s">
        <v>945</v>
      </c>
      <c r="K632" s="83" t="s">
        <v>945</v>
      </c>
      <c r="L632" s="86">
        <v>1518</v>
      </c>
      <c r="M632" s="83" t="s">
        <v>945</v>
      </c>
    </row>
    <row r="633" spans="2:13" ht="13.15" customHeight="1" x14ac:dyDescent="0.2">
      <c r="B633" s="61">
        <v>1532</v>
      </c>
      <c r="C633" s="82">
        <v>22</v>
      </c>
      <c r="D633" s="83" t="s">
        <v>901</v>
      </c>
      <c r="E633" s="84">
        <v>56587</v>
      </c>
      <c r="F633" s="84" t="s">
        <v>907</v>
      </c>
      <c r="G633" s="83" t="s">
        <v>903</v>
      </c>
      <c r="H633" s="85">
        <v>16070057</v>
      </c>
      <c r="I633" s="85">
        <v>3233</v>
      </c>
      <c r="J633" s="83" t="s">
        <v>946</v>
      </c>
      <c r="K633" s="83" t="s">
        <v>946</v>
      </c>
      <c r="L633" s="86">
        <v>1532</v>
      </c>
      <c r="M633" s="83" t="s">
        <v>947</v>
      </c>
    </row>
    <row r="634" spans="2:13" ht="13.15" customHeight="1" x14ac:dyDescent="0.2">
      <c r="B634" s="61">
        <v>1707</v>
      </c>
      <c r="C634" s="82">
        <v>22</v>
      </c>
      <c r="D634" s="83" t="s">
        <v>901</v>
      </c>
      <c r="E634" s="84">
        <v>56605</v>
      </c>
      <c r="F634" s="84" t="s">
        <v>948</v>
      </c>
      <c r="G634" s="83" t="s">
        <v>743</v>
      </c>
      <c r="H634" s="85">
        <v>16071032</v>
      </c>
      <c r="I634" s="85">
        <v>886</v>
      </c>
      <c r="J634" s="83" t="s">
        <v>949</v>
      </c>
      <c r="K634" s="83" t="s">
        <v>949</v>
      </c>
      <c r="L634" s="86">
        <v>1707</v>
      </c>
      <c r="M634" s="83" t="s">
        <v>949</v>
      </c>
    </row>
    <row r="635" spans="2:13" ht="13.15" customHeight="1" x14ac:dyDescent="0.2">
      <c r="B635" s="61">
        <v>1719</v>
      </c>
      <c r="C635" s="82">
        <v>22</v>
      </c>
      <c r="D635" s="83" t="s">
        <v>901</v>
      </c>
      <c r="E635" s="84">
        <v>56605</v>
      </c>
      <c r="F635" s="84" t="s">
        <v>948</v>
      </c>
      <c r="G635" s="83" t="s">
        <v>743</v>
      </c>
      <c r="H635" s="85">
        <v>16071043</v>
      </c>
      <c r="I635" s="85">
        <v>837</v>
      </c>
      <c r="J635" s="83" t="s">
        <v>950</v>
      </c>
      <c r="K635" s="83" t="s">
        <v>950</v>
      </c>
      <c r="L635" s="86">
        <v>1719</v>
      </c>
      <c r="M635" s="83" t="s">
        <v>950</v>
      </c>
    </row>
    <row r="636" spans="2:13" ht="13.15" customHeight="1" x14ac:dyDescent="0.2">
      <c r="B636" s="61">
        <v>1720</v>
      </c>
      <c r="C636" s="82">
        <v>22</v>
      </c>
      <c r="D636" s="83" t="s">
        <v>901</v>
      </c>
      <c r="E636" s="84">
        <v>56605</v>
      </c>
      <c r="F636" s="84" t="s">
        <v>948</v>
      </c>
      <c r="G636" s="83" t="s">
        <v>743</v>
      </c>
      <c r="H636" s="85">
        <v>16071043</v>
      </c>
      <c r="I636" s="85">
        <v>837</v>
      </c>
      <c r="J636" s="83" t="s">
        <v>950</v>
      </c>
      <c r="K636" s="83" t="s">
        <v>950</v>
      </c>
      <c r="L636" s="86">
        <v>1720</v>
      </c>
      <c r="M636" s="83" t="s">
        <v>951</v>
      </c>
    </row>
    <row r="637" spans="2:13" ht="13.15" customHeight="1" x14ac:dyDescent="0.2">
      <c r="B637" s="61">
        <v>1723</v>
      </c>
      <c r="C637" s="82">
        <v>22</v>
      </c>
      <c r="D637" s="83" t="s">
        <v>901</v>
      </c>
      <c r="E637" s="84">
        <v>56605</v>
      </c>
      <c r="F637" s="84" t="s">
        <v>948</v>
      </c>
      <c r="G637" s="83" t="s">
        <v>743</v>
      </c>
      <c r="H637" s="85">
        <v>16071046</v>
      </c>
      <c r="I637" s="85">
        <v>919</v>
      </c>
      <c r="J637" s="83" t="s">
        <v>952</v>
      </c>
      <c r="K637" s="83" t="s">
        <v>953</v>
      </c>
      <c r="L637" s="86">
        <v>1723</v>
      </c>
      <c r="M637" s="83" t="s">
        <v>954</v>
      </c>
    </row>
    <row r="638" spans="2:13" ht="13.15" customHeight="1" x14ac:dyDescent="0.2">
      <c r="B638" s="61">
        <v>1725</v>
      </c>
      <c r="C638" s="82">
        <v>22</v>
      </c>
      <c r="D638" s="83" t="s">
        <v>901</v>
      </c>
      <c r="E638" s="84">
        <v>56605</v>
      </c>
      <c r="F638" s="84" t="s">
        <v>948</v>
      </c>
      <c r="G638" s="83" t="s">
        <v>743</v>
      </c>
      <c r="H638" s="85">
        <v>16071046</v>
      </c>
      <c r="I638" s="85">
        <v>919</v>
      </c>
      <c r="J638" s="83" t="s">
        <v>952</v>
      </c>
      <c r="K638" s="83" t="s">
        <v>953</v>
      </c>
      <c r="L638" s="86">
        <v>1725</v>
      </c>
      <c r="M638" s="83" t="s">
        <v>953</v>
      </c>
    </row>
    <row r="639" spans="2:13" ht="13.15" customHeight="1" x14ac:dyDescent="0.2">
      <c r="B639" s="61">
        <v>1726</v>
      </c>
      <c r="C639" s="82">
        <v>22</v>
      </c>
      <c r="D639" s="83" t="s">
        <v>901</v>
      </c>
      <c r="E639" s="84">
        <v>56605</v>
      </c>
      <c r="F639" s="84" t="s">
        <v>948</v>
      </c>
      <c r="G639" s="83" t="s">
        <v>743</v>
      </c>
      <c r="H639" s="85">
        <v>16071046</v>
      </c>
      <c r="I639" s="85">
        <v>919</v>
      </c>
      <c r="J639" s="83" t="s">
        <v>952</v>
      </c>
      <c r="K639" s="83" t="s">
        <v>953</v>
      </c>
      <c r="L639" s="86">
        <v>1726</v>
      </c>
      <c r="M639" s="83" t="s">
        <v>955</v>
      </c>
    </row>
    <row r="640" spans="2:13" ht="13.15" customHeight="1" x14ac:dyDescent="0.2">
      <c r="B640" s="61">
        <v>1752</v>
      </c>
      <c r="C640" s="82">
        <v>22</v>
      </c>
      <c r="D640" s="83" t="s">
        <v>901</v>
      </c>
      <c r="E640" s="84">
        <v>56606</v>
      </c>
      <c r="F640" s="84" t="s">
        <v>956</v>
      </c>
      <c r="G640" s="83" t="s">
        <v>743</v>
      </c>
      <c r="H640" s="85">
        <v>16071059</v>
      </c>
      <c r="I640" s="85">
        <v>880</v>
      </c>
      <c r="J640" s="83" t="s">
        <v>893</v>
      </c>
      <c r="K640" s="83" t="s">
        <v>893</v>
      </c>
      <c r="L640" s="86">
        <v>1752</v>
      </c>
      <c r="M640" s="83" t="s">
        <v>893</v>
      </c>
    </row>
    <row r="641" spans="2:13" ht="13.15" customHeight="1" x14ac:dyDescent="0.2">
      <c r="B641" s="61">
        <v>1563</v>
      </c>
      <c r="C641" s="82">
        <v>22</v>
      </c>
      <c r="D641" s="83" t="s">
        <v>901</v>
      </c>
      <c r="E641" s="84">
        <v>20885</v>
      </c>
      <c r="F641" s="84" t="s">
        <v>902</v>
      </c>
      <c r="G641" s="83" t="s">
        <v>903</v>
      </c>
      <c r="H641" s="85">
        <v>16070041</v>
      </c>
      <c r="I641" s="85">
        <v>934</v>
      </c>
      <c r="J641" s="83" t="s">
        <v>961</v>
      </c>
      <c r="K641" s="83" t="s">
        <v>961</v>
      </c>
      <c r="L641" s="86">
        <v>1563</v>
      </c>
      <c r="M641" s="83" t="s">
        <v>962</v>
      </c>
    </row>
    <row r="642" spans="2:13" ht="13.15" customHeight="1" x14ac:dyDescent="0.2">
      <c r="B642" s="61">
        <v>1564</v>
      </c>
      <c r="C642" s="82">
        <v>22</v>
      </c>
      <c r="D642" s="83" t="s">
        <v>901</v>
      </c>
      <c r="E642" s="84">
        <v>20885</v>
      </c>
      <c r="F642" s="84" t="s">
        <v>902</v>
      </c>
      <c r="G642" s="83" t="s">
        <v>903</v>
      </c>
      <c r="H642" s="85">
        <v>16070041</v>
      </c>
      <c r="I642" s="85">
        <v>934</v>
      </c>
      <c r="J642" s="83" t="s">
        <v>961</v>
      </c>
      <c r="K642" s="83" t="s">
        <v>961</v>
      </c>
      <c r="L642" s="86">
        <v>1564</v>
      </c>
      <c r="M642" s="83" t="s">
        <v>963</v>
      </c>
    </row>
    <row r="643" spans="2:13" ht="13.15" customHeight="1" x14ac:dyDescent="0.2">
      <c r="B643" s="61">
        <v>1560</v>
      </c>
      <c r="C643" s="82">
        <v>22</v>
      </c>
      <c r="D643" s="83" t="s">
        <v>901</v>
      </c>
      <c r="E643" s="84">
        <v>21069</v>
      </c>
      <c r="F643" s="84" t="s">
        <v>957</v>
      </c>
      <c r="G643" s="83" t="s">
        <v>903</v>
      </c>
      <c r="H643" s="85">
        <v>16070043</v>
      </c>
      <c r="I643" s="85">
        <v>1069</v>
      </c>
      <c r="J643" s="83" t="s">
        <v>958</v>
      </c>
      <c r="K643" s="83" t="s">
        <v>959</v>
      </c>
      <c r="L643" s="86">
        <v>1560</v>
      </c>
      <c r="M643" s="83" t="s">
        <v>960</v>
      </c>
    </row>
    <row r="644" spans="2:13" ht="13.15" customHeight="1" x14ac:dyDescent="0.2">
      <c r="B644" s="61">
        <v>1776</v>
      </c>
      <c r="C644" s="82">
        <v>22</v>
      </c>
      <c r="D644" s="83" t="s">
        <v>901</v>
      </c>
      <c r="E644" s="84">
        <v>56605</v>
      </c>
      <c r="F644" s="84" t="s">
        <v>948</v>
      </c>
      <c r="G644" s="83" t="s">
        <v>743</v>
      </c>
      <c r="H644" s="85">
        <v>16071079</v>
      </c>
      <c r="I644" s="85">
        <v>996</v>
      </c>
      <c r="J644" s="83" t="s">
        <v>964</v>
      </c>
      <c r="K644" s="83" t="s">
        <v>964</v>
      </c>
      <c r="L644" s="86">
        <v>1776</v>
      </c>
      <c r="M644" s="83" t="s">
        <v>964</v>
      </c>
    </row>
    <row r="645" spans="2:13" ht="13.15" customHeight="1" x14ac:dyDescent="0.2">
      <c r="B645" s="61">
        <v>1776</v>
      </c>
      <c r="C645" s="82">
        <v>22</v>
      </c>
      <c r="D645" s="83" t="s">
        <v>901</v>
      </c>
      <c r="E645" s="84">
        <v>56605</v>
      </c>
      <c r="F645" s="84" t="s">
        <v>948</v>
      </c>
      <c r="G645" s="83" t="s">
        <v>743</v>
      </c>
      <c r="H645" s="85">
        <v>16071079</v>
      </c>
      <c r="I645" s="85">
        <v>996</v>
      </c>
      <c r="J645" s="83" t="s">
        <v>964</v>
      </c>
      <c r="K645" s="83" t="s">
        <v>964</v>
      </c>
      <c r="L645" s="86">
        <v>1776</v>
      </c>
      <c r="M645" s="83" t="s">
        <v>965</v>
      </c>
    </row>
    <row r="646" spans="2:13" ht="13.15" customHeight="1" x14ac:dyDescent="0.2">
      <c r="B646" s="61">
        <v>1601</v>
      </c>
      <c r="C646" s="82">
        <v>22</v>
      </c>
      <c r="D646" s="83" t="s">
        <v>901</v>
      </c>
      <c r="E646" s="84">
        <v>20885</v>
      </c>
      <c r="F646" s="84" t="s">
        <v>902</v>
      </c>
      <c r="G646" s="83" t="s">
        <v>903</v>
      </c>
      <c r="H646" s="85">
        <v>16070048</v>
      </c>
      <c r="I646" s="85">
        <v>1054</v>
      </c>
      <c r="J646" s="83" t="s">
        <v>966</v>
      </c>
      <c r="K646" s="83" t="s">
        <v>967</v>
      </c>
      <c r="L646" s="86">
        <v>1601</v>
      </c>
      <c r="M646" s="83" t="s">
        <v>803</v>
      </c>
    </row>
    <row r="647" spans="2:13" ht="13.15" customHeight="1" x14ac:dyDescent="0.2">
      <c r="B647" s="61">
        <v>1602</v>
      </c>
      <c r="C647" s="82">
        <v>22</v>
      </c>
      <c r="D647" s="83" t="s">
        <v>901</v>
      </c>
      <c r="E647" s="84">
        <v>56605</v>
      </c>
      <c r="F647" s="84" t="s">
        <v>948</v>
      </c>
      <c r="G647" s="83" t="s">
        <v>903</v>
      </c>
      <c r="H647" s="85">
        <v>16070048</v>
      </c>
      <c r="I647" s="85">
        <v>1054</v>
      </c>
      <c r="J647" s="83" t="s">
        <v>966</v>
      </c>
      <c r="K647" s="83" t="s">
        <v>967</v>
      </c>
      <c r="L647" s="86">
        <v>1602</v>
      </c>
      <c r="M647" s="83" t="s">
        <v>968</v>
      </c>
    </row>
    <row r="648" spans="2:13" ht="13.15" customHeight="1" x14ac:dyDescent="0.2">
      <c r="B648" s="61">
        <v>1603</v>
      </c>
      <c r="C648" s="82">
        <v>22</v>
      </c>
      <c r="D648" s="83" t="s">
        <v>901</v>
      </c>
      <c r="E648" s="84">
        <v>56605</v>
      </c>
      <c r="F648" s="84" t="s">
        <v>948</v>
      </c>
      <c r="G648" s="83" t="s">
        <v>903</v>
      </c>
      <c r="H648" s="85">
        <v>16070048</v>
      </c>
      <c r="I648" s="85">
        <v>1054</v>
      </c>
      <c r="J648" s="83" t="s">
        <v>966</v>
      </c>
      <c r="K648" s="83" t="s">
        <v>967</v>
      </c>
      <c r="L648" s="86">
        <v>1603</v>
      </c>
      <c r="M648" s="83" t="s">
        <v>969</v>
      </c>
    </row>
    <row r="649" spans="2:13" ht="13.15" customHeight="1" x14ac:dyDescent="0.2">
      <c r="B649" s="61">
        <v>1604</v>
      </c>
      <c r="C649" s="82">
        <v>22</v>
      </c>
      <c r="D649" s="83" t="s">
        <v>901</v>
      </c>
      <c r="E649" s="84">
        <v>56605</v>
      </c>
      <c r="F649" s="84" t="s">
        <v>948</v>
      </c>
      <c r="G649" s="83" t="s">
        <v>903</v>
      </c>
      <c r="H649" s="85">
        <v>16070048</v>
      </c>
      <c r="I649" s="85">
        <v>1054</v>
      </c>
      <c r="J649" s="83" t="s">
        <v>966</v>
      </c>
      <c r="K649" s="83" t="s">
        <v>967</v>
      </c>
      <c r="L649" s="86">
        <v>1604</v>
      </c>
      <c r="M649" s="83" t="s">
        <v>970</v>
      </c>
    </row>
    <row r="650" spans="2:13" ht="13.15" customHeight="1" x14ac:dyDescent="0.2">
      <c r="B650" s="61">
        <v>1605</v>
      </c>
      <c r="C650" s="82">
        <v>22</v>
      </c>
      <c r="D650" s="83" t="s">
        <v>901</v>
      </c>
      <c r="E650" s="84">
        <v>56605</v>
      </c>
      <c r="F650" s="84" t="s">
        <v>948</v>
      </c>
      <c r="G650" s="83" t="s">
        <v>903</v>
      </c>
      <c r="H650" s="85">
        <v>16070048</v>
      </c>
      <c r="I650" s="85">
        <v>1054</v>
      </c>
      <c r="J650" s="83" t="s">
        <v>966</v>
      </c>
      <c r="K650" s="83" t="s">
        <v>967</v>
      </c>
      <c r="L650" s="86">
        <v>1605</v>
      </c>
      <c r="M650" s="83" t="s">
        <v>971</v>
      </c>
    </row>
    <row r="651" spans="2:13" ht="13.15" customHeight="1" x14ac:dyDescent="0.2">
      <c r="B651" s="61">
        <v>1606</v>
      </c>
      <c r="C651" s="82">
        <v>22</v>
      </c>
      <c r="D651" s="83" t="s">
        <v>901</v>
      </c>
      <c r="E651" s="84">
        <v>56608</v>
      </c>
      <c r="F651" s="84" t="s">
        <v>972</v>
      </c>
      <c r="G651" s="83" t="s">
        <v>903</v>
      </c>
      <c r="H651" s="85">
        <v>16070048</v>
      </c>
      <c r="I651" s="85">
        <v>1054</v>
      </c>
      <c r="J651" s="83" t="s">
        <v>966</v>
      </c>
      <c r="K651" s="83" t="s">
        <v>967</v>
      </c>
      <c r="L651" s="86">
        <v>1606</v>
      </c>
      <c r="M651" s="83" t="s">
        <v>973</v>
      </c>
    </row>
    <row r="652" spans="2:13" ht="13.15" customHeight="1" x14ac:dyDescent="0.2">
      <c r="B652" s="61">
        <v>1607</v>
      </c>
      <c r="C652" s="82">
        <v>22</v>
      </c>
      <c r="D652" s="83" t="s">
        <v>901</v>
      </c>
      <c r="E652" s="84">
        <v>56605</v>
      </c>
      <c r="F652" s="84" t="s">
        <v>948</v>
      </c>
      <c r="G652" s="83" t="s">
        <v>903</v>
      </c>
      <c r="H652" s="85">
        <v>16070048</v>
      </c>
      <c r="I652" s="85">
        <v>1054</v>
      </c>
      <c r="J652" s="83" t="s">
        <v>966</v>
      </c>
      <c r="K652" s="83" t="s">
        <v>967</v>
      </c>
      <c r="L652" s="86">
        <v>1607</v>
      </c>
      <c r="M652" s="83" t="s">
        <v>974</v>
      </c>
    </row>
    <row r="653" spans="2:13" ht="13.15" customHeight="1" x14ac:dyDescent="0.2">
      <c r="B653" s="61">
        <v>1608</v>
      </c>
      <c r="C653" s="82">
        <v>22</v>
      </c>
      <c r="D653" s="83" t="s">
        <v>901</v>
      </c>
      <c r="E653" s="84">
        <v>21187</v>
      </c>
      <c r="F653" s="84" t="s">
        <v>975</v>
      </c>
      <c r="G653" s="83" t="s">
        <v>903</v>
      </c>
      <c r="H653" s="85">
        <v>16070048</v>
      </c>
      <c r="I653" s="85">
        <v>1054</v>
      </c>
      <c r="J653" s="83" t="s">
        <v>966</v>
      </c>
      <c r="K653" s="83" t="s">
        <v>967</v>
      </c>
      <c r="L653" s="86">
        <v>1608</v>
      </c>
      <c r="M653" s="83" t="s">
        <v>976</v>
      </c>
    </row>
    <row r="654" spans="2:13" ht="13.15" customHeight="1" x14ac:dyDescent="0.2">
      <c r="B654" s="61">
        <v>1609</v>
      </c>
      <c r="C654" s="82">
        <v>22</v>
      </c>
      <c r="D654" s="83" t="s">
        <v>901</v>
      </c>
      <c r="E654" s="84">
        <v>56605</v>
      </c>
      <c r="F654" s="84" t="s">
        <v>948</v>
      </c>
      <c r="G654" s="83" t="s">
        <v>903</v>
      </c>
      <c r="H654" s="85">
        <v>16070048</v>
      </c>
      <c r="I654" s="85">
        <v>1054</v>
      </c>
      <c r="J654" s="83" t="s">
        <v>966</v>
      </c>
      <c r="K654" s="83" t="s">
        <v>967</v>
      </c>
      <c r="L654" s="86">
        <v>1609</v>
      </c>
      <c r="M654" s="83" t="s">
        <v>977</v>
      </c>
    </row>
    <row r="655" spans="2:13" ht="13.15" customHeight="1" x14ac:dyDescent="0.2">
      <c r="B655" s="61">
        <v>1610</v>
      </c>
      <c r="C655" s="82">
        <v>22</v>
      </c>
      <c r="D655" s="83" t="s">
        <v>901</v>
      </c>
      <c r="E655" s="84">
        <v>56605</v>
      </c>
      <c r="F655" s="84" t="s">
        <v>948</v>
      </c>
      <c r="G655" s="83" t="s">
        <v>903</v>
      </c>
      <c r="H655" s="85">
        <v>16070048</v>
      </c>
      <c r="I655" s="85">
        <v>1054</v>
      </c>
      <c r="J655" s="83" t="s">
        <v>966</v>
      </c>
      <c r="K655" s="83" t="s">
        <v>967</v>
      </c>
      <c r="L655" s="86">
        <v>1610</v>
      </c>
      <c r="M655" s="83" t="s">
        <v>978</v>
      </c>
    </row>
    <row r="656" spans="2:13" ht="13.15" customHeight="1" x14ac:dyDescent="0.2">
      <c r="B656" s="61">
        <v>1611</v>
      </c>
      <c r="C656" s="82">
        <v>22</v>
      </c>
      <c r="D656" s="83" t="s">
        <v>901</v>
      </c>
      <c r="E656" s="84">
        <v>56605</v>
      </c>
      <c r="F656" s="84" t="s">
        <v>948</v>
      </c>
      <c r="G656" s="83" t="s">
        <v>903</v>
      </c>
      <c r="H656" s="85">
        <v>16070048</v>
      </c>
      <c r="I656" s="85">
        <v>1054</v>
      </c>
      <c r="J656" s="83" t="s">
        <v>966</v>
      </c>
      <c r="K656" s="83" t="s">
        <v>967</v>
      </c>
      <c r="L656" s="86">
        <v>1611</v>
      </c>
      <c r="M656" s="83" t="s">
        <v>979</v>
      </c>
    </row>
    <row r="657" spans="2:13" ht="13.15" customHeight="1" x14ac:dyDescent="0.2">
      <c r="B657" s="61">
        <v>1612</v>
      </c>
      <c r="C657" s="82">
        <v>22</v>
      </c>
      <c r="D657" s="83" t="s">
        <v>901</v>
      </c>
      <c r="E657" s="84">
        <v>56605</v>
      </c>
      <c r="F657" s="84" t="s">
        <v>948</v>
      </c>
      <c r="G657" s="83" t="s">
        <v>903</v>
      </c>
      <c r="H657" s="85">
        <v>16070048</v>
      </c>
      <c r="I657" s="85">
        <v>1054</v>
      </c>
      <c r="J657" s="83" t="s">
        <v>966</v>
      </c>
      <c r="K657" s="83" t="s">
        <v>967</v>
      </c>
      <c r="L657" s="86">
        <v>1612</v>
      </c>
      <c r="M657" s="83" t="s">
        <v>980</v>
      </c>
    </row>
    <row r="658" spans="2:13" ht="13.15" customHeight="1" x14ac:dyDescent="0.2">
      <c r="B658" s="61">
        <v>1613</v>
      </c>
      <c r="C658" s="82">
        <v>22</v>
      </c>
      <c r="D658" s="83" t="s">
        <v>901</v>
      </c>
      <c r="E658" s="84">
        <v>20885</v>
      </c>
      <c r="F658" s="84" t="s">
        <v>902</v>
      </c>
      <c r="G658" s="83" t="s">
        <v>903</v>
      </c>
      <c r="H658" s="85">
        <v>16070048</v>
      </c>
      <c r="I658" s="85">
        <v>1054</v>
      </c>
      <c r="J658" s="83" t="s">
        <v>966</v>
      </c>
      <c r="K658" s="83" t="s">
        <v>967</v>
      </c>
      <c r="L658" s="86">
        <v>1613</v>
      </c>
      <c r="M658" s="83" t="s">
        <v>981</v>
      </c>
    </row>
    <row r="659" spans="2:13" ht="13.15" customHeight="1" x14ac:dyDescent="0.2">
      <c r="B659" s="61">
        <v>1615</v>
      </c>
      <c r="C659" s="82">
        <v>22</v>
      </c>
      <c r="D659" s="83" t="s">
        <v>901</v>
      </c>
      <c r="E659" s="84">
        <v>56605</v>
      </c>
      <c r="F659" s="84" t="s">
        <v>948</v>
      </c>
      <c r="G659" s="83" t="s">
        <v>903</v>
      </c>
      <c r="H659" s="85">
        <v>16070048</v>
      </c>
      <c r="I659" s="85">
        <v>1054</v>
      </c>
      <c r="J659" s="83" t="s">
        <v>966</v>
      </c>
      <c r="K659" s="83" t="s">
        <v>967</v>
      </c>
      <c r="L659" s="86">
        <v>1615</v>
      </c>
      <c r="M659" s="83" t="s">
        <v>982</v>
      </c>
    </row>
    <row r="660" spans="2:13" ht="13.15" customHeight="1" x14ac:dyDescent="0.2">
      <c r="B660" s="61">
        <v>1616</v>
      </c>
      <c r="C660" s="82">
        <v>22</v>
      </c>
      <c r="D660" s="83" t="s">
        <v>901</v>
      </c>
      <c r="E660" s="84">
        <v>56605</v>
      </c>
      <c r="F660" s="84" t="s">
        <v>948</v>
      </c>
      <c r="G660" s="83" t="s">
        <v>903</v>
      </c>
      <c r="H660" s="85">
        <v>16070048</v>
      </c>
      <c r="I660" s="85">
        <v>1054</v>
      </c>
      <c r="J660" s="83" t="s">
        <v>966</v>
      </c>
      <c r="K660" s="83" t="s">
        <v>967</v>
      </c>
      <c r="L660" s="86">
        <v>1616</v>
      </c>
      <c r="M660" s="83" t="s">
        <v>983</v>
      </c>
    </row>
    <row r="661" spans="2:13" ht="13.15" customHeight="1" x14ac:dyDescent="0.2">
      <c r="B661" s="61">
        <v>1617</v>
      </c>
      <c r="C661" s="82">
        <v>22</v>
      </c>
      <c r="D661" s="83" t="s">
        <v>901</v>
      </c>
      <c r="E661" s="84">
        <v>56605</v>
      </c>
      <c r="F661" s="84" t="s">
        <v>948</v>
      </c>
      <c r="G661" s="83" t="s">
        <v>903</v>
      </c>
      <c r="H661" s="85">
        <v>16070048</v>
      </c>
      <c r="I661" s="85">
        <v>1054</v>
      </c>
      <c r="J661" s="83" t="s">
        <v>966</v>
      </c>
      <c r="K661" s="83" t="s">
        <v>967</v>
      </c>
      <c r="L661" s="86">
        <v>1617</v>
      </c>
      <c r="M661" s="83" t="s">
        <v>984</v>
      </c>
    </row>
    <row r="662" spans="2:13" ht="13.15" customHeight="1" x14ac:dyDescent="0.2">
      <c r="B662" s="61">
        <v>1618</v>
      </c>
      <c r="C662" s="82">
        <v>22</v>
      </c>
      <c r="D662" s="83" t="s">
        <v>901</v>
      </c>
      <c r="E662" s="84">
        <v>20885</v>
      </c>
      <c r="F662" s="84" t="s">
        <v>902</v>
      </c>
      <c r="G662" s="83" t="s">
        <v>903</v>
      </c>
      <c r="H662" s="85">
        <v>16070048</v>
      </c>
      <c r="I662" s="85">
        <v>1054</v>
      </c>
      <c r="J662" s="83" t="s">
        <v>966</v>
      </c>
      <c r="K662" s="83" t="s">
        <v>967</v>
      </c>
      <c r="L662" s="86">
        <v>1618</v>
      </c>
      <c r="M662" s="83" t="s">
        <v>985</v>
      </c>
    </row>
    <row r="663" spans="2:13" ht="13.15" customHeight="1" x14ac:dyDescent="0.2">
      <c r="B663" s="61">
        <v>1619</v>
      </c>
      <c r="C663" s="82">
        <v>22</v>
      </c>
      <c r="D663" s="83" t="s">
        <v>901</v>
      </c>
      <c r="E663" s="84">
        <v>20885</v>
      </c>
      <c r="F663" s="84" t="s">
        <v>902</v>
      </c>
      <c r="G663" s="83" t="s">
        <v>903</v>
      </c>
      <c r="H663" s="85">
        <v>16070048</v>
      </c>
      <c r="I663" s="85">
        <v>1054</v>
      </c>
      <c r="J663" s="83" t="s">
        <v>966</v>
      </c>
      <c r="K663" s="83" t="s">
        <v>967</v>
      </c>
      <c r="L663" s="86">
        <v>1619</v>
      </c>
      <c r="M663" s="83" t="s">
        <v>986</v>
      </c>
    </row>
    <row r="664" spans="2:13" ht="13.15" customHeight="1" x14ac:dyDescent="0.2">
      <c r="B664" s="61">
        <v>1620</v>
      </c>
      <c r="C664" s="82">
        <v>22</v>
      </c>
      <c r="D664" s="83" t="s">
        <v>901</v>
      </c>
      <c r="E664" s="84">
        <v>56605</v>
      </c>
      <c r="F664" s="84" t="s">
        <v>948</v>
      </c>
      <c r="G664" s="83" t="s">
        <v>903</v>
      </c>
      <c r="H664" s="85">
        <v>16070048</v>
      </c>
      <c r="I664" s="85">
        <v>1054</v>
      </c>
      <c r="J664" s="83" t="s">
        <v>966</v>
      </c>
      <c r="K664" s="83" t="s">
        <v>967</v>
      </c>
      <c r="L664" s="86">
        <v>1620</v>
      </c>
      <c r="M664" s="83" t="s">
        <v>987</v>
      </c>
    </row>
    <row r="665" spans="2:13" ht="13.15" customHeight="1" x14ac:dyDescent="0.2">
      <c r="B665" s="61">
        <v>1621</v>
      </c>
      <c r="C665" s="82">
        <v>22</v>
      </c>
      <c r="D665" s="83" t="s">
        <v>901</v>
      </c>
      <c r="E665" s="84">
        <v>56605</v>
      </c>
      <c r="F665" s="84" t="s">
        <v>948</v>
      </c>
      <c r="G665" s="83" t="s">
        <v>903</v>
      </c>
      <c r="H665" s="85">
        <v>16070048</v>
      </c>
      <c r="I665" s="85">
        <v>1054</v>
      </c>
      <c r="J665" s="83" t="s">
        <v>966</v>
      </c>
      <c r="K665" s="83" t="s">
        <v>967</v>
      </c>
      <c r="L665" s="86">
        <v>1621</v>
      </c>
      <c r="M665" s="83" t="s">
        <v>988</v>
      </c>
    </row>
    <row r="666" spans="2:13" ht="13.15" customHeight="1" x14ac:dyDescent="0.2">
      <c r="B666" s="61">
        <v>1574</v>
      </c>
      <c r="C666" s="82">
        <v>22</v>
      </c>
      <c r="D666" s="83" t="s">
        <v>901</v>
      </c>
      <c r="E666" s="84">
        <v>56605</v>
      </c>
      <c r="F666" s="84" t="s">
        <v>948</v>
      </c>
      <c r="G666" s="83" t="s">
        <v>903</v>
      </c>
      <c r="H666" s="85">
        <v>16070048</v>
      </c>
      <c r="I666" s="85">
        <v>1054</v>
      </c>
      <c r="J666" s="83" t="s">
        <v>966</v>
      </c>
      <c r="K666" s="83" t="s">
        <v>967</v>
      </c>
      <c r="L666" s="86">
        <v>1574</v>
      </c>
      <c r="M666" s="83" t="s">
        <v>967</v>
      </c>
    </row>
    <row r="667" spans="2:13" ht="13.15" customHeight="1" x14ac:dyDescent="0.2">
      <c r="B667" s="61">
        <v>1622</v>
      </c>
      <c r="C667" s="82">
        <v>22</v>
      </c>
      <c r="D667" s="83" t="s">
        <v>901</v>
      </c>
      <c r="E667" s="84">
        <v>56605</v>
      </c>
      <c r="F667" s="84" t="s">
        <v>948</v>
      </c>
      <c r="G667" s="83" t="s">
        <v>903</v>
      </c>
      <c r="H667" s="85">
        <v>16070048</v>
      </c>
      <c r="I667" s="85">
        <v>1054</v>
      </c>
      <c r="J667" s="83" t="s">
        <v>966</v>
      </c>
      <c r="K667" s="83" t="s">
        <v>967</v>
      </c>
      <c r="L667" s="86">
        <v>1622</v>
      </c>
      <c r="M667" s="83" t="s">
        <v>989</v>
      </c>
    </row>
    <row r="668" spans="2:13" ht="13.15" customHeight="1" x14ac:dyDescent="0.2">
      <c r="B668" s="61">
        <v>1783</v>
      </c>
      <c r="C668" s="82">
        <v>22</v>
      </c>
      <c r="D668" s="83" t="s">
        <v>901</v>
      </c>
      <c r="E668" s="84">
        <v>56605</v>
      </c>
      <c r="F668" s="84" t="s">
        <v>948</v>
      </c>
      <c r="G668" s="83" t="s">
        <v>743</v>
      </c>
      <c r="H668" s="85">
        <v>16071087</v>
      </c>
      <c r="I668" s="85">
        <v>865</v>
      </c>
      <c r="J668" s="83" t="s">
        <v>990</v>
      </c>
      <c r="K668" s="83" t="s">
        <v>990</v>
      </c>
      <c r="L668" s="86">
        <v>1783</v>
      </c>
      <c r="M668" s="83" t="s">
        <v>990</v>
      </c>
    </row>
    <row r="669" spans="2:13" ht="13.15" customHeight="1" x14ac:dyDescent="0.2">
      <c r="B669" s="61">
        <v>1594</v>
      </c>
      <c r="C669" s="82">
        <v>22</v>
      </c>
      <c r="D669" s="83" t="s">
        <v>901</v>
      </c>
      <c r="E669" s="84">
        <v>56605</v>
      </c>
      <c r="F669" s="84" t="s">
        <v>948</v>
      </c>
      <c r="G669" s="83" t="s">
        <v>903</v>
      </c>
      <c r="H669" s="85">
        <v>16070054</v>
      </c>
      <c r="I669" s="85">
        <v>972</v>
      </c>
      <c r="J669" s="83" t="s">
        <v>991</v>
      </c>
      <c r="K669" s="83" t="s">
        <v>991</v>
      </c>
      <c r="L669" s="86">
        <v>1594</v>
      </c>
      <c r="M669" s="83" t="s">
        <v>992</v>
      </c>
    </row>
    <row r="670" spans="2:13" ht="13.15" customHeight="1" x14ac:dyDescent="0.2">
      <c r="B670" s="61">
        <v>1595</v>
      </c>
      <c r="C670" s="82">
        <v>22</v>
      </c>
      <c r="D670" s="83" t="s">
        <v>901</v>
      </c>
      <c r="E670" s="84">
        <v>56605</v>
      </c>
      <c r="F670" s="84" t="s">
        <v>948</v>
      </c>
      <c r="G670" s="83" t="s">
        <v>903</v>
      </c>
      <c r="H670" s="85">
        <v>16070054</v>
      </c>
      <c r="I670" s="85">
        <v>972</v>
      </c>
      <c r="J670" s="83" t="s">
        <v>991</v>
      </c>
      <c r="K670" s="83" t="s">
        <v>991</v>
      </c>
      <c r="L670" s="86">
        <v>1595</v>
      </c>
      <c r="M670" s="83" t="s">
        <v>993</v>
      </c>
    </row>
    <row r="671" spans="2:13" ht="13.15" customHeight="1" x14ac:dyDescent="0.2">
      <c r="B671" s="61">
        <v>1596</v>
      </c>
      <c r="C671" s="82">
        <v>22</v>
      </c>
      <c r="D671" s="83" t="s">
        <v>901</v>
      </c>
      <c r="E671" s="84">
        <v>56605</v>
      </c>
      <c r="F671" s="84" t="s">
        <v>948</v>
      </c>
      <c r="G671" s="83" t="s">
        <v>903</v>
      </c>
      <c r="H671" s="85">
        <v>16070054</v>
      </c>
      <c r="I671" s="85">
        <v>972</v>
      </c>
      <c r="J671" s="83" t="s">
        <v>991</v>
      </c>
      <c r="K671" s="83" t="s">
        <v>991</v>
      </c>
      <c r="L671" s="86">
        <v>1596</v>
      </c>
      <c r="M671" s="83" t="s">
        <v>991</v>
      </c>
    </row>
    <row r="672" spans="2:13" ht="13.15" customHeight="1" x14ac:dyDescent="0.2">
      <c r="B672" s="61">
        <v>1519</v>
      </c>
      <c r="C672" s="82">
        <v>23</v>
      </c>
      <c r="D672" s="83" t="s">
        <v>994</v>
      </c>
      <c r="E672" s="84">
        <v>21074</v>
      </c>
      <c r="F672" s="84" t="s">
        <v>995</v>
      </c>
      <c r="G672" s="83" t="s">
        <v>903</v>
      </c>
      <c r="H672" s="85">
        <v>16070057</v>
      </c>
      <c r="I672" s="85">
        <v>3233</v>
      </c>
      <c r="J672" s="83" t="s">
        <v>946</v>
      </c>
      <c r="K672" s="83" t="s">
        <v>946</v>
      </c>
      <c r="L672" s="86">
        <v>1519</v>
      </c>
      <c r="M672" s="83" t="s">
        <v>996</v>
      </c>
    </row>
    <row r="673" spans="2:13" ht="13.15" customHeight="1" x14ac:dyDescent="0.2">
      <c r="B673" s="61">
        <v>1534</v>
      </c>
      <c r="C673" s="82">
        <v>23</v>
      </c>
      <c r="D673" s="83" t="s">
        <v>994</v>
      </c>
      <c r="E673" s="84">
        <v>21074</v>
      </c>
      <c r="F673" s="84" t="s">
        <v>995</v>
      </c>
      <c r="G673" s="83" t="s">
        <v>903</v>
      </c>
      <c r="H673" s="85">
        <v>16070057</v>
      </c>
      <c r="I673" s="85">
        <v>3233</v>
      </c>
      <c r="J673" s="83" t="s">
        <v>946</v>
      </c>
      <c r="K673" s="83" t="s">
        <v>946</v>
      </c>
      <c r="L673" s="86">
        <v>1534</v>
      </c>
      <c r="M673" s="83" t="s">
        <v>997</v>
      </c>
    </row>
    <row r="674" spans="2:13" ht="13.15" customHeight="1" x14ac:dyDescent="0.2">
      <c r="B674" s="61">
        <v>1557</v>
      </c>
      <c r="C674" s="82">
        <v>23</v>
      </c>
      <c r="D674" s="83" t="s">
        <v>994</v>
      </c>
      <c r="E674" s="84">
        <v>21074</v>
      </c>
      <c r="F674" s="84" t="s">
        <v>995</v>
      </c>
      <c r="G674" s="83" t="s">
        <v>903</v>
      </c>
      <c r="H674" s="85">
        <v>16070057</v>
      </c>
      <c r="I674" s="85">
        <v>3233</v>
      </c>
      <c r="J674" s="83" t="s">
        <v>946</v>
      </c>
      <c r="K674" s="83" t="s">
        <v>946</v>
      </c>
      <c r="L674" s="86">
        <v>1557</v>
      </c>
      <c r="M674" s="83" t="s">
        <v>998</v>
      </c>
    </row>
    <row r="675" spans="2:13" ht="13.15" customHeight="1" x14ac:dyDescent="0.2">
      <c r="B675" s="61">
        <v>1568</v>
      </c>
      <c r="C675" s="82">
        <v>23</v>
      </c>
      <c r="D675" s="83" t="s">
        <v>994</v>
      </c>
      <c r="E675" s="84">
        <v>56587</v>
      </c>
      <c r="F675" s="84" t="s">
        <v>907</v>
      </c>
      <c r="G675" s="83" t="s">
        <v>903</v>
      </c>
      <c r="H675" s="85">
        <v>16070043</v>
      </c>
      <c r="I675" s="85">
        <v>1069</v>
      </c>
      <c r="J675" s="83" t="s">
        <v>958</v>
      </c>
      <c r="K675" s="83" t="s">
        <v>959</v>
      </c>
      <c r="L675" s="86">
        <v>1568</v>
      </c>
      <c r="M675" s="83" t="s">
        <v>959</v>
      </c>
    </row>
    <row r="676" spans="2:13" ht="13.15" customHeight="1" x14ac:dyDescent="0.2">
      <c r="B676" s="61">
        <v>1569</v>
      </c>
      <c r="C676" s="82">
        <v>23</v>
      </c>
      <c r="D676" s="83" t="s">
        <v>994</v>
      </c>
      <c r="E676" s="84">
        <v>21074</v>
      </c>
      <c r="F676" s="84" t="s">
        <v>995</v>
      </c>
      <c r="G676" s="83" t="s">
        <v>903</v>
      </c>
      <c r="H676" s="85">
        <v>16070043</v>
      </c>
      <c r="I676" s="85">
        <v>1069</v>
      </c>
      <c r="J676" s="83" t="s">
        <v>958</v>
      </c>
      <c r="K676" s="83" t="s">
        <v>959</v>
      </c>
      <c r="L676" s="86">
        <v>1569</v>
      </c>
      <c r="M676" s="83" t="s">
        <v>999</v>
      </c>
    </row>
    <row r="677" spans="2:13" ht="13.15" customHeight="1" x14ac:dyDescent="0.2">
      <c r="B677" s="61">
        <v>1523</v>
      </c>
      <c r="C677" s="82">
        <v>23</v>
      </c>
      <c r="D677" s="83" t="s">
        <v>994</v>
      </c>
      <c r="E677" s="84">
        <v>21074</v>
      </c>
      <c r="F677" s="84" t="s">
        <v>995</v>
      </c>
      <c r="G677" s="83" t="s">
        <v>903</v>
      </c>
      <c r="H677" s="85">
        <v>16054000</v>
      </c>
      <c r="I677" s="85">
        <v>1259</v>
      </c>
      <c r="J677" s="83" t="s">
        <v>1000</v>
      </c>
      <c r="K677" s="83" t="s">
        <v>1001</v>
      </c>
      <c r="L677" s="86">
        <v>1523</v>
      </c>
      <c r="M677" s="83" t="s">
        <v>1002</v>
      </c>
    </row>
    <row r="678" spans="2:13" ht="13.15" customHeight="1" x14ac:dyDescent="0.2">
      <c r="B678" s="61">
        <v>1913</v>
      </c>
      <c r="C678" s="82">
        <v>24</v>
      </c>
      <c r="D678" s="83" t="s">
        <v>1004</v>
      </c>
      <c r="E678" s="84">
        <v>21187</v>
      </c>
      <c r="F678" s="84" t="s">
        <v>975</v>
      </c>
      <c r="G678" s="83" t="s">
        <v>1005</v>
      </c>
      <c r="H678" s="85">
        <v>16073001</v>
      </c>
      <c r="I678" s="85">
        <v>1235</v>
      </c>
      <c r="J678" s="83" t="s">
        <v>1006</v>
      </c>
      <c r="K678" s="83" t="s">
        <v>1006</v>
      </c>
      <c r="L678" s="86">
        <v>1913</v>
      </c>
      <c r="M678" s="83" t="s">
        <v>1006</v>
      </c>
    </row>
    <row r="679" spans="2:13" ht="13.15" customHeight="1" x14ac:dyDescent="0.2">
      <c r="B679" s="61">
        <v>1914</v>
      </c>
      <c r="C679" s="82">
        <v>24</v>
      </c>
      <c r="D679" s="83" t="s">
        <v>1004</v>
      </c>
      <c r="E679" s="84">
        <v>21187</v>
      </c>
      <c r="F679" s="84" t="s">
        <v>975</v>
      </c>
      <c r="G679" s="83" t="s">
        <v>1005</v>
      </c>
      <c r="H679" s="85">
        <v>16073001</v>
      </c>
      <c r="I679" s="85">
        <v>1235</v>
      </c>
      <c r="J679" s="83" t="s">
        <v>1006</v>
      </c>
      <c r="K679" s="83" t="s">
        <v>1006</v>
      </c>
      <c r="L679" s="86">
        <v>1914</v>
      </c>
      <c r="M679" s="83" t="s">
        <v>1007</v>
      </c>
    </row>
    <row r="680" spans="2:13" ht="13.15" customHeight="1" x14ac:dyDescent="0.2">
      <c r="B680" s="61">
        <v>1927</v>
      </c>
      <c r="C680" s="82">
        <v>24</v>
      </c>
      <c r="D680" s="83" t="s">
        <v>1004</v>
      </c>
      <c r="E680" s="84">
        <v>21187</v>
      </c>
      <c r="F680" s="84" t="s">
        <v>975</v>
      </c>
      <c r="G680" s="83" t="s">
        <v>1005</v>
      </c>
      <c r="H680" s="85">
        <v>16073006</v>
      </c>
      <c r="I680" s="85">
        <v>1241</v>
      </c>
      <c r="J680" s="83" t="s">
        <v>1008</v>
      </c>
      <c r="K680" s="83" t="s">
        <v>1008</v>
      </c>
      <c r="L680" s="86">
        <v>1927</v>
      </c>
      <c r="M680" s="83" t="s">
        <v>1008</v>
      </c>
    </row>
    <row r="681" spans="2:13" ht="13.15" customHeight="1" x14ac:dyDescent="0.2">
      <c r="B681" s="61">
        <v>1513</v>
      </c>
      <c r="C681" s="82">
        <v>24</v>
      </c>
      <c r="D681" s="83" t="s">
        <v>1004</v>
      </c>
      <c r="E681" s="84">
        <v>21069</v>
      </c>
      <c r="F681" s="84" t="s">
        <v>957</v>
      </c>
      <c r="G681" s="83" t="s">
        <v>903</v>
      </c>
      <c r="H681" s="85">
        <v>16070011</v>
      </c>
      <c r="I681" s="85">
        <v>1183</v>
      </c>
      <c r="J681" s="83" t="s">
        <v>1009</v>
      </c>
      <c r="K681" s="83" t="s">
        <v>1009</v>
      </c>
      <c r="L681" s="86">
        <v>1513</v>
      </c>
      <c r="M681" s="83" t="s">
        <v>1009</v>
      </c>
    </row>
    <row r="682" spans="2:13" ht="13.15" customHeight="1" x14ac:dyDescent="0.2">
      <c r="B682" s="61">
        <v>1529</v>
      </c>
      <c r="C682" s="82">
        <v>24</v>
      </c>
      <c r="D682" s="83" t="s">
        <v>1004</v>
      </c>
      <c r="E682" s="84">
        <v>21069</v>
      </c>
      <c r="F682" s="84" t="s">
        <v>957</v>
      </c>
      <c r="G682" s="83" t="s">
        <v>903</v>
      </c>
      <c r="H682" s="85">
        <v>16070057</v>
      </c>
      <c r="I682" s="85">
        <v>3233</v>
      </c>
      <c r="J682" s="83" t="s">
        <v>946</v>
      </c>
      <c r="K682" s="83" t="s">
        <v>946</v>
      </c>
      <c r="L682" s="86">
        <v>1529</v>
      </c>
      <c r="M682" s="83" t="s">
        <v>1010</v>
      </c>
    </row>
    <row r="683" spans="2:13" ht="13.15" customHeight="1" x14ac:dyDescent="0.2">
      <c r="B683" s="61">
        <v>1530</v>
      </c>
      <c r="C683" s="82">
        <v>24</v>
      </c>
      <c r="D683" s="83" t="s">
        <v>1004</v>
      </c>
      <c r="E683" s="84">
        <v>21069</v>
      </c>
      <c r="F683" s="84" t="s">
        <v>957</v>
      </c>
      <c r="G683" s="83" t="s">
        <v>903</v>
      </c>
      <c r="H683" s="85">
        <v>16070057</v>
      </c>
      <c r="I683" s="85">
        <v>3233</v>
      </c>
      <c r="J683" s="83" t="s">
        <v>946</v>
      </c>
      <c r="K683" s="83" t="s">
        <v>946</v>
      </c>
      <c r="L683" s="86">
        <v>1530</v>
      </c>
      <c r="M683" s="83" t="s">
        <v>1011</v>
      </c>
    </row>
    <row r="684" spans="2:13" ht="13.15" customHeight="1" x14ac:dyDescent="0.2">
      <c r="B684" s="61">
        <v>1537</v>
      </c>
      <c r="C684" s="82">
        <v>24</v>
      </c>
      <c r="D684" s="83" t="s">
        <v>1004</v>
      </c>
      <c r="E684" s="84">
        <v>57357</v>
      </c>
      <c r="F684" s="84" t="s">
        <v>1012</v>
      </c>
      <c r="G684" s="83" t="s">
        <v>903</v>
      </c>
      <c r="H684" s="85">
        <v>16070058</v>
      </c>
      <c r="I684" s="85">
        <v>103</v>
      </c>
      <c r="J684" s="83" t="s">
        <v>1013</v>
      </c>
      <c r="K684" s="83" t="s">
        <v>1014</v>
      </c>
      <c r="L684" s="86">
        <v>1537</v>
      </c>
      <c r="M684" s="83" t="s">
        <v>1015</v>
      </c>
    </row>
    <row r="685" spans="2:13" ht="13.15" customHeight="1" x14ac:dyDescent="0.2">
      <c r="B685" s="61">
        <v>1500</v>
      </c>
      <c r="C685" s="82">
        <v>24</v>
      </c>
      <c r="D685" s="83" t="s">
        <v>1004</v>
      </c>
      <c r="E685" s="84">
        <v>57357</v>
      </c>
      <c r="F685" s="84" t="s">
        <v>1012</v>
      </c>
      <c r="G685" s="83" t="s">
        <v>903</v>
      </c>
      <c r="H685" s="85">
        <v>16070058</v>
      </c>
      <c r="I685" s="85">
        <v>103</v>
      </c>
      <c r="J685" s="83" t="s">
        <v>1013</v>
      </c>
      <c r="K685" s="83" t="s">
        <v>1014</v>
      </c>
      <c r="L685" s="86">
        <v>1500</v>
      </c>
      <c r="M685" s="83" t="s">
        <v>1016</v>
      </c>
    </row>
    <row r="686" spans="2:13" ht="13.15" customHeight="1" x14ac:dyDescent="0.2">
      <c r="B686" s="61">
        <v>1509</v>
      </c>
      <c r="C686" s="82">
        <v>24</v>
      </c>
      <c r="D686" s="83" t="s">
        <v>1004</v>
      </c>
      <c r="E686" s="84">
        <v>57357</v>
      </c>
      <c r="F686" s="84" t="s">
        <v>1012</v>
      </c>
      <c r="G686" s="83" t="s">
        <v>903</v>
      </c>
      <c r="H686" s="85">
        <v>16070058</v>
      </c>
      <c r="I686" s="85">
        <v>103</v>
      </c>
      <c r="J686" s="83" t="s">
        <v>1013</v>
      </c>
      <c r="K686" s="83" t="s">
        <v>1014</v>
      </c>
      <c r="L686" s="86">
        <v>1509</v>
      </c>
      <c r="M686" s="83" t="s">
        <v>1017</v>
      </c>
    </row>
    <row r="687" spans="2:13" ht="13.15" customHeight="1" x14ac:dyDescent="0.2">
      <c r="B687" s="61">
        <v>1522</v>
      </c>
      <c r="C687" s="82">
        <v>24</v>
      </c>
      <c r="D687" s="83" t="s">
        <v>1004</v>
      </c>
      <c r="E687" s="84">
        <v>57357</v>
      </c>
      <c r="F687" s="84" t="s">
        <v>1012</v>
      </c>
      <c r="G687" s="83" t="s">
        <v>903</v>
      </c>
      <c r="H687" s="85">
        <v>16070058</v>
      </c>
      <c r="I687" s="85">
        <v>103</v>
      </c>
      <c r="J687" s="83" t="s">
        <v>1013</v>
      </c>
      <c r="K687" s="83" t="s">
        <v>1014</v>
      </c>
      <c r="L687" s="86">
        <v>1522</v>
      </c>
      <c r="M687" s="83" t="s">
        <v>1018</v>
      </c>
    </row>
    <row r="688" spans="2:13" ht="13.15" customHeight="1" x14ac:dyDescent="0.2">
      <c r="B688" s="61">
        <v>1531</v>
      </c>
      <c r="C688" s="82">
        <v>24</v>
      </c>
      <c r="D688" s="83" t="s">
        <v>1004</v>
      </c>
      <c r="E688" s="84">
        <v>57357</v>
      </c>
      <c r="F688" s="84" t="s">
        <v>1012</v>
      </c>
      <c r="G688" s="83" t="s">
        <v>903</v>
      </c>
      <c r="H688" s="85">
        <v>16070058</v>
      </c>
      <c r="I688" s="85">
        <v>103</v>
      </c>
      <c r="J688" s="83" t="s">
        <v>1013</v>
      </c>
      <c r="K688" s="83" t="s">
        <v>1014</v>
      </c>
      <c r="L688" s="86">
        <v>1531</v>
      </c>
      <c r="M688" s="83" t="s">
        <v>1019</v>
      </c>
    </row>
    <row r="689" spans="2:13" ht="13.15" customHeight="1" x14ac:dyDescent="0.2">
      <c r="B689" s="61">
        <v>1535</v>
      </c>
      <c r="C689" s="82">
        <v>24</v>
      </c>
      <c r="D689" s="83" t="s">
        <v>1004</v>
      </c>
      <c r="E689" s="84">
        <v>57357</v>
      </c>
      <c r="F689" s="84" t="s">
        <v>1012</v>
      </c>
      <c r="G689" s="83" t="s">
        <v>903</v>
      </c>
      <c r="H689" s="85">
        <v>16070058</v>
      </c>
      <c r="I689" s="85">
        <v>103</v>
      </c>
      <c r="J689" s="83" t="s">
        <v>1013</v>
      </c>
      <c r="K689" s="83" t="s">
        <v>1014</v>
      </c>
      <c r="L689" s="86">
        <v>1535</v>
      </c>
      <c r="M689" s="83" t="s">
        <v>1014</v>
      </c>
    </row>
    <row r="690" spans="2:13" ht="13.15" customHeight="1" x14ac:dyDescent="0.2">
      <c r="B690" s="61">
        <v>1538</v>
      </c>
      <c r="C690" s="82">
        <v>24</v>
      </c>
      <c r="D690" s="83" t="s">
        <v>1004</v>
      </c>
      <c r="E690" s="84">
        <v>57357</v>
      </c>
      <c r="F690" s="84" t="s">
        <v>1012</v>
      </c>
      <c r="G690" s="83" t="s">
        <v>903</v>
      </c>
      <c r="H690" s="85">
        <v>16070058</v>
      </c>
      <c r="I690" s="85">
        <v>103</v>
      </c>
      <c r="J690" s="83" t="s">
        <v>1013</v>
      </c>
      <c r="K690" s="83" t="s">
        <v>1014</v>
      </c>
      <c r="L690" s="86">
        <v>1538</v>
      </c>
      <c r="M690" s="83" t="s">
        <v>1020</v>
      </c>
    </row>
    <row r="691" spans="2:13" ht="13.15" customHeight="1" x14ac:dyDescent="0.2">
      <c r="B691" s="61">
        <v>1561</v>
      </c>
      <c r="C691" s="82">
        <v>24</v>
      </c>
      <c r="D691" s="83" t="s">
        <v>1004</v>
      </c>
      <c r="E691" s="84">
        <v>21395</v>
      </c>
      <c r="F691" s="84" t="s">
        <v>1021</v>
      </c>
      <c r="G691" s="83" t="s">
        <v>903</v>
      </c>
      <c r="H691" s="85">
        <v>16070058</v>
      </c>
      <c r="I691" s="85">
        <v>103</v>
      </c>
      <c r="J691" s="83" t="s">
        <v>1013</v>
      </c>
      <c r="K691" s="83" t="s">
        <v>1014</v>
      </c>
      <c r="L691" s="86">
        <v>1561</v>
      </c>
      <c r="M691" s="83" t="s">
        <v>1022</v>
      </c>
    </row>
    <row r="692" spans="2:13" ht="13.15" customHeight="1" x14ac:dyDescent="0.2">
      <c r="B692" s="61">
        <v>1562</v>
      </c>
      <c r="C692" s="82">
        <v>24</v>
      </c>
      <c r="D692" s="83" t="s">
        <v>1004</v>
      </c>
      <c r="E692" s="84">
        <v>21395</v>
      </c>
      <c r="F692" s="84" t="s">
        <v>1021</v>
      </c>
      <c r="G692" s="83" t="s">
        <v>903</v>
      </c>
      <c r="H692" s="85">
        <v>16070058</v>
      </c>
      <c r="I692" s="85">
        <v>103</v>
      </c>
      <c r="J692" s="83" t="s">
        <v>1013</v>
      </c>
      <c r="K692" s="83" t="s">
        <v>1014</v>
      </c>
      <c r="L692" s="86">
        <v>1562</v>
      </c>
      <c r="M692" s="83" t="s">
        <v>1023</v>
      </c>
    </row>
    <row r="693" spans="2:13" ht="13.15" customHeight="1" x14ac:dyDescent="0.2">
      <c r="B693" s="61">
        <v>1581</v>
      </c>
      <c r="C693" s="82">
        <v>24</v>
      </c>
      <c r="D693" s="83" t="s">
        <v>1004</v>
      </c>
      <c r="E693" s="84">
        <v>57357</v>
      </c>
      <c r="F693" s="84" t="s">
        <v>1012</v>
      </c>
      <c r="G693" s="83" t="s">
        <v>903</v>
      </c>
      <c r="H693" s="85">
        <v>16070058</v>
      </c>
      <c r="I693" s="85">
        <v>103</v>
      </c>
      <c r="J693" s="83" t="s">
        <v>1013</v>
      </c>
      <c r="K693" s="83" t="s">
        <v>1014</v>
      </c>
      <c r="L693" s="86">
        <v>1581</v>
      </c>
      <c r="M693" s="83" t="s">
        <v>1024</v>
      </c>
    </row>
    <row r="694" spans="2:13" ht="13.15" customHeight="1" x14ac:dyDescent="0.2">
      <c r="B694" s="61">
        <v>1539</v>
      </c>
      <c r="C694" s="82">
        <v>24</v>
      </c>
      <c r="D694" s="83" t="s">
        <v>1004</v>
      </c>
      <c r="E694" s="84">
        <v>57357</v>
      </c>
      <c r="F694" s="84" t="s">
        <v>1012</v>
      </c>
      <c r="G694" s="83" t="s">
        <v>903</v>
      </c>
      <c r="H694" s="85">
        <v>16070058</v>
      </c>
      <c r="I694" s="85">
        <v>103</v>
      </c>
      <c r="J694" s="83" t="s">
        <v>1013</v>
      </c>
      <c r="K694" s="83" t="s">
        <v>1014</v>
      </c>
      <c r="L694" s="86">
        <v>1539</v>
      </c>
      <c r="M694" s="83" t="s">
        <v>1025</v>
      </c>
    </row>
    <row r="695" spans="2:13" ht="13.15" customHeight="1" x14ac:dyDescent="0.2">
      <c r="B695" s="61">
        <v>1520</v>
      </c>
      <c r="C695" s="82">
        <v>24</v>
      </c>
      <c r="D695" s="83" t="s">
        <v>1004</v>
      </c>
      <c r="E695" s="84">
        <v>21229</v>
      </c>
      <c r="F695" s="84" t="s">
        <v>1003</v>
      </c>
      <c r="G695" s="83" t="s">
        <v>903</v>
      </c>
      <c r="H695" s="85">
        <v>16070029</v>
      </c>
      <c r="I695" s="85">
        <v>1133</v>
      </c>
      <c r="J695" s="83" t="s">
        <v>1026</v>
      </c>
      <c r="K695" s="83" t="s">
        <v>1027</v>
      </c>
      <c r="L695" s="86">
        <v>1520</v>
      </c>
      <c r="M695" s="83" t="s">
        <v>1028</v>
      </c>
    </row>
    <row r="696" spans="2:13" ht="13.15" customHeight="1" x14ac:dyDescent="0.2">
      <c r="B696" s="61">
        <v>3242</v>
      </c>
      <c r="C696" s="82">
        <v>24</v>
      </c>
      <c r="D696" s="83" t="s">
        <v>1004</v>
      </c>
      <c r="E696" s="84">
        <v>21229</v>
      </c>
      <c r="F696" s="84" t="s">
        <v>1003</v>
      </c>
      <c r="G696" s="83" t="s">
        <v>903</v>
      </c>
      <c r="H696" s="85">
        <v>16070029</v>
      </c>
      <c r="I696" s="85">
        <v>1133</v>
      </c>
      <c r="J696" s="83" t="s">
        <v>1026</v>
      </c>
      <c r="K696" s="83" t="s">
        <v>1027</v>
      </c>
      <c r="L696" s="86">
        <v>3242</v>
      </c>
      <c r="M696" s="83" t="s">
        <v>1029</v>
      </c>
    </row>
    <row r="697" spans="2:13" ht="13.15" customHeight="1" x14ac:dyDescent="0.2">
      <c r="B697" s="61">
        <v>1597</v>
      </c>
      <c r="C697" s="82">
        <v>24</v>
      </c>
      <c r="D697" s="83" t="s">
        <v>1004</v>
      </c>
      <c r="E697" s="84">
        <v>56605</v>
      </c>
      <c r="F697" s="84" t="s">
        <v>948</v>
      </c>
      <c r="G697" s="83" t="s">
        <v>903</v>
      </c>
      <c r="H697" s="85">
        <v>16070029</v>
      </c>
      <c r="I697" s="85">
        <v>1133</v>
      </c>
      <c r="J697" s="83" t="s">
        <v>1026</v>
      </c>
      <c r="K697" s="83" t="s">
        <v>1027</v>
      </c>
      <c r="L697" s="86">
        <v>1597</v>
      </c>
      <c r="M697" s="83" t="s">
        <v>1030</v>
      </c>
    </row>
    <row r="698" spans="2:13" ht="13.15" customHeight="1" x14ac:dyDescent="0.2">
      <c r="B698" s="61">
        <v>1521</v>
      </c>
      <c r="C698" s="82">
        <v>24</v>
      </c>
      <c r="D698" s="83" t="s">
        <v>1004</v>
      </c>
      <c r="E698" s="84">
        <v>21383</v>
      </c>
      <c r="F698" s="84" t="s">
        <v>1031</v>
      </c>
      <c r="G698" s="83" t="s">
        <v>903</v>
      </c>
      <c r="H698" s="85">
        <v>16070029</v>
      </c>
      <c r="I698" s="85">
        <v>1133</v>
      </c>
      <c r="J698" s="83" t="s">
        <v>1026</v>
      </c>
      <c r="K698" s="83" t="s">
        <v>1027</v>
      </c>
      <c r="L698" s="86">
        <v>1521</v>
      </c>
      <c r="M698" s="83" t="s">
        <v>1032</v>
      </c>
    </row>
    <row r="699" spans="2:13" ht="13.15" customHeight="1" x14ac:dyDescent="0.2">
      <c r="B699" s="61">
        <v>1526</v>
      </c>
      <c r="C699" s="82">
        <v>24</v>
      </c>
      <c r="D699" s="83" t="s">
        <v>1004</v>
      </c>
      <c r="E699" s="84">
        <v>21229</v>
      </c>
      <c r="F699" s="84" t="s">
        <v>1003</v>
      </c>
      <c r="G699" s="83" t="s">
        <v>903</v>
      </c>
      <c r="H699" s="85">
        <v>16070029</v>
      </c>
      <c r="I699" s="85">
        <v>1133</v>
      </c>
      <c r="J699" s="83" t="s">
        <v>1026</v>
      </c>
      <c r="K699" s="83" t="s">
        <v>1027</v>
      </c>
      <c r="L699" s="86">
        <v>1526</v>
      </c>
      <c r="M699" s="83" t="s">
        <v>1033</v>
      </c>
    </row>
    <row r="700" spans="2:13" ht="13.15" customHeight="1" x14ac:dyDescent="0.2">
      <c r="B700" s="61">
        <v>1598</v>
      </c>
      <c r="C700" s="82">
        <v>24</v>
      </c>
      <c r="D700" s="83" t="s">
        <v>1004</v>
      </c>
      <c r="E700" s="84">
        <v>56605</v>
      </c>
      <c r="F700" s="84" t="s">
        <v>948</v>
      </c>
      <c r="G700" s="83" t="s">
        <v>903</v>
      </c>
      <c r="H700" s="85">
        <v>16070029</v>
      </c>
      <c r="I700" s="85">
        <v>1133</v>
      </c>
      <c r="J700" s="83" t="s">
        <v>1026</v>
      </c>
      <c r="K700" s="83" t="s">
        <v>1027</v>
      </c>
      <c r="L700" s="86">
        <v>1598</v>
      </c>
      <c r="M700" s="83" t="s">
        <v>1034</v>
      </c>
    </row>
    <row r="701" spans="2:13" ht="13.15" customHeight="1" x14ac:dyDescent="0.2">
      <c r="B701" s="61">
        <v>1546</v>
      </c>
      <c r="C701" s="82">
        <v>24</v>
      </c>
      <c r="D701" s="83" t="s">
        <v>1004</v>
      </c>
      <c r="E701" s="84">
        <v>21140</v>
      </c>
      <c r="F701" s="84" t="s">
        <v>1035</v>
      </c>
      <c r="G701" s="83" t="s">
        <v>903</v>
      </c>
      <c r="H701" s="85">
        <v>16070029</v>
      </c>
      <c r="I701" s="85">
        <v>1133</v>
      </c>
      <c r="J701" s="83" t="s">
        <v>1026</v>
      </c>
      <c r="K701" s="83" t="s">
        <v>1027</v>
      </c>
      <c r="L701" s="86">
        <v>1546</v>
      </c>
      <c r="M701" s="83" t="s">
        <v>1036</v>
      </c>
    </row>
    <row r="702" spans="2:13" ht="13.15" customHeight="1" x14ac:dyDescent="0.2">
      <c r="B702" s="61">
        <v>1547</v>
      </c>
      <c r="C702" s="82">
        <v>24</v>
      </c>
      <c r="D702" s="83" t="s">
        <v>1004</v>
      </c>
      <c r="E702" s="84">
        <v>21229</v>
      </c>
      <c r="F702" s="84" t="s">
        <v>1003</v>
      </c>
      <c r="G702" s="83" t="s">
        <v>903</v>
      </c>
      <c r="H702" s="85">
        <v>16070029</v>
      </c>
      <c r="I702" s="85">
        <v>1133</v>
      </c>
      <c r="J702" s="83" t="s">
        <v>1026</v>
      </c>
      <c r="K702" s="83" t="s">
        <v>1027</v>
      </c>
      <c r="L702" s="86">
        <v>1547</v>
      </c>
      <c r="M702" s="83" t="s">
        <v>1027</v>
      </c>
    </row>
    <row r="703" spans="2:13" ht="13.15" customHeight="1" x14ac:dyDescent="0.2">
      <c r="B703" s="61">
        <v>1527</v>
      </c>
      <c r="C703" s="82">
        <v>24</v>
      </c>
      <c r="D703" s="83" t="s">
        <v>1004</v>
      </c>
      <c r="E703" s="84">
        <v>21229</v>
      </c>
      <c r="F703" s="84" t="s">
        <v>1003</v>
      </c>
      <c r="G703" s="83" t="s">
        <v>903</v>
      </c>
      <c r="H703" s="85">
        <v>16070029</v>
      </c>
      <c r="I703" s="85">
        <v>1133</v>
      </c>
      <c r="J703" s="83" t="s">
        <v>1026</v>
      </c>
      <c r="K703" s="83" t="s">
        <v>1027</v>
      </c>
      <c r="L703" s="86">
        <v>1527</v>
      </c>
      <c r="M703" s="83" t="s">
        <v>1037</v>
      </c>
    </row>
    <row r="704" spans="2:13" ht="13.15" customHeight="1" x14ac:dyDescent="0.2">
      <c r="B704" s="61">
        <v>1555</v>
      </c>
      <c r="C704" s="82">
        <v>24</v>
      </c>
      <c r="D704" s="83" t="s">
        <v>1004</v>
      </c>
      <c r="E704" s="84">
        <v>21229</v>
      </c>
      <c r="F704" s="84" t="s">
        <v>1003</v>
      </c>
      <c r="G704" s="83" t="s">
        <v>903</v>
      </c>
      <c r="H704" s="85">
        <v>16070029</v>
      </c>
      <c r="I704" s="85">
        <v>1133</v>
      </c>
      <c r="J704" s="83" t="s">
        <v>1026</v>
      </c>
      <c r="K704" s="83" t="s">
        <v>1027</v>
      </c>
      <c r="L704" s="86">
        <v>1555</v>
      </c>
      <c r="M704" s="83" t="s">
        <v>1038</v>
      </c>
    </row>
    <row r="705" spans="2:13" ht="13.15" customHeight="1" x14ac:dyDescent="0.2">
      <c r="B705" s="61">
        <v>3243</v>
      </c>
      <c r="C705" s="82">
        <v>24</v>
      </c>
      <c r="D705" s="83" t="s">
        <v>1004</v>
      </c>
      <c r="E705" s="84">
        <v>56605</v>
      </c>
      <c r="F705" s="84" t="s">
        <v>948</v>
      </c>
      <c r="G705" s="83" t="s">
        <v>903</v>
      </c>
      <c r="H705" s="85">
        <v>16070029</v>
      </c>
      <c r="I705" s="85">
        <v>1133</v>
      </c>
      <c r="J705" s="83" t="s">
        <v>1026</v>
      </c>
      <c r="K705" s="83" t="s">
        <v>1027</v>
      </c>
      <c r="L705" s="86">
        <v>3243</v>
      </c>
      <c r="M705" s="83" t="s">
        <v>1039</v>
      </c>
    </row>
    <row r="706" spans="2:13" ht="13.15" customHeight="1" x14ac:dyDescent="0.2">
      <c r="B706" s="61">
        <v>1548</v>
      </c>
      <c r="C706" s="82">
        <v>24</v>
      </c>
      <c r="D706" s="83" t="s">
        <v>1004</v>
      </c>
      <c r="E706" s="84">
        <v>21229</v>
      </c>
      <c r="F706" s="84" t="s">
        <v>1003</v>
      </c>
      <c r="G706" s="83" t="s">
        <v>903</v>
      </c>
      <c r="H706" s="85">
        <v>16070029</v>
      </c>
      <c r="I706" s="85">
        <v>1133</v>
      </c>
      <c r="J706" s="83" t="s">
        <v>1026</v>
      </c>
      <c r="K706" s="83" t="s">
        <v>1027</v>
      </c>
      <c r="L706" s="86">
        <v>1548</v>
      </c>
      <c r="M706" s="83" t="s">
        <v>1040</v>
      </c>
    </row>
    <row r="707" spans="2:13" ht="13.15" customHeight="1" x14ac:dyDescent="0.2">
      <c r="B707" s="61">
        <v>1559</v>
      </c>
      <c r="C707" s="82">
        <v>24</v>
      </c>
      <c r="D707" s="83" t="s">
        <v>1004</v>
      </c>
      <c r="E707" s="84">
        <v>21229</v>
      </c>
      <c r="F707" s="84" t="s">
        <v>1003</v>
      </c>
      <c r="G707" s="83" t="s">
        <v>903</v>
      </c>
      <c r="H707" s="85">
        <v>16070029</v>
      </c>
      <c r="I707" s="85">
        <v>1133</v>
      </c>
      <c r="J707" s="83" t="s">
        <v>1026</v>
      </c>
      <c r="K707" s="83" t="s">
        <v>1027</v>
      </c>
      <c r="L707" s="86">
        <v>1559</v>
      </c>
      <c r="M707" s="83" t="s">
        <v>1041</v>
      </c>
    </row>
    <row r="708" spans="2:13" ht="13.15" customHeight="1" x14ac:dyDescent="0.2">
      <c r="B708" s="61">
        <v>1549</v>
      </c>
      <c r="C708" s="82">
        <v>24</v>
      </c>
      <c r="D708" s="83" t="s">
        <v>1004</v>
      </c>
      <c r="E708" s="84">
        <v>21229</v>
      </c>
      <c r="F708" s="84" t="s">
        <v>1003</v>
      </c>
      <c r="G708" s="83" t="s">
        <v>903</v>
      </c>
      <c r="H708" s="85">
        <v>16070029</v>
      </c>
      <c r="I708" s="85">
        <v>1133</v>
      </c>
      <c r="J708" s="83" t="s">
        <v>1026</v>
      </c>
      <c r="K708" s="83" t="s">
        <v>1027</v>
      </c>
      <c r="L708" s="86">
        <v>1549</v>
      </c>
      <c r="M708" s="83" t="s">
        <v>1042</v>
      </c>
    </row>
    <row r="709" spans="2:13" ht="13.15" customHeight="1" x14ac:dyDescent="0.2">
      <c r="B709" s="61">
        <v>1556</v>
      </c>
      <c r="C709" s="82">
        <v>24</v>
      </c>
      <c r="D709" s="83" t="s">
        <v>1004</v>
      </c>
      <c r="E709" s="84">
        <v>21229</v>
      </c>
      <c r="F709" s="84" t="s">
        <v>1003</v>
      </c>
      <c r="G709" s="83" t="s">
        <v>903</v>
      </c>
      <c r="H709" s="85">
        <v>16070029</v>
      </c>
      <c r="I709" s="85">
        <v>1133</v>
      </c>
      <c r="J709" s="83" t="s">
        <v>1026</v>
      </c>
      <c r="K709" s="83" t="s">
        <v>1027</v>
      </c>
      <c r="L709" s="86">
        <v>1556</v>
      </c>
      <c r="M709" s="83" t="s">
        <v>1043</v>
      </c>
    </row>
    <row r="710" spans="2:13" ht="13.15" customHeight="1" x14ac:dyDescent="0.2">
      <c r="B710" s="61">
        <v>1565</v>
      </c>
      <c r="C710" s="82">
        <v>24</v>
      </c>
      <c r="D710" s="83" t="s">
        <v>1004</v>
      </c>
      <c r="E710" s="84">
        <v>21187</v>
      </c>
      <c r="F710" s="84" t="s">
        <v>975</v>
      </c>
      <c r="G710" s="83" t="s">
        <v>903</v>
      </c>
      <c r="H710" s="85">
        <v>16070029</v>
      </c>
      <c r="I710" s="85">
        <v>1133</v>
      </c>
      <c r="J710" s="83" t="s">
        <v>1026</v>
      </c>
      <c r="K710" s="83" t="s">
        <v>1027</v>
      </c>
      <c r="L710" s="86">
        <v>1565</v>
      </c>
      <c r="M710" s="83" t="s">
        <v>1044</v>
      </c>
    </row>
    <row r="711" spans="2:13" ht="13.15" customHeight="1" x14ac:dyDescent="0.2">
      <c r="B711" s="61">
        <v>1550</v>
      </c>
      <c r="C711" s="82">
        <v>24</v>
      </c>
      <c r="D711" s="83" t="s">
        <v>1004</v>
      </c>
      <c r="E711" s="84">
        <v>21069</v>
      </c>
      <c r="F711" s="84" t="s">
        <v>957</v>
      </c>
      <c r="G711" s="83" t="s">
        <v>903</v>
      </c>
      <c r="H711" s="85">
        <v>16070029</v>
      </c>
      <c r="I711" s="85">
        <v>1133</v>
      </c>
      <c r="J711" s="83" t="s">
        <v>1026</v>
      </c>
      <c r="K711" s="83" t="s">
        <v>1027</v>
      </c>
      <c r="L711" s="86">
        <v>1550</v>
      </c>
      <c r="M711" s="83" t="s">
        <v>934</v>
      </c>
    </row>
    <row r="712" spans="2:13" ht="13.15" customHeight="1" x14ac:dyDescent="0.2">
      <c r="B712" s="61">
        <v>1575</v>
      </c>
      <c r="C712" s="82">
        <v>24</v>
      </c>
      <c r="D712" s="83" t="s">
        <v>1004</v>
      </c>
      <c r="E712" s="84">
        <v>21229</v>
      </c>
      <c r="F712" s="84" t="s">
        <v>1003</v>
      </c>
      <c r="G712" s="83" t="s">
        <v>903</v>
      </c>
      <c r="H712" s="85">
        <v>16070029</v>
      </c>
      <c r="I712" s="85">
        <v>1133</v>
      </c>
      <c r="J712" s="83" t="s">
        <v>1026</v>
      </c>
      <c r="K712" s="83" t="s">
        <v>1027</v>
      </c>
      <c r="L712" s="86">
        <v>1575</v>
      </c>
      <c r="M712" s="83" t="s">
        <v>1076</v>
      </c>
    </row>
    <row r="713" spans="2:13" ht="13.15" customHeight="1" x14ac:dyDescent="0.2">
      <c r="B713" s="61">
        <v>1551</v>
      </c>
      <c r="C713" s="82">
        <v>24</v>
      </c>
      <c r="D713" s="83" t="s">
        <v>1004</v>
      </c>
      <c r="E713" s="84">
        <v>21140</v>
      </c>
      <c r="F713" s="84" t="s">
        <v>1035</v>
      </c>
      <c r="G713" s="83" t="s">
        <v>903</v>
      </c>
      <c r="H713" s="85">
        <v>16070029</v>
      </c>
      <c r="I713" s="85">
        <v>1133</v>
      </c>
      <c r="J713" s="83" t="s">
        <v>1026</v>
      </c>
      <c r="K713" s="83" t="s">
        <v>1027</v>
      </c>
      <c r="L713" s="86">
        <v>1551</v>
      </c>
      <c r="M713" s="83" t="s">
        <v>1046</v>
      </c>
    </row>
    <row r="714" spans="2:13" ht="13.15" customHeight="1" x14ac:dyDescent="0.2">
      <c r="B714" s="61">
        <v>1599</v>
      </c>
      <c r="C714" s="82">
        <v>24</v>
      </c>
      <c r="D714" s="83" t="s">
        <v>1004</v>
      </c>
      <c r="E714" s="84">
        <v>56605</v>
      </c>
      <c r="F714" s="84" t="s">
        <v>948</v>
      </c>
      <c r="G714" s="83" t="s">
        <v>903</v>
      </c>
      <c r="H714" s="85">
        <v>16070029</v>
      </c>
      <c r="I714" s="85">
        <v>1133</v>
      </c>
      <c r="J714" s="83" t="s">
        <v>1026</v>
      </c>
      <c r="K714" s="83" t="s">
        <v>1027</v>
      </c>
      <c r="L714" s="86">
        <v>1599</v>
      </c>
      <c r="M714" s="83" t="s">
        <v>1047</v>
      </c>
    </row>
    <row r="715" spans="2:13" ht="13.15" customHeight="1" x14ac:dyDescent="0.2">
      <c r="B715" s="61">
        <v>2029</v>
      </c>
      <c r="C715" s="82">
        <v>24</v>
      </c>
      <c r="D715" s="83" t="s">
        <v>1004</v>
      </c>
      <c r="E715" s="84">
        <v>57357</v>
      </c>
      <c r="F715" s="84" t="s">
        <v>1012</v>
      </c>
      <c r="G715" s="83" t="s">
        <v>1005</v>
      </c>
      <c r="H715" s="85">
        <v>16073112</v>
      </c>
      <c r="I715" s="85">
        <v>1212</v>
      </c>
      <c r="J715" s="83" t="s">
        <v>1048</v>
      </c>
      <c r="K715" s="83" t="s">
        <v>1049</v>
      </c>
      <c r="L715" s="86">
        <v>2029</v>
      </c>
      <c r="M715" s="83" t="s">
        <v>1050</v>
      </c>
    </row>
    <row r="716" spans="2:13" ht="13.15" customHeight="1" x14ac:dyDescent="0.2">
      <c r="B716" s="61">
        <v>1990</v>
      </c>
      <c r="C716" s="82">
        <v>24</v>
      </c>
      <c r="D716" s="83" t="s">
        <v>1004</v>
      </c>
      <c r="E716" s="84">
        <v>21187</v>
      </c>
      <c r="F716" s="84" t="s">
        <v>975</v>
      </c>
      <c r="G716" s="83" t="s">
        <v>1005</v>
      </c>
      <c r="H716" s="85">
        <v>16073112</v>
      </c>
      <c r="I716" s="85">
        <v>1212</v>
      </c>
      <c r="J716" s="83" t="s">
        <v>1048</v>
      </c>
      <c r="K716" s="83" t="s">
        <v>1049</v>
      </c>
      <c r="L716" s="86">
        <v>1990</v>
      </c>
      <c r="M716" s="83" t="s">
        <v>1051</v>
      </c>
    </row>
    <row r="717" spans="2:13" ht="13.15" customHeight="1" x14ac:dyDescent="0.2">
      <c r="B717" s="61">
        <v>1937</v>
      </c>
      <c r="C717" s="82">
        <v>24</v>
      </c>
      <c r="D717" s="83" t="s">
        <v>1004</v>
      </c>
      <c r="E717" s="84">
        <v>57357</v>
      </c>
      <c r="F717" s="84" t="s">
        <v>1012</v>
      </c>
      <c r="G717" s="83" t="s">
        <v>1005</v>
      </c>
      <c r="H717" s="85">
        <v>16073112</v>
      </c>
      <c r="I717" s="85">
        <v>1212</v>
      </c>
      <c r="J717" s="83" t="s">
        <v>1048</v>
      </c>
      <c r="K717" s="83" t="s">
        <v>1049</v>
      </c>
      <c r="L717" s="86">
        <v>1937</v>
      </c>
      <c r="M717" s="83" t="s">
        <v>1052</v>
      </c>
    </row>
    <row r="718" spans="2:13" ht="13.15" customHeight="1" x14ac:dyDescent="0.2">
      <c r="B718" s="61">
        <v>1938</v>
      </c>
      <c r="C718" s="82">
        <v>24</v>
      </c>
      <c r="D718" s="83" t="s">
        <v>1004</v>
      </c>
      <c r="E718" s="84">
        <v>21187</v>
      </c>
      <c r="F718" s="84" t="s">
        <v>975</v>
      </c>
      <c r="G718" s="83" t="s">
        <v>1005</v>
      </c>
      <c r="H718" s="85">
        <v>16073112</v>
      </c>
      <c r="I718" s="85">
        <v>1212</v>
      </c>
      <c r="J718" s="83" t="s">
        <v>1048</v>
      </c>
      <c r="K718" s="83" t="s">
        <v>1049</v>
      </c>
      <c r="L718" s="86">
        <v>1938</v>
      </c>
      <c r="M718" s="83" t="s">
        <v>1053</v>
      </c>
    </row>
    <row r="719" spans="2:13" ht="13.15" customHeight="1" x14ac:dyDescent="0.2">
      <c r="B719" s="61">
        <v>1991</v>
      </c>
      <c r="C719" s="82">
        <v>24</v>
      </c>
      <c r="D719" s="83" t="s">
        <v>1004</v>
      </c>
      <c r="E719" s="84">
        <v>21187</v>
      </c>
      <c r="F719" s="84" t="s">
        <v>975</v>
      </c>
      <c r="G719" s="83" t="s">
        <v>1005</v>
      </c>
      <c r="H719" s="85">
        <v>16073112</v>
      </c>
      <c r="I719" s="85">
        <v>1212</v>
      </c>
      <c r="J719" s="83" t="s">
        <v>1048</v>
      </c>
      <c r="K719" s="83" t="s">
        <v>1049</v>
      </c>
      <c r="L719" s="86">
        <v>1991</v>
      </c>
      <c r="M719" s="83" t="s">
        <v>1054</v>
      </c>
    </row>
    <row r="720" spans="2:13" ht="13.15" customHeight="1" x14ac:dyDescent="0.2">
      <c r="B720" s="61">
        <v>2057</v>
      </c>
      <c r="C720" s="82">
        <v>24</v>
      </c>
      <c r="D720" s="83" t="s">
        <v>1004</v>
      </c>
      <c r="E720" s="84">
        <v>21187</v>
      </c>
      <c r="F720" s="84" t="s">
        <v>975</v>
      </c>
      <c r="G720" s="83" t="s">
        <v>1005</v>
      </c>
      <c r="H720" s="85">
        <v>16073112</v>
      </c>
      <c r="I720" s="85">
        <v>1212</v>
      </c>
      <c r="J720" s="83" t="s">
        <v>1048</v>
      </c>
      <c r="K720" s="83" t="s">
        <v>1049</v>
      </c>
      <c r="L720" s="86">
        <v>2057</v>
      </c>
      <c r="M720" s="83" t="s">
        <v>1055</v>
      </c>
    </row>
    <row r="721" spans="2:13" ht="13.15" customHeight="1" x14ac:dyDescent="0.2">
      <c r="B721" s="61">
        <v>1992</v>
      </c>
      <c r="C721" s="82">
        <v>24</v>
      </c>
      <c r="D721" s="83" t="s">
        <v>1004</v>
      </c>
      <c r="E721" s="84">
        <v>21187</v>
      </c>
      <c r="F721" s="84" t="s">
        <v>975</v>
      </c>
      <c r="G721" s="83" t="s">
        <v>1005</v>
      </c>
      <c r="H721" s="85">
        <v>16073112</v>
      </c>
      <c r="I721" s="85">
        <v>1212</v>
      </c>
      <c r="J721" s="83" t="s">
        <v>1048</v>
      </c>
      <c r="K721" s="83" t="s">
        <v>1049</v>
      </c>
      <c r="L721" s="86">
        <v>1992</v>
      </c>
      <c r="M721" s="83" t="s">
        <v>1056</v>
      </c>
    </row>
    <row r="722" spans="2:13" ht="13.15" customHeight="1" x14ac:dyDescent="0.2">
      <c r="B722" s="61">
        <v>1993</v>
      </c>
      <c r="C722" s="82">
        <v>24</v>
      </c>
      <c r="D722" s="83" t="s">
        <v>1004</v>
      </c>
      <c r="E722" s="84">
        <v>21187</v>
      </c>
      <c r="F722" s="84" t="s">
        <v>975</v>
      </c>
      <c r="G722" s="83" t="s">
        <v>1005</v>
      </c>
      <c r="H722" s="85">
        <v>16073112</v>
      </c>
      <c r="I722" s="85">
        <v>1212</v>
      </c>
      <c r="J722" s="83" t="s">
        <v>1048</v>
      </c>
      <c r="K722" s="83" t="s">
        <v>1049</v>
      </c>
      <c r="L722" s="86">
        <v>1993</v>
      </c>
      <c r="M722" s="83" t="s">
        <v>1049</v>
      </c>
    </row>
    <row r="723" spans="2:13" ht="13.15" customHeight="1" x14ac:dyDescent="0.2">
      <c r="B723" s="61">
        <v>2058</v>
      </c>
      <c r="C723" s="82">
        <v>24</v>
      </c>
      <c r="D723" s="83" t="s">
        <v>1004</v>
      </c>
      <c r="E723" s="84">
        <v>21187</v>
      </c>
      <c r="F723" s="84" t="s">
        <v>975</v>
      </c>
      <c r="G723" s="83" t="s">
        <v>1005</v>
      </c>
      <c r="H723" s="85">
        <v>16073112</v>
      </c>
      <c r="I723" s="85">
        <v>1212</v>
      </c>
      <c r="J723" s="83" t="s">
        <v>1048</v>
      </c>
      <c r="K723" s="83" t="s">
        <v>1049</v>
      </c>
      <c r="L723" s="86">
        <v>2058</v>
      </c>
      <c r="M723" s="83" t="s">
        <v>1057</v>
      </c>
    </row>
    <row r="724" spans="2:13" ht="13.15" customHeight="1" x14ac:dyDescent="0.2">
      <c r="B724" s="61">
        <v>1994</v>
      </c>
      <c r="C724" s="82">
        <v>24</v>
      </c>
      <c r="D724" s="83" t="s">
        <v>1004</v>
      </c>
      <c r="E724" s="84">
        <v>21187</v>
      </c>
      <c r="F724" s="84" t="s">
        <v>975</v>
      </c>
      <c r="G724" s="83" t="s">
        <v>1005</v>
      </c>
      <c r="H724" s="85">
        <v>16073112</v>
      </c>
      <c r="I724" s="85">
        <v>1212</v>
      </c>
      <c r="J724" s="83" t="s">
        <v>1048</v>
      </c>
      <c r="K724" s="83" t="s">
        <v>1049</v>
      </c>
      <c r="L724" s="86">
        <v>1994</v>
      </c>
      <c r="M724" s="83" t="s">
        <v>1058</v>
      </c>
    </row>
    <row r="725" spans="2:13" ht="13.15" customHeight="1" x14ac:dyDescent="0.2">
      <c r="B725" s="61">
        <v>2030</v>
      </c>
      <c r="C725" s="82">
        <v>24</v>
      </c>
      <c r="D725" s="83" t="s">
        <v>1004</v>
      </c>
      <c r="E725" s="84">
        <v>57357</v>
      </c>
      <c r="F725" s="84" t="s">
        <v>1012</v>
      </c>
      <c r="G725" s="83" t="s">
        <v>1005</v>
      </c>
      <c r="H725" s="85">
        <v>16073112</v>
      </c>
      <c r="I725" s="85">
        <v>1212</v>
      </c>
      <c r="J725" s="83" t="s">
        <v>1048</v>
      </c>
      <c r="K725" s="83" t="s">
        <v>1049</v>
      </c>
      <c r="L725" s="86">
        <v>2030</v>
      </c>
      <c r="M725" s="83" t="s">
        <v>1059</v>
      </c>
    </row>
    <row r="726" spans="2:13" ht="13.15" customHeight="1" x14ac:dyDescent="0.2">
      <c r="B726" s="61">
        <v>2059</v>
      </c>
      <c r="C726" s="82">
        <v>24</v>
      </c>
      <c r="D726" s="83" t="s">
        <v>1004</v>
      </c>
      <c r="E726" s="84">
        <v>21187</v>
      </c>
      <c r="F726" s="84" t="s">
        <v>975</v>
      </c>
      <c r="G726" s="83" t="s">
        <v>1005</v>
      </c>
      <c r="H726" s="85">
        <v>16073112</v>
      </c>
      <c r="I726" s="85">
        <v>1212</v>
      </c>
      <c r="J726" s="83" t="s">
        <v>1048</v>
      </c>
      <c r="K726" s="83" t="s">
        <v>1049</v>
      </c>
      <c r="L726" s="86">
        <v>2059</v>
      </c>
      <c r="M726" s="83" t="s">
        <v>1060</v>
      </c>
    </row>
    <row r="727" spans="2:13" ht="13.15" customHeight="1" x14ac:dyDescent="0.2">
      <c r="B727" s="61">
        <v>2032</v>
      </c>
      <c r="C727" s="82">
        <v>24</v>
      </c>
      <c r="D727" s="83" t="s">
        <v>1004</v>
      </c>
      <c r="E727" s="84">
        <v>57357</v>
      </c>
      <c r="F727" s="84" t="s">
        <v>1012</v>
      </c>
      <c r="G727" s="83" t="s">
        <v>1005</v>
      </c>
      <c r="H727" s="85">
        <v>16073112</v>
      </c>
      <c r="I727" s="85">
        <v>1212</v>
      </c>
      <c r="J727" s="83" t="s">
        <v>1048</v>
      </c>
      <c r="K727" s="83" t="s">
        <v>1049</v>
      </c>
      <c r="L727" s="86">
        <v>2032</v>
      </c>
      <c r="M727" s="83" t="s">
        <v>1061</v>
      </c>
    </row>
    <row r="728" spans="2:13" ht="13.15" customHeight="1" x14ac:dyDescent="0.2">
      <c r="B728" s="61">
        <v>1995</v>
      </c>
      <c r="C728" s="82">
        <v>24</v>
      </c>
      <c r="D728" s="83" t="s">
        <v>1004</v>
      </c>
      <c r="E728" s="84">
        <v>21187</v>
      </c>
      <c r="F728" s="84" t="s">
        <v>975</v>
      </c>
      <c r="G728" s="83" t="s">
        <v>1005</v>
      </c>
      <c r="H728" s="85">
        <v>16073112</v>
      </c>
      <c r="I728" s="85">
        <v>1212</v>
      </c>
      <c r="J728" s="83" t="s">
        <v>1048</v>
      </c>
      <c r="K728" s="83" t="s">
        <v>1049</v>
      </c>
      <c r="L728" s="86">
        <v>1995</v>
      </c>
      <c r="M728" s="83" t="s">
        <v>1062</v>
      </c>
    </row>
    <row r="729" spans="2:13" ht="13.15" customHeight="1" x14ac:dyDescent="0.2">
      <c r="B729" s="61">
        <v>1996</v>
      </c>
      <c r="C729" s="82">
        <v>24</v>
      </c>
      <c r="D729" s="83" t="s">
        <v>1004</v>
      </c>
      <c r="E729" s="84">
        <v>21187</v>
      </c>
      <c r="F729" s="84" t="s">
        <v>975</v>
      </c>
      <c r="G729" s="83" t="s">
        <v>1005</v>
      </c>
      <c r="H729" s="85">
        <v>16073112</v>
      </c>
      <c r="I729" s="85">
        <v>1212</v>
      </c>
      <c r="J729" s="83" t="s">
        <v>1048</v>
      </c>
      <c r="K729" s="83" t="s">
        <v>1049</v>
      </c>
      <c r="L729" s="86">
        <v>1996</v>
      </c>
      <c r="M729" s="83" t="s">
        <v>1063</v>
      </c>
    </row>
    <row r="730" spans="2:13" ht="13.15" customHeight="1" x14ac:dyDescent="0.2">
      <c r="B730" s="61">
        <v>2060</v>
      </c>
      <c r="C730" s="82">
        <v>24</v>
      </c>
      <c r="D730" s="83" t="s">
        <v>1004</v>
      </c>
      <c r="E730" s="84">
        <v>21187</v>
      </c>
      <c r="F730" s="84" t="s">
        <v>975</v>
      </c>
      <c r="G730" s="83" t="s">
        <v>1005</v>
      </c>
      <c r="H730" s="85">
        <v>16073112</v>
      </c>
      <c r="I730" s="85">
        <v>1212</v>
      </c>
      <c r="J730" s="83" t="s">
        <v>1048</v>
      </c>
      <c r="K730" s="83" t="s">
        <v>1049</v>
      </c>
      <c r="L730" s="86">
        <v>2060</v>
      </c>
      <c r="M730" s="83" t="s">
        <v>1064</v>
      </c>
    </row>
    <row r="731" spans="2:13" ht="13.15" customHeight="1" x14ac:dyDescent="0.2">
      <c r="B731" s="61">
        <v>2061</v>
      </c>
      <c r="C731" s="82">
        <v>24</v>
      </c>
      <c r="D731" s="83" t="s">
        <v>1004</v>
      </c>
      <c r="E731" s="84">
        <v>21187</v>
      </c>
      <c r="F731" s="84" t="s">
        <v>975</v>
      </c>
      <c r="G731" s="83" t="s">
        <v>1005</v>
      </c>
      <c r="H731" s="85">
        <v>16073112</v>
      </c>
      <c r="I731" s="85">
        <v>1212</v>
      </c>
      <c r="J731" s="83" t="s">
        <v>1048</v>
      </c>
      <c r="K731" s="83" t="s">
        <v>1049</v>
      </c>
      <c r="L731" s="86">
        <v>2061</v>
      </c>
      <c r="M731" s="83" t="s">
        <v>1065</v>
      </c>
    </row>
    <row r="732" spans="2:13" ht="13.15" customHeight="1" x14ac:dyDescent="0.2">
      <c r="B732" s="61">
        <v>2062</v>
      </c>
      <c r="C732" s="82">
        <v>24</v>
      </c>
      <c r="D732" s="83" t="s">
        <v>1004</v>
      </c>
      <c r="E732" s="84">
        <v>21187</v>
      </c>
      <c r="F732" s="84" t="s">
        <v>975</v>
      </c>
      <c r="G732" s="83" t="s">
        <v>1005</v>
      </c>
      <c r="H732" s="85">
        <v>16073112</v>
      </c>
      <c r="I732" s="85">
        <v>1212</v>
      </c>
      <c r="J732" s="83" t="s">
        <v>1048</v>
      </c>
      <c r="K732" s="83" t="s">
        <v>1049</v>
      </c>
      <c r="L732" s="86">
        <v>2062</v>
      </c>
      <c r="M732" s="83" t="s">
        <v>1066</v>
      </c>
    </row>
    <row r="733" spans="2:13" ht="13.15" customHeight="1" x14ac:dyDescent="0.2">
      <c r="B733" s="61">
        <v>2063</v>
      </c>
      <c r="C733" s="82">
        <v>24</v>
      </c>
      <c r="D733" s="83" t="s">
        <v>1004</v>
      </c>
      <c r="E733" s="84">
        <v>21187</v>
      </c>
      <c r="F733" s="84" t="s">
        <v>975</v>
      </c>
      <c r="G733" s="83" t="s">
        <v>1005</v>
      </c>
      <c r="H733" s="85">
        <v>16073112</v>
      </c>
      <c r="I733" s="85">
        <v>1212</v>
      </c>
      <c r="J733" s="83" t="s">
        <v>1048</v>
      </c>
      <c r="K733" s="83" t="s">
        <v>1049</v>
      </c>
      <c r="L733" s="86">
        <v>2063</v>
      </c>
      <c r="M733" s="83" t="s">
        <v>1067</v>
      </c>
    </row>
    <row r="734" spans="2:13" ht="13.15" customHeight="1" x14ac:dyDescent="0.2">
      <c r="B734" s="61">
        <v>2064</v>
      </c>
      <c r="C734" s="82">
        <v>24</v>
      </c>
      <c r="D734" s="83" t="s">
        <v>1004</v>
      </c>
      <c r="E734" s="84">
        <v>21187</v>
      </c>
      <c r="F734" s="84" t="s">
        <v>975</v>
      </c>
      <c r="G734" s="83" t="s">
        <v>1005</v>
      </c>
      <c r="H734" s="85">
        <v>16073112</v>
      </c>
      <c r="I734" s="85">
        <v>1212</v>
      </c>
      <c r="J734" s="83" t="s">
        <v>1048</v>
      </c>
      <c r="K734" s="83" t="s">
        <v>1049</v>
      </c>
      <c r="L734" s="86">
        <v>2064</v>
      </c>
      <c r="M734" s="83" t="s">
        <v>1068</v>
      </c>
    </row>
    <row r="735" spans="2:13" ht="13.15" customHeight="1" x14ac:dyDescent="0.2">
      <c r="B735" s="61">
        <v>2065</v>
      </c>
      <c r="C735" s="82">
        <v>24</v>
      </c>
      <c r="D735" s="83" t="s">
        <v>1004</v>
      </c>
      <c r="E735" s="84">
        <v>21187</v>
      </c>
      <c r="F735" s="84" t="s">
        <v>975</v>
      </c>
      <c r="G735" s="83" t="s">
        <v>1005</v>
      </c>
      <c r="H735" s="85">
        <v>16073112</v>
      </c>
      <c r="I735" s="85">
        <v>1212</v>
      </c>
      <c r="J735" s="83" t="s">
        <v>1048</v>
      </c>
      <c r="K735" s="83" t="s">
        <v>1049</v>
      </c>
      <c r="L735" s="86">
        <v>2065</v>
      </c>
      <c r="M735" s="83" t="s">
        <v>1069</v>
      </c>
    </row>
    <row r="736" spans="2:13" ht="13.15" customHeight="1" x14ac:dyDescent="0.2">
      <c r="B736" s="61">
        <v>2033</v>
      </c>
      <c r="C736" s="82">
        <v>24</v>
      </c>
      <c r="D736" s="83" t="s">
        <v>1004</v>
      </c>
      <c r="E736" s="84">
        <v>57357</v>
      </c>
      <c r="F736" s="84" t="s">
        <v>1012</v>
      </c>
      <c r="G736" s="83" t="s">
        <v>1005</v>
      </c>
      <c r="H736" s="85">
        <v>16073112</v>
      </c>
      <c r="I736" s="85">
        <v>1212</v>
      </c>
      <c r="J736" s="83" t="s">
        <v>1048</v>
      </c>
      <c r="K736" s="83" t="s">
        <v>1049</v>
      </c>
      <c r="L736" s="86">
        <v>2033</v>
      </c>
      <c r="M736" s="83" t="s">
        <v>1070</v>
      </c>
    </row>
    <row r="737" spans="2:13" ht="13.15" customHeight="1" x14ac:dyDescent="0.2">
      <c r="B737" s="61">
        <v>1997</v>
      </c>
      <c r="C737" s="82">
        <v>24</v>
      </c>
      <c r="D737" s="83" t="s">
        <v>1004</v>
      </c>
      <c r="E737" s="84">
        <v>21187</v>
      </c>
      <c r="F737" s="84" t="s">
        <v>975</v>
      </c>
      <c r="G737" s="83" t="s">
        <v>1005</v>
      </c>
      <c r="H737" s="85">
        <v>16073112</v>
      </c>
      <c r="I737" s="85">
        <v>1212</v>
      </c>
      <c r="J737" s="83" t="s">
        <v>1048</v>
      </c>
      <c r="K737" s="83" t="s">
        <v>1049</v>
      </c>
      <c r="L737" s="86">
        <v>1997</v>
      </c>
      <c r="M737" s="83" t="s">
        <v>1071</v>
      </c>
    </row>
    <row r="738" spans="2:13" ht="13.15" customHeight="1" x14ac:dyDescent="0.2">
      <c r="B738" s="61">
        <v>1998</v>
      </c>
      <c r="C738" s="82">
        <v>24</v>
      </c>
      <c r="D738" s="83" t="s">
        <v>1004</v>
      </c>
      <c r="E738" s="84">
        <v>21187</v>
      </c>
      <c r="F738" s="84" t="s">
        <v>975</v>
      </c>
      <c r="G738" s="83" t="s">
        <v>1005</v>
      </c>
      <c r="H738" s="85">
        <v>16073112</v>
      </c>
      <c r="I738" s="85">
        <v>1212</v>
      </c>
      <c r="J738" s="83" t="s">
        <v>1048</v>
      </c>
      <c r="K738" s="83" t="s">
        <v>1049</v>
      </c>
      <c r="L738" s="86">
        <v>1998</v>
      </c>
      <c r="M738" s="83" t="s">
        <v>1072</v>
      </c>
    </row>
    <row r="739" spans="2:13" ht="13.15" customHeight="1" x14ac:dyDescent="0.2">
      <c r="B739" s="61">
        <v>1501</v>
      </c>
      <c r="C739" s="82">
        <v>24</v>
      </c>
      <c r="D739" s="83" t="s">
        <v>1004</v>
      </c>
      <c r="E739" s="84">
        <v>21069</v>
      </c>
      <c r="F739" s="84" t="s">
        <v>957</v>
      </c>
      <c r="G739" s="83" t="s">
        <v>903</v>
      </c>
      <c r="H739" s="85">
        <v>16070034</v>
      </c>
      <c r="I739" s="85">
        <v>1159</v>
      </c>
      <c r="J739" s="83" t="s">
        <v>1073</v>
      </c>
      <c r="K739" s="83" t="s">
        <v>1073</v>
      </c>
      <c r="L739" s="86">
        <v>1501</v>
      </c>
      <c r="M739" s="83" t="s">
        <v>1074</v>
      </c>
    </row>
    <row r="740" spans="2:13" ht="13.15" customHeight="1" x14ac:dyDescent="0.2">
      <c r="B740" s="61">
        <v>1558</v>
      </c>
      <c r="C740" s="82">
        <v>24</v>
      </c>
      <c r="D740" s="83" t="s">
        <v>1004</v>
      </c>
      <c r="E740" s="84">
        <v>21069</v>
      </c>
      <c r="F740" s="84" t="s">
        <v>957</v>
      </c>
      <c r="G740" s="83" t="s">
        <v>903</v>
      </c>
      <c r="H740" s="85">
        <v>16070034</v>
      </c>
      <c r="I740" s="85">
        <v>1159</v>
      </c>
      <c r="J740" s="83" t="s">
        <v>1073</v>
      </c>
      <c r="K740" s="83" t="s">
        <v>1073</v>
      </c>
      <c r="L740" s="86">
        <v>1558</v>
      </c>
      <c r="M740" s="83" t="s">
        <v>1073</v>
      </c>
    </row>
    <row r="741" spans="2:13" ht="13.15" customHeight="1" x14ac:dyDescent="0.2">
      <c r="B741" s="61">
        <v>2096</v>
      </c>
      <c r="C741" s="82">
        <v>24</v>
      </c>
      <c r="D741" s="83" t="s">
        <v>1004</v>
      </c>
      <c r="E741" s="84">
        <v>57357</v>
      </c>
      <c r="F741" s="84" t="s">
        <v>1012</v>
      </c>
      <c r="G741" s="83" t="s">
        <v>1005</v>
      </c>
      <c r="H741" s="85">
        <v>16073084</v>
      </c>
      <c r="I741" s="85">
        <v>32</v>
      </c>
      <c r="J741" s="83" t="s">
        <v>1075</v>
      </c>
      <c r="K741" s="83" t="s">
        <v>1075</v>
      </c>
      <c r="L741" s="86">
        <v>2096</v>
      </c>
      <c r="M741" s="83" t="s">
        <v>1075</v>
      </c>
    </row>
    <row r="742" spans="2:13" ht="13.15" customHeight="1" x14ac:dyDescent="0.2">
      <c r="B742" s="61">
        <v>1571</v>
      </c>
      <c r="C742" s="82">
        <v>24</v>
      </c>
      <c r="D742" s="83" t="s">
        <v>1004</v>
      </c>
      <c r="E742" s="84">
        <v>21383</v>
      </c>
      <c r="F742" s="84" t="s">
        <v>1031</v>
      </c>
      <c r="G742" s="83" t="s">
        <v>903</v>
      </c>
      <c r="H742" s="85">
        <v>16054000</v>
      </c>
      <c r="I742" s="85">
        <v>1259</v>
      </c>
      <c r="J742" s="83" t="s">
        <v>1000</v>
      </c>
      <c r="K742" s="83" t="s">
        <v>1001</v>
      </c>
      <c r="L742" s="86">
        <v>1571</v>
      </c>
      <c r="M742" s="83" t="s">
        <v>1077</v>
      </c>
    </row>
    <row r="743" spans="2:13" ht="13.15" customHeight="1" x14ac:dyDescent="0.2">
      <c r="B743" s="61">
        <v>1572</v>
      </c>
      <c r="C743" s="82">
        <v>24</v>
      </c>
      <c r="D743" s="83" t="s">
        <v>1004</v>
      </c>
      <c r="E743" s="84">
        <v>21383</v>
      </c>
      <c r="F743" s="84" t="s">
        <v>1031</v>
      </c>
      <c r="G743" s="83" t="s">
        <v>903</v>
      </c>
      <c r="H743" s="85">
        <v>16054000</v>
      </c>
      <c r="I743" s="85">
        <v>1259</v>
      </c>
      <c r="J743" s="83" t="s">
        <v>1000</v>
      </c>
      <c r="K743" s="83" t="s">
        <v>1001</v>
      </c>
      <c r="L743" s="86">
        <v>1572</v>
      </c>
      <c r="M743" s="83" t="s">
        <v>1078</v>
      </c>
    </row>
    <row r="744" spans="2:13" ht="13.15" customHeight="1" x14ac:dyDescent="0.2">
      <c r="B744" s="61">
        <v>1652</v>
      </c>
      <c r="C744" s="82">
        <v>25</v>
      </c>
      <c r="D744" s="83" t="s">
        <v>1079</v>
      </c>
      <c r="E744" s="84">
        <v>20472</v>
      </c>
      <c r="F744" s="84" t="s">
        <v>741</v>
      </c>
      <c r="G744" s="83" t="s">
        <v>743</v>
      </c>
      <c r="H744" s="85">
        <v>16071102</v>
      </c>
      <c r="I744" s="85">
        <v>3234</v>
      </c>
      <c r="J744" s="83" t="s">
        <v>1080</v>
      </c>
      <c r="K744" s="83" t="s">
        <v>1081</v>
      </c>
      <c r="L744" s="86">
        <v>1652</v>
      </c>
      <c r="M744" s="83" t="s">
        <v>1082</v>
      </c>
    </row>
    <row r="745" spans="2:13" ht="13.15" customHeight="1" x14ac:dyDescent="0.2">
      <c r="B745" s="61">
        <v>1683</v>
      </c>
      <c r="C745" s="82">
        <v>25</v>
      </c>
      <c r="D745" s="83" t="s">
        <v>1079</v>
      </c>
      <c r="E745" s="84">
        <v>20356</v>
      </c>
      <c r="F745" s="84" t="s">
        <v>730</v>
      </c>
      <c r="G745" s="83" t="s">
        <v>743</v>
      </c>
      <c r="H745" s="85">
        <v>16071102</v>
      </c>
      <c r="I745" s="85">
        <v>3234</v>
      </c>
      <c r="J745" s="83" t="s">
        <v>1080</v>
      </c>
      <c r="K745" s="83" t="s">
        <v>1081</v>
      </c>
      <c r="L745" s="86">
        <v>1683</v>
      </c>
      <c r="M745" s="83" t="s">
        <v>1083</v>
      </c>
    </row>
    <row r="746" spans="2:13" ht="13.15" customHeight="1" x14ac:dyDescent="0.2">
      <c r="B746" s="61">
        <v>1684</v>
      </c>
      <c r="C746" s="82">
        <v>25</v>
      </c>
      <c r="D746" s="83" t="s">
        <v>1079</v>
      </c>
      <c r="E746" s="84">
        <v>20356</v>
      </c>
      <c r="F746" s="84" t="s">
        <v>730</v>
      </c>
      <c r="G746" s="83" t="s">
        <v>743</v>
      </c>
      <c r="H746" s="85">
        <v>16071102</v>
      </c>
      <c r="I746" s="85">
        <v>3234</v>
      </c>
      <c r="J746" s="83" t="s">
        <v>1080</v>
      </c>
      <c r="K746" s="83" t="s">
        <v>1081</v>
      </c>
      <c r="L746" s="86">
        <v>1684</v>
      </c>
      <c r="M746" s="83" t="s">
        <v>1084</v>
      </c>
    </row>
    <row r="747" spans="2:13" ht="13.15" customHeight="1" x14ac:dyDescent="0.2">
      <c r="B747" s="61">
        <v>1701</v>
      </c>
      <c r="C747" s="82">
        <v>25</v>
      </c>
      <c r="D747" s="83" t="s">
        <v>1079</v>
      </c>
      <c r="E747" s="84">
        <v>20356</v>
      </c>
      <c r="F747" s="84" t="s">
        <v>730</v>
      </c>
      <c r="G747" s="83" t="s">
        <v>743</v>
      </c>
      <c r="H747" s="85">
        <v>16071102</v>
      </c>
      <c r="I747" s="85">
        <v>3234</v>
      </c>
      <c r="J747" s="83" t="s">
        <v>1080</v>
      </c>
      <c r="K747" s="83" t="s">
        <v>1081</v>
      </c>
      <c r="L747" s="86">
        <v>1701</v>
      </c>
      <c r="M747" s="83" t="s">
        <v>1085</v>
      </c>
    </row>
    <row r="748" spans="2:13" ht="13.15" customHeight="1" x14ac:dyDescent="0.2">
      <c r="B748" s="61">
        <v>1728</v>
      </c>
      <c r="C748" s="82">
        <v>25</v>
      </c>
      <c r="D748" s="83" t="s">
        <v>1079</v>
      </c>
      <c r="E748" s="84">
        <v>20356</v>
      </c>
      <c r="F748" s="84" t="s">
        <v>730</v>
      </c>
      <c r="G748" s="83" t="s">
        <v>743</v>
      </c>
      <c r="H748" s="85">
        <v>16071102</v>
      </c>
      <c r="I748" s="85">
        <v>3234</v>
      </c>
      <c r="J748" s="83" t="s">
        <v>1080</v>
      </c>
      <c r="K748" s="83" t="s">
        <v>1081</v>
      </c>
      <c r="L748" s="86">
        <v>1728</v>
      </c>
      <c r="M748" s="83" t="s">
        <v>1086</v>
      </c>
    </row>
    <row r="749" spans="2:13" ht="13.15" customHeight="1" x14ac:dyDescent="0.2">
      <c r="B749" s="61">
        <v>1705</v>
      </c>
      <c r="C749" s="82">
        <v>25</v>
      </c>
      <c r="D749" s="83" t="s">
        <v>1079</v>
      </c>
      <c r="E749" s="84">
        <v>20356</v>
      </c>
      <c r="F749" s="84" t="s">
        <v>730</v>
      </c>
      <c r="G749" s="83" t="s">
        <v>743</v>
      </c>
      <c r="H749" s="85">
        <v>16071102</v>
      </c>
      <c r="I749" s="85">
        <v>3234</v>
      </c>
      <c r="J749" s="83" t="s">
        <v>1080</v>
      </c>
      <c r="K749" s="83" t="s">
        <v>1081</v>
      </c>
      <c r="L749" s="86">
        <v>1705</v>
      </c>
      <c r="M749" s="83" t="s">
        <v>1087</v>
      </c>
    </row>
    <row r="750" spans="2:13" ht="13.15" customHeight="1" x14ac:dyDescent="0.2">
      <c r="B750" s="61">
        <v>1711</v>
      </c>
      <c r="C750" s="82">
        <v>25</v>
      </c>
      <c r="D750" s="83" t="s">
        <v>1079</v>
      </c>
      <c r="E750" s="84">
        <v>20472</v>
      </c>
      <c r="F750" s="84" t="s">
        <v>741</v>
      </c>
      <c r="G750" s="83" t="s">
        <v>743</v>
      </c>
      <c r="H750" s="85">
        <v>16071102</v>
      </c>
      <c r="I750" s="85">
        <v>3234</v>
      </c>
      <c r="J750" s="83" t="s">
        <v>1080</v>
      </c>
      <c r="K750" s="83" t="s">
        <v>1081</v>
      </c>
      <c r="L750" s="86">
        <v>1711</v>
      </c>
      <c r="M750" s="83" t="s">
        <v>1088</v>
      </c>
    </row>
    <row r="751" spans="2:13" ht="13.15" customHeight="1" x14ac:dyDescent="0.2">
      <c r="B751" s="61">
        <v>1715</v>
      </c>
      <c r="C751" s="82">
        <v>25</v>
      </c>
      <c r="D751" s="83" t="s">
        <v>1079</v>
      </c>
      <c r="E751" s="84">
        <v>20356</v>
      </c>
      <c r="F751" s="84" t="s">
        <v>730</v>
      </c>
      <c r="G751" s="83" t="s">
        <v>743</v>
      </c>
      <c r="H751" s="85">
        <v>16071102</v>
      </c>
      <c r="I751" s="85">
        <v>3234</v>
      </c>
      <c r="J751" s="83" t="s">
        <v>1080</v>
      </c>
      <c r="K751" s="83" t="s">
        <v>1081</v>
      </c>
      <c r="L751" s="86">
        <v>1715</v>
      </c>
      <c r="M751" s="83" t="s">
        <v>1089</v>
      </c>
    </row>
    <row r="752" spans="2:13" ht="13.15" customHeight="1" x14ac:dyDescent="0.2">
      <c r="B752" s="61">
        <v>1729</v>
      </c>
      <c r="C752" s="82">
        <v>25</v>
      </c>
      <c r="D752" s="83" t="s">
        <v>1079</v>
      </c>
      <c r="E752" s="84">
        <v>20356</v>
      </c>
      <c r="F752" s="84" t="s">
        <v>730</v>
      </c>
      <c r="G752" s="83" t="s">
        <v>743</v>
      </c>
      <c r="H752" s="85">
        <v>16071102</v>
      </c>
      <c r="I752" s="85">
        <v>3234</v>
      </c>
      <c r="J752" s="83" t="s">
        <v>1080</v>
      </c>
      <c r="K752" s="83" t="s">
        <v>1081</v>
      </c>
      <c r="L752" s="86">
        <v>1729</v>
      </c>
      <c r="M752" s="83" t="s">
        <v>1090</v>
      </c>
    </row>
    <row r="753" spans="2:13" ht="13.15" customHeight="1" x14ac:dyDescent="0.2">
      <c r="B753" s="61">
        <v>1685</v>
      </c>
      <c r="C753" s="82">
        <v>25</v>
      </c>
      <c r="D753" s="83" t="s">
        <v>1079</v>
      </c>
      <c r="E753" s="84">
        <v>20356</v>
      </c>
      <c r="F753" s="84" t="s">
        <v>730</v>
      </c>
      <c r="G753" s="83" t="s">
        <v>743</v>
      </c>
      <c r="H753" s="85">
        <v>16071102</v>
      </c>
      <c r="I753" s="85">
        <v>3234</v>
      </c>
      <c r="J753" s="83" t="s">
        <v>1080</v>
      </c>
      <c r="K753" s="83" t="s">
        <v>1081</v>
      </c>
      <c r="L753" s="86">
        <v>1685</v>
      </c>
      <c r="M753" s="83" t="s">
        <v>1091</v>
      </c>
    </row>
    <row r="754" spans="2:13" ht="13.15" customHeight="1" x14ac:dyDescent="0.2">
      <c r="B754" s="61">
        <v>1653</v>
      </c>
      <c r="C754" s="82">
        <v>25</v>
      </c>
      <c r="D754" s="83" t="s">
        <v>1079</v>
      </c>
      <c r="E754" s="84">
        <v>20356</v>
      </c>
      <c r="F754" s="84" t="s">
        <v>730</v>
      </c>
      <c r="G754" s="83" t="s">
        <v>743</v>
      </c>
      <c r="H754" s="85">
        <v>16071102</v>
      </c>
      <c r="I754" s="85">
        <v>3234</v>
      </c>
      <c r="J754" s="83" t="s">
        <v>1080</v>
      </c>
      <c r="K754" s="83" t="s">
        <v>1081</v>
      </c>
      <c r="L754" s="86">
        <v>1653</v>
      </c>
      <c r="M754" s="83" t="s">
        <v>1092</v>
      </c>
    </row>
    <row r="755" spans="2:13" ht="13.15" customHeight="1" x14ac:dyDescent="0.2">
      <c r="B755" s="61">
        <v>1772</v>
      </c>
      <c r="C755" s="82">
        <v>25</v>
      </c>
      <c r="D755" s="83" t="s">
        <v>1079</v>
      </c>
      <c r="E755" s="84">
        <v>20356</v>
      </c>
      <c r="F755" s="84" t="s">
        <v>730</v>
      </c>
      <c r="G755" s="83" t="s">
        <v>743</v>
      </c>
      <c r="H755" s="85">
        <v>16071102</v>
      </c>
      <c r="I755" s="85">
        <v>3234</v>
      </c>
      <c r="J755" s="83" t="s">
        <v>1080</v>
      </c>
      <c r="K755" s="83" t="s">
        <v>1081</v>
      </c>
      <c r="L755" s="86">
        <v>1772</v>
      </c>
      <c r="M755" s="83" t="s">
        <v>1093</v>
      </c>
    </row>
    <row r="756" spans="2:13" ht="13.15" customHeight="1" x14ac:dyDescent="0.2">
      <c r="B756" s="61">
        <v>1778</v>
      </c>
      <c r="C756" s="82">
        <v>25</v>
      </c>
      <c r="D756" s="83" t="s">
        <v>1079</v>
      </c>
      <c r="E756" s="84">
        <v>20356</v>
      </c>
      <c r="F756" s="84" t="s">
        <v>730</v>
      </c>
      <c r="G756" s="83" t="s">
        <v>743</v>
      </c>
      <c r="H756" s="85">
        <v>16071102</v>
      </c>
      <c r="I756" s="85">
        <v>3234</v>
      </c>
      <c r="J756" s="83" t="s">
        <v>1080</v>
      </c>
      <c r="K756" s="83" t="s">
        <v>1081</v>
      </c>
      <c r="L756" s="86">
        <v>1778</v>
      </c>
      <c r="M756" s="83" t="s">
        <v>1094</v>
      </c>
    </row>
    <row r="757" spans="2:13" ht="13.15" customHeight="1" x14ac:dyDescent="0.2">
      <c r="B757" s="61">
        <v>1781</v>
      </c>
      <c r="C757" s="82">
        <v>25</v>
      </c>
      <c r="D757" s="83" t="s">
        <v>1079</v>
      </c>
      <c r="E757" s="84">
        <v>20356</v>
      </c>
      <c r="F757" s="84" t="s">
        <v>730</v>
      </c>
      <c r="G757" s="83" t="s">
        <v>743</v>
      </c>
      <c r="H757" s="85">
        <v>16071102</v>
      </c>
      <c r="I757" s="85">
        <v>3234</v>
      </c>
      <c r="J757" s="83" t="s">
        <v>1080</v>
      </c>
      <c r="K757" s="83" t="s">
        <v>1081</v>
      </c>
      <c r="L757" s="86">
        <v>1781</v>
      </c>
      <c r="M757" s="83" t="s">
        <v>647</v>
      </c>
    </row>
    <row r="758" spans="2:13" ht="13.15" customHeight="1" x14ac:dyDescent="0.2">
      <c r="B758" s="61">
        <v>1654</v>
      </c>
      <c r="C758" s="82">
        <v>25</v>
      </c>
      <c r="D758" s="83" t="s">
        <v>1079</v>
      </c>
      <c r="E758" s="84">
        <v>20356</v>
      </c>
      <c r="F758" s="84" t="s">
        <v>730</v>
      </c>
      <c r="G758" s="83" t="s">
        <v>743</v>
      </c>
      <c r="H758" s="85">
        <v>16071102</v>
      </c>
      <c r="I758" s="85">
        <v>3234</v>
      </c>
      <c r="J758" s="83" t="s">
        <v>1080</v>
      </c>
      <c r="K758" s="83" t="s">
        <v>1081</v>
      </c>
      <c r="L758" s="86">
        <v>1654</v>
      </c>
      <c r="M758" s="83" t="s">
        <v>955</v>
      </c>
    </row>
    <row r="759" spans="2:13" ht="13.15" customHeight="1" x14ac:dyDescent="0.2">
      <c r="B759" s="61">
        <v>1787</v>
      </c>
      <c r="C759" s="82">
        <v>25</v>
      </c>
      <c r="D759" s="83" t="s">
        <v>1079</v>
      </c>
      <c r="E759" s="84">
        <v>20472</v>
      </c>
      <c r="F759" s="84" t="s">
        <v>741</v>
      </c>
      <c r="G759" s="83" t="s">
        <v>743</v>
      </c>
      <c r="H759" s="85">
        <v>16071102</v>
      </c>
      <c r="I759" s="85">
        <v>3234</v>
      </c>
      <c r="J759" s="83" t="s">
        <v>1080</v>
      </c>
      <c r="K759" s="83" t="s">
        <v>1081</v>
      </c>
      <c r="L759" s="86">
        <v>1787</v>
      </c>
      <c r="M759" s="83" t="s">
        <v>1095</v>
      </c>
    </row>
    <row r="760" spans="2:13" ht="13.15" customHeight="1" x14ac:dyDescent="0.2">
      <c r="B760" s="61">
        <v>1788</v>
      </c>
      <c r="C760" s="82">
        <v>25</v>
      </c>
      <c r="D760" s="83" t="s">
        <v>1079</v>
      </c>
      <c r="E760" s="84">
        <v>20472</v>
      </c>
      <c r="F760" s="84" t="s">
        <v>741</v>
      </c>
      <c r="G760" s="83" t="s">
        <v>743</v>
      </c>
      <c r="H760" s="85">
        <v>16071102</v>
      </c>
      <c r="I760" s="85">
        <v>3234</v>
      </c>
      <c r="J760" s="83" t="s">
        <v>1080</v>
      </c>
      <c r="K760" s="83" t="s">
        <v>1081</v>
      </c>
      <c r="L760" s="86">
        <v>1788</v>
      </c>
      <c r="M760" s="83" t="s">
        <v>1096</v>
      </c>
    </row>
    <row r="761" spans="2:13" ht="13.15" customHeight="1" x14ac:dyDescent="0.2">
      <c r="B761" s="61">
        <v>1686</v>
      </c>
      <c r="C761" s="82">
        <v>25</v>
      </c>
      <c r="D761" s="83" t="s">
        <v>1079</v>
      </c>
      <c r="E761" s="84">
        <v>20356</v>
      </c>
      <c r="F761" s="84" t="s">
        <v>730</v>
      </c>
      <c r="G761" s="83" t="s">
        <v>743</v>
      </c>
      <c r="H761" s="85">
        <v>16071102</v>
      </c>
      <c r="I761" s="85">
        <v>3234</v>
      </c>
      <c r="J761" s="83" t="s">
        <v>1080</v>
      </c>
      <c r="K761" s="83" t="s">
        <v>1081</v>
      </c>
      <c r="L761" s="86">
        <v>1686</v>
      </c>
      <c r="M761" s="83" t="s">
        <v>1097</v>
      </c>
    </row>
    <row r="762" spans="2:13" ht="13.15" customHeight="1" x14ac:dyDescent="0.2">
      <c r="B762" s="61">
        <v>1795</v>
      </c>
      <c r="C762" s="82">
        <v>25</v>
      </c>
      <c r="D762" s="83" t="s">
        <v>1079</v>
      </c>
      <c r="E762" s="84">
        <v>20356</v>
      </c>
      <c r="F762" s="84" t="s">
        <v>730</v>
      </c>
      <c r="G762" s="83" t="s">
        <v>743</v>
      </c>
      <c r="H762" s="85">
        <v>16071102</v>
      </c>
      <c r="I762" s="85">
        <v>3234</v>
      </c>
      <c r="J762" s="83" t="s">
        <v>1080</v>
      </c>
      <c r="K762" s="83" t="s">
        <v>1081</v>
      </c>
      <c r="L762" s="86">
        <v>1795</v>
      </c>
      <c r="M762" s="83" t="s">
        <v>1098</v>
      </c>
    </row>
    <row r="763" spans="2:13" ht="13.15" customHeight="1" x14ac:dyDescent="0.2">
      <c r="B763" s="61">
        <v>1650</v>
      </c>
      <c r="C763" s="82">
        <v>25</v>
      </c>
      <c r="D763" s="83" t="s">
        <v>1079</v>
      </c>
      <c r="E763" s="84">
        <v>20472</v>
      </c>
      <c r="F763" s="84" t="s">
        <v>741</v>
      </c>
      <c r="G763" s="83" t="s">
        <v>743</v>
      </c>
      <c r="H763" s="85">
        <v>16071005</v>
      </c>
      <c r="I763" s="85">
        <v>612</v>
      </c>
      <c r="J763" s="83" t="s">
        <v>1099</v>
      </c>
      <c r="K763" s="83" t="s">
        <v>1099</v>
      </c>
      <c r="L763" s="86">
        <v>1650</v>
      </c>
      <c r="M763" s="83" t="s">
        <v>1099</v>
      </c>
    </row>
    <row r="764" spans="2:13" ht="13.15" customHeight="1" x14ac:dyDescent="0.2">
      <c r="B764" s="61">
        <v>1691</v>
      </c>
      <c r="C764" s="82">
        <v>25</v>
      </c>
      <c r="D764" s="83" t="s">
        <v>1079</v>
      </c>
      <c r="E764" s="84">
        <v>20356</v>
      </c>
      <c r="F764" s="84" t="s">
        <v>730</v>
      </c>
      <c r="G764" s="83" t="s">
        <v>743</v>
      </c>
      <c r="H764" s="85">
        <v>16071017</v>
      </c>
      <c r="I764" s="85">
        <v>648</v>
      </c>
      <c r="J764" s="83" t="s">
        <v>1100</v>
      </c>
      <c r="K764" s="83" t="s">
        <v>1100</v>
      </c>
      <c r="L764" s="86">
        <v>1691</v>
      </c>
      <c r="M764" s="83" t="s">
        <v>1100</v>
      </c>
    </row>
    <row r="765" spans="2:13" ht="13.15" customHeight="1" x14ac:dyDescent="0.2">
      <c r="B765" s="61">
        <v>1734</v>
      </c>
      <c r="C765" s="82">
        <v>25</v>
      </c>
      <c r="D765" s="83" t="s">
        <v>1079</v>
      </c>
      <c r="E765" s="84">
        <v>20356</v>
      </c>
      <c r="F765" s="84" t="s">
        <v>730</v>
      </c>
      <c r="G765" s="83" t="s">
        <v>743</v>
      </c>
      <c r="H765" s="85">
        <v>16071101</v>
      </c>
      <c r="I765" s="85">
        <v>3124</v>
      </c>
      <c r="J765" s="83" t="s">
        <v>744</v>
      </c>
      <c r="K765" s="83" t="s">
        <v>744</v>
      </c>
      <c r="L765" s="86">
        <v>1734</v>
      </c>
      <c r="M765" s="83" t="s">
        <v>1101</v>
      </c>
    </row>
    <row r="766" spans="2:13" ht="13.15" customHeight="1" x14ac:dyDescent="0.2">
      <c r="B766" s="61">
        <v>1777</v>
      </c>
      <c r="C766" s="82">
        <v>25</v>
      </c>
      <c r="D766" s="83" t="s">
        <v>1079</v>
      </c>
      <c r="E766" s="84">
        <v>20356</v>
      </c>
      <c r="F766" s="84" t="s">
        <v>730</v>
      </c>
      <c r="G766" s="83" t="s">
        <v>743</v>
      </c>
      <c r="H766" s="85">
        <v>16071101</v>
      </c>
      <c r="I766" s="85">
        <v>3124</v>
      </c>
      <c r="J766" s="83" t="s">
        <v>744</v>
      </c>
      <c r="K766" s="83" t="s">
        <v>744</v>
      </c>
      <c r="L766" s="86">
        <v>1777</v>
      </c>
      <c r="M766" s="83" t="s">
        <v>1102</v>
      </c>
    </row>
    <row r="767" spans="2:13" ht="13.15" customHeight="1" x14ac:dyDescent="0.2">
      <c r="B767" s="61">
        <v>1753</v>
      </c>
      <c r="C767" s="82">
        <v>25</v>
      </c>
      <c r="D767" s="83" t="s">
        <v>1079</v>
      </c>
      <c r="E767" s="84">
        <v>20472</v>
      </c>
      <c r="F767" s="84" t="s">
        <v>741</v>
      </c>
      <c r="G767" s="83" t="s">
        <v>743</v>
      </c>
      <c r="H767" s="85">
        <v>16071061</v>
      </c>
      <c r="I767" s="85">
        <v>548</v>
      </c>
      <c r="J767" s="83" t="s">
        <v>1103</v>
      </c>
      <c r="K767" s="83" t="s">
        <v>1104</v>
      </c>
      <c r="L767" s="86">
        <v>1753</v>
      </c>
      <c r="M767" s="83" t="s">
        <v>1104</v>
      </c>
    </row>
    <row r="768" spans="2:13" ht="13.15" customHeight="1" x14ac:dyDescent="0.2">
      <c r="B768" s="61">
        <v>1623</v>
      </c>
      <c r="C768" s="82">
        <v>26</v>
      </c>
      <c r="D768" s="83" t="s">
        <v>1105</v>
      </c>
      <c r="E768" s="84">
        <v>56606</v>
      </c>
      <c r="F768" s="84" t="s">
        <v>956</v>
      </c>
      <c r="G768" s="83" t="s">
        <v>743</v>
      </c>
      <c r="H768" s="85">
        <v>16071001</v>
      </c>
      <c r="I768" s="85">
        <v>595</v>
      </c>
      <c r="J768" s="83" t="s">
        <v>1106</v>
      </c>
      <c r="K768" s="83" t="s">
        <v>1107</v>
      </c>
      <c r="L768" s="86">
        <v>1623</v>
      </c>
      <c r="M768" s="83" t="s">
        <v>1107</v>
      </c>
    </row>
    <row r="769" spans="2:13" ht="13.15" customHeight="1" x14ac:dyDescent="0.2">
      <c r="B769" s="61">
        <v>1624</v>
      </c>
      <c r="C769" s="82">
        <v>26</v>
      </c>
      <c r="D769" s="83" t="s">
        <v>1105</v>
      </c>
      <c r="E769" s="84">
        <v>56606</v>
      </c>
      <c r="F769" s="84" t="s">
        <v>956</v>
      </c>
      <c r="G769" s="83" t="s">
        <v>743</v>
      </c>
      <c r="H769" s="85">
        <v>16071001</v>
      </c>
      <c r="I769" s="85">
        <v>595</v>
      </c>
      <c r="J769" s="83" t="s">
        <v>1106</v>
      </c>
      <c r="K769" s="83" t="s">
        <v>1107</v>
      </c>
      <c r="L769" s="86">
        <v>1624</v>
      </c>
      <c r="M769" s="83" t="s">
        <v>1108</v>
      </c>
    </row>
    <row r="770" spans="2:13" ht="13.15" customHeight="1" x14ac:dyDescent="0.2">
      <c r="B770" s="61">
        <v>1625</v>
      </c>
      <c r="C770" s="82">
        <v>26</v>
      </c>
      <c r="D770" s="83" t="s">
        <v>1105</v>
      </c>
      <c r="E770" s="84">
        <v>56606</v>
      </c>
      <c r="F770" s="84" t="s">
        <v>956</v>
      </c>
      <c r="G770" s="83" t="s">
        <v>743</v>
      </c>
      <c r="H770" s="85">
        <v>16071001</v>
      </c>
      <c r="I770" s="85">
        <v>595</v>
      </c>
      <c r="J770" s="83" t="s">
        <v>1106</v>
      </c>
      <c r="K770" s="83" t="s">
        <v>1107</v>
      </c>
      <c r="L770" s="86">
        <v>1625</v>
      </c>
      <c r="M770" s="83" t="s">
        <v>1109</v>
      </c>
    </row>
    <row r="771" spans="2:13" ht="13.15" customHeight="1" x14ac:dyDescent="0.2">
      <c r="B771" s="61">
        <v>1626</v>
      </c>
      <c r="C771" s="82">
        <v>26</v>
      </c>
      <c r="D771" s="83" t="s">
        <v>1105</v>
      </c>
      <c r="E771" s="84">
        <v>56606</v>
      </c>
      <c r="F771" s="84" t="s">
        <v>956</v>
      </c>
      <c r="G771" s="83" t="s">
        <v>743</v>
      </c>
      <c r="H771" s="85">
        <v>16071001</v>
      </c>
      <c r="I771" s="85">
        <v>595</v>
      </c>
      <c r="J771" s="83" t="s">
        <v>1106</v>
      </c>
      <c r="K771" s="83" t="s">
        <v>1107</v>
      </c>
      <c r="L771" s="86">
        <v>1626</v>
      </c>
      <c r="M771" s="83" t="s">
        <v>1110</v>
      </c>
    </row>
    <row r="772" spans="2:13" ht="13.15" customHeight="1" x14ac:dyDescent="0.2">
      <c r="B772" s="61">
        <v>1627</v>
      </c>
      <c r="C772" s="82">
        <v>26</v>
      </c>
      <c r="D772" s="83" t="s">
        <v>1105</v>
      </c>
      <c r="E772" s="84">
        <v>56606</v>
      </c>
      <c r="F772" s="84" t="s">
        <v>956</v>
      </c>
      <c r="G772" s="83" t="s">
        <v>743</v>
      </c>
      <c r="H772" s="85">
        <v>16071001</v>
      </c>
      <c r="I772" s="85">
        <v>595</v>
      </c>
      <c r="J772" s="83" t="s">
        <v>1106</v>
      </c>
      <c r="K772" s="83" t="s">
        <v>1107</v>
      </c>
      <c r="L772" s="86">
        <v>1627</v>
      </c>
      <c r="M772" s="83" t="s">
        <v>893</v>
      </c>
    </row>
    <row r="773" spans="2:13" ht="13.15" customHeight="1" x14ac:dyDescent="0.2">
      <c r="B773" s="61">
        <v>1628</v>
      </c>
      <c r="C773" s="82">
        <v>26</v>
      </c>
      <c r="D773" s="83" t="s">
        <v>1105</v>
      </c>
      <c r="E773" s="84">
        <v>56606</v>
      </c>
      <c r="F773" s="84" t="s">
        <v>956</v>
      </c>
      <c r="G773" s="83" t="s">
        <v>743</v>
      </c>
      <c r="H773" s="85">
        <v>16071001</v>
      </c>
      <c r="I773" s="85">
        <v>595</v>
      </c>
      <c r="J773" s="83" t="s">
        <v>1106</v>
      </c>
      <c r="K773" s="83" t="s">
        <v>1107</v>
      </c>
      <c r="L773" s="86">
        <v>1628</v>
      </c>
      <c r="M773" s="83" t="s">
        <v>932</v>
      </c>
    </row>
    <row r="774" spans="2:13" ht="13.15" customHeight="1" x14ac:dyDescent="0.2">
      <c r="B774" s="61">
        <v>1629</v>
      </c>
      <c r="C774" s="82">
        <v>26</v>
      </c>
      <c r="D774" s="83" t="s">
        <v>1105</v>
      </c>
      <c r="E774" s="84">
        <v>56606</v>
      </c>
      <c r="F774" s="84" t="s">
        <v>956</v>
      </c>
      <c r="G774" s="83" t="s">
        <v>743</v>
      </c>
      <c r="H774" s="85">
        <v>16071001</v>
      </c>
      <c r="I774" s="85">
        <v>595</v>
      </c>
      <c r="J774" s="83" t="s">
        <v>1106</v>
      </c>
      <c r="K774" s="83" t="s">
        <v>1107</v>
      </c>
      <c r="L774" s="86">
        <v>1629</v>
      </c>
      <c r="M774" s="83" t="s">
        <v>1111</v>
      </c>
    </row>
    <row r="775" spans="2:13" ht="13.15" customHeight="1" x14ac:dyDescent="0.2">
      <c r="B775" s="61">
        <v>1630</v>
      </c>
      <c r="C775" s="82">
        <v>26</v>
      </c>
      <c r="D775" s="83" t="s">
        <v>1105</v>
      </c>
      <c r="E775" s="84">
        <v>56606</v>
      </c>
      <c r="F775" s="84" t="s">
        <v>956</v>
      </c>
      <c r="G775" s="83" t="s">
        <v>743</v>
      </c>
      <c r="H775" s="85">
        <v>16071001</v>
      </c>
      <c r="I775" s="85">
        <v>595</v>
      </c>
      <c r="J775" s="83" t="s">
        <v>1106</v>
      </c>
      <c r="K775" s="83" t="s">
        <v>1107</v>
      </c>
      <c r="L775" s="86">
        <v>1630</v>
      </c>
      <c r="M775" s="83" t="s">
        <v>1112</v>
      </c>
    </row>
    <row r="776" spans="2:13" ht="13.15" customHeight="1" x14ac:dyDescent="0.2">
      <c r="B776" s="61">
        <v>1631</v>
      </c>
      <c r="C776" s="82">
        <v>26</v>
      </c>
      <c r="D776" s="83" t="s">
        <v>1105</v>
      </c>
      <c r="E776" s="84">
        <v>56606</v>
      </c>
      <c r="F776" s="84" t="s">
        <v>956</v>
      </c>
      <c r="G776" s="83" t="s">
        <v>743</v>
      </c>
      <c r="H776" s="85">
        <v>16071001</v>
      </c>
      <c r="I776" s="85">
        <v>595</v>
      </c>
      <c r="J776" s="83" t="s">
        <v>1106</v>
      </c>
      <c r="K776" s="83" t="s">
        <v>1107</v>
      </c>
      <c r="L776" s="86">
        <v>1631</v>
      </c>
      <c r="M776" s="83" t="s">
        <v>1113</v>
      </c>
    </row>
    <row r="777" spans="2:13" ht="13.15" customHeight="1" x14ac:dyDescent="0.2">
      <c r="B777" s="61">
        <v>1632</v>
      </c>
      <c r="C777" s="82">
        <v>26</v>
      </c>
      <c r="D777" s="83" t="s">
        <v>1105</v>
      </c>
      <c r="E777" s="84">
        <v>56606</v>
      </c>
      <c r="F777" s="84" t="s">
        <v>956</v>
      </c>
      <c r="G777" s="83" t="s">
        <v>743</v>
      </c>
      <c r="H777" s="85">
        <v>16071001</v>
      </c>
      <c r="I777" s="85">
        <v>595</v>
      </c>
      <c r="J777" s="83" t="s">
        <v>1106</v>
      </c>
      <c r="K777" s="83" t="s">
        <v>1107</v>
      </c>
      <c r="L777" s="86">
        <v>1632</v>
      </c>
      <c r="M777" s="83" t="s">
        <v>1114</v>
      </c>
    </row>
    <row r="778" spans="2:13" ht="13.15" customHeight="1" x14ac:dyDescent="0.2">
      <c r="B778" s="61">
        <v>1633</v>
      </c>
      <c r="C778" s="82">
        <v>26</v>
      </c>
      <c r="D778" s="83" t="s">
        <v>1105</v>
      </c>
      <c r="E778" s="84">
        <v>56606</v>
      </c>
      <c r="F778" s="84" t="s">
        <v>956</v>
      </c>
      <c r="G778" s="83" t="s">
        <v>743</v>
      </c>
      <c r="H778" s="85">
        <v>16071001</v>
      </c>
      <c r="I778" s="85">
        <v>595</v>
      </c>
      <c r="J778" s="83" t="s">
        <v>1106</v>
      </c>
      <c r="K778" s="83" t="s">
        <v>1107</v>
      </c>
      <c r="L778" s="86">
        <v>1633</v>
      </c>
      <c r="M778" s="83" t="s">
        <v>1115</v>
      </c>
    </row>
    <row r="779" spans="2:13" ht="13.15" customHeight="1" x14ac:dyDescent="0.2">
      <c r="B779" s="61">
        <v>1634</v>
      </c>
      <c r="C779" s="82">
        <v>26</v>
      </c>
      <c r="D779" s="83" t="s">
        <v>1105</v>
      </c>
      <c r="E779" s="84">
        <v>56606</v>
      </c>
      <c r="F779" s="84" t="s">
        <v>956</v>
      </c>
      <c r="G779" s="83" t="s">
        <v>743</v>
      </c>
      <c r="H779" s="85">
        <v>16071001</v>
      </c>
      <c r="I779" s="85">
        <v>595</v>
      </c>
      <c r="J779" s="83" t="s">
        <v>1106</v>
      </c>
      <c r="K779" s="83" t="s">
        <v>1107</v>
      </c>
      <c r="L779" s="86">
        <v>1634</v>
      </c>
      <c r="M779" s="83" t="s">
        <v>1116</v>
      </c>
    </row>
    <row r="780" spans="2:13" ht="13.15" customHeight="1" x14ac:dyDescent="0.2">
      <c r="B780" s="61">
        <v>1774</v>
      </c>
      <c r="C780" s="82">
        <v>26</v>
      </c>
      <c r="D780" s="83" t="s">
        <v>1105</v>
      </c>
      <c r="E780" s="84">
        <v>56606</v>
      </c>
      <c r="F780" s="84" t="s">
        <v>956</v>
      </c>
      <c r="G780" s="83" t="s">
        <v>743</v>
      </c>
      <c r="H780" s="85">
        <v>16071004</v>
      </c>
      <c r="I780" s="85">
        <v>541</v>
      </c>
      <c r="J780" s="83" t="s">
        <v>1117</v>
      </c>
      <c r="K780" s="83" t="s">
        <v>1118</v>
      </c>
      <c r="L780" s="86">
        <v>1774</v>
      </c>
      <c r="M780" s="83" t="s">
        <v>268</v>
      </c>
    </row>
    <row r="781" spans="2:13" ht="13.15" customHeight="1" x14ac:dyDescent="0.2">
      <c r="B781" s="61">
        <v>1790</v>
      </c>
      <c r="C781" s="82">
        <v>26</v>
      </c>
      <c r="D781" s="83" t="s">
        <v>1105</v>
      </c>
      <c r="E781" s="84">
        <v>56606</v>
      </c>
      <c r="F781" s="84" t="s">
        <v>956</v>
      </c>
      <c r="G781" s="83" t="s">
        <v>743</v>
      </c>
      <c r="H781" s="85">
        <v>16071004</v>
      </c>
      <c r="I781" s="85">
        <v>541</v>
      </c>
      <c r="J781" s="83" t="s">
        <v>1117</v>
      </c>
      <c r="K781" s="83" t="s">
        <v>1118</v>
      </c>
      <c r="L781" s="86">
        <v>1790</v>
      </c>
      <c r="M781" s="83" t="s">
        <v>1119</v>
      </c>
    </row>
    <row r="782" spans="2:13" ht="13.15" customHeight="1" x14ac:dyDescent="0.2">
      <c r="B782" s="61">
        <v>1635</v>
      </c>
      <c r="C782" s="82">
        <v>26</v>
      </c>
      <c r="D782" s="83" t="s">
        <v>1105</v>
      </c>
      <c r="E782" s="84">
        <v>56606</v>
      </c>
      <c r="F782" s="84" t="s">
        <v>956</v>
      </c>
      <c r="G782" s="83" t="s">
        <v>743</v>
      </c>
      <c r="H782" s="85">
        <v>16071004</v>
      </c>
      <c r="I782" s="85">
        <v>541</v>
      </c>
      <c r="J782" s="83" t="s">
        <v>1117</v>
      </c>
      <c r="K782" s="83" t="s">
        <v>1118</v>
      </c>
      <c r="L782" s="86">
        <v>1635</v>
      </c>
      <c r="M782" s="83" t="s">
        <v>1120</v>
      </c>
    </row>
    <row r="783" spans="2:13" ht="13.15" customHeight="1" x14ac:dyDescent="0.2">
      <c r="B783" s="61">
        <v>1646</v>
      </c>
      <c r="C783" s="82">
        <v>26</v>
      </c>
      <c r="D783" s="83" t="s">
        <v>1105</v>
      </c>
      <c r="E783" s="84">
        <v>56606</v>
      </c>
      <c r="F783" s="84" t="s">
        <v>956</v>
      </c>
      <c r="G783" s="83" t="s">
        <v>743</v>
      </c>
      <c r="H783" s="85">
        <v>16071004</v>
      </c>
      <c r="I783" s="85">
        <v>541</v>
      </c>
      <c r="J783" s="83" t="s">
        <v>1117</v>
      </c>
      <c r="K783" s="83" t="s">
        <v>1118</v>
      </c>
      <c r="L783" s="86">
        <v>1646</v>
      </c>
      <c r="M783" s="83" t="s">
        <v>1118</v>
      </c>
    </row>
    <row r="784" spans="2:13" ht="13.15" customHeight="1" x14ac:dyDescent="0.2">
      <c r="B784" s="61">
        <v>1647</v>
      </c>
      <c r="C784" s="82">
        <v>26</v>
      </c>
      <c r="D784" s="83" t="s">
        <v>1105</v>
      </c>
      <c r="E784" s="84">
        <v>56606</v>
      </c>
      <c r="F784" s="84" t="s">
        <v>956</v>
      </c>
      <c r="G784" s="83" t="s">
        <v>743</v>
      </c>
      <c r="H784" s="85">
        <v>16071004</v>
      </c>
      <c r="I784" s="85">
        <v>541</v>
      </c>
      <c r="J784" s="83" t="s">
        <v>1117</v>
      </c>
      <c r="K784" s="83" t="s">
        <v>1118</v>
      </c>
      <c r="L784" s="86">
        <v>1647</v>
      </c>
      <c r="M784" s="83" t="s">
        <v>1121</v>
      </c>
    </row>
    <row r="785" spans="2:13" ht="13.15" customHeight="1" x14ac:dyDescent="0.2">
      <c r="B785" s="61">
        <v>1796</v>
      </c>
      <c r="C785" s="82">
        <v>26</v>
      </c>
      <c r="D785" s="83" t="s">
        <v>1105</v>
      </c>
      <c r="E785" s="84">
        <v>56607</v>
      </c>
      <c r="F785" s="84" t="s">
        <v>1122</v>
      </c>
      <c r="G785" s="83" t="s">
        <v>743</v>
      </c>
      <c r="H785" s="85">
        <v>16071004</v>
      </c>
      <c r="I785" s="85">
        <v>541</v>
      </c>
      <c r="J785" s="83" t="s">
        <v>1117</v>
      </c>
      <c r="K785" s="83" t="s">
        <v>1118</v>
      </c>
      <c r="L785" s="86">
        <v>1796</v>
      </c>
      <c r="M785" s="83" t="s">
        <v>1123</v>
      </c>
    </row>
    <row r="786" spans="2:13" ht="13.15" customHeight="1" x14ac:dyDescent="0.2">
      <c r="B786" s="61">
        <v>1692</v>
      </c>
      <c r="C786" s="82">
        <v>26</v>
      </c>
      <c r="D786" s="83" t="s">
        <v>1105</v>
      </c>
      <c r="E786" s="84">
        <v>56606</v>
      </c>
      <c r="F786" s="84" t="s">
        <v>956</v>
      </c>
      <c r="G786" s="83" t="s">
        <v>743</v>
      </c>
      <c r="H786" s="85">
        <v>16071004</v>
      </c>
      <c r="I786" s="85">
        <v>541</v>
      </c>
      <c r="J786" s="83" t="s">
        <v>1117</v>
      </c>
      <c r="K786" s="83" t="s">
        <v>1118</v>
      </c>
      <c r="L786" s="86">
        <v>1692</v>
      </c>
      <c r="M786" s="83" t="s">
        <v>1124</v>
      </c>
    </row>
    <row r="787" spans="2:13" ht="13.15" customHeight="1" x14ac:dyDescent="0.2">
      <c r="B787" s="61">
        <v>1694</v>
      </c>
      <c r="C787" s="82">
        <v>26</v>
      </c>
      <c r="D787" s="83" t="s">
        <v>1105</v>
      </c>
      <c r="E787" s="84">
        <v>56606</v>
      </c>
      <c r="F787" s="84" t="s">
        <v>956</v>
      </c>
      <c r="G787" s="83" t="s">
        <v>743</v>
      </c>
      <c r="H787" s="85">
        <v>16071004</v>
      </c>
      <c r="I787" s="85">
        <v>541</v>
      </c>
      <c r="J787" s="83" t="s">
        <v>1117</v>
      </c>
      <c r="K787" s="83" t="s">
        <v>1118</v>
      </c>
      <c r="L787" s="86">
        <v>1694</v>
      </c>
      <c r="M787" s="83" t="s">
        <v>1125</v>
      </c>
    </row>
    <row r="788" spans="2:13" ht="13.15" customHeight="1" x14ac:dyDescent="0.2">
      <c r="B788" s="61">
        <v>1797</v>
      </c>
      <c r="C788" s="82">
        <v>26</v>
      </c>
      <c r="D788" s="83" t="s">
        <v>1105</v>
      </c>
      <c r="E788" s="84">
        <v>56606</v>
      </c>
      <c r="F788" s="84" t="s">
        <v>956</v>
      </c>
      <c r="G788" s="83" t="s">
        <v>743</v>
      </c>
      <c r="H788" s="85">
        <v>16071004</v>
      </c>
      <c r="I788" s="85">
        <v>541</v>
      </c>
      <c r="J788" s="83" t="s">
        <v>1117</v>
      </c>
      <c r="K788" s="83" t="s">
        <v>1118</v>
      </c>
      <c r="L788" s="86">
        <v>1797</v>
      </c>
      <c r="M788" s="83" t="s">
        <v>1126</v>
      </c>
    </row>
    <row r="789" spans="2:13" ht="13.15" customHeight="1" x14ac:dyDescent="0.2">
      <c r="B789" s="61">
        <v>1798</v>
      </c>
      <c r="C789" s="82">
        <v>26</v>
      </c>
      <c r="D789" s="83" t="s">
        <v>1105</v>
      </c>
      <c r="E789" s="84">
        <v>56606</v>
      </c>
      <c r="F789" s="84" t="s">
        <v>956</v>
      </c>
      <c r="G789" s="83" t="s">
        <v>743</v>
      </c>
      <c r="H789" s="85">
        <v>16071004</v>
      </c>
      <c r="I789" s="85">
        <v>541</v>
      </c>
      <c r="J789" s="83" t="s">
        <v>1117</v>
      </c>
      <c r="K789" s="83" t="s">
        <v>1118</v>
      </c>
      <c r="L789" s="86">
        <v>1798</v>
      </c>
      <c r="M789" s="83" t="s">
        <v>1127</v>
      </c>
    </row>
    <row r="790" spans="2:13" ht="13.15" customHeight="1" x14ac:dyDescent="0.2">
      <c r="B790" s="61">
        <v>1799</v>
      </c>
      <c r="C790" s="82">
        <v>26</v>
      </c>
      <c r="D790" s="83" t="s">
        <v>1105</v>
      </c>
      <c r="E790" s="84">
        <v>56606</v>
      </c>
      <c r="F790" s="84" t="s">
        <v>956</v>
      </c>
      <c r="G790" s="83" t="s">
        <v>743</v>
      </c>
      <c r="H790" s="85">
        <v>16071004</v>
      </c>
      <c r="I790" s="85">
        <v>541</v>
      </c>
      <c r="J790" s="83" t="s">
        <v>1117</v>
      </c>
      <c r="K790" s="83" t="s">
        <v>1118</v>
      </c>
      <c r="L790" s="86">
        <v>1799</v>
      </c>
      <c r="M790" s="83" t="s">
        <v>1128</v>
      </c>
    </row>
    <row r="791" spans="2:13" ht="13.15" customHeight="1" x14ac:dyDescent="0.2">
      <c r="B791" s="61">
        <v>1721</v>
      </c>
      <c r="C791" s="82">
        <v>26</v>
      </c>
      <c r="D791" s="83" t="s">
        <v>1105</v>
      </c>
      <c r="E791" s="84">
        <v>56606</v>
      </c>
      <c r="F791" s="84" t="s">
        <v>956</v>
      </c>
      <c r="G791" s="83" t="s">
        <v>743</v>
      </c>
      <c r="H791" s="85">
        <v>16071004</v>
      </c>
      <c r="I791" s="85">
        <v>541</v>
      </c>
      <c r="J791" s="83" t="s">
        <v>1117</v>
      </c>
      <c r="K791" s="83" t="s">
        <v>1118</v>
      </c>
      <c r="L791" s="86">
        <v>1721</v>
      </c>
      <c r="M791" s="83" t="s">
        <v>1169</v>
      </c>
    </row>
    <row r="792" spans="2:13" ht="13.15" customHeight="1" x14ac:dyDescent="0.2">
      <c r="B792" s="61">
        <v>1800</v>
      </c>
      <c r="C792" s="82">
        <v>26</v>
      </c>
      <c r="D792" s="83" t="s">
        <v>1105</v>
      </c>
      <c r="E792" s="84">
        <v>56606</v>
      </c>
      <c r="F792" s="84" t="s">
        <v>956</v>
      </c>
      <c r="G792" s="83" t="s">
        <v>743</v>
      </c>
      <c r="H792" s="85">
        <v>16071004</v>
      </c>
      <c r="I792" s="85">
        <v>541</v>
      </c>
      <c r="J792" s="83" t="s">
        <v>1117</v>
      </c>
      <c r="K792" s="83" t="s">
        <v>1118</v>
      </c>
      <c r="L792" s="86">
        <v>1800</v>
      </c>
      <c r="M792" s="83" t="s">
        <v>1129</v>
      </c>
    </row>
    <row r="793" spans="2:13" ht="13.15" customHeight="1" x14ac:dyDescent="0.2">
      <c r="B793" s="61">
        <v>1801</v>
      </c>
      <c r="C793" s="82">
        <v>26</v>
      </c>
      <c r="D793" s="83" t="s">
        <v>1105</v>
      </c>
      <c r="E793" s="84">
        <v>56607</v>
      </c>
      <c r="F793" s="84" t="s">
        <v>1122</v>
      </c>
      <c r="G793" s="83" t="s">
        <v>743</v>
      </c>
      <c r="H793" s="85">
        <v>16071004</v>
      </c>
      <c r="I793" s="85">
        <v>541</v>
      </c>
      <c r="J793" s="83" t="s">
        <v>1117</v>
      </c>
      <c r="K793" s="83" t="s">
        <v>1118</v>
      </c>
      <c r="L793" s="86">
        <v>1801</v>
      </c>
      <c r="M793" s="83" t="s">
        <v>1130</v>
      </c>
    </row>
    <row r="794" spans="2:13" ht="13.15" customHeight="1" x14ac:dyDescent="0.2">
      <c r="B794" s="61">
        <v>1695</v>
      </c>
      <c r="C794" s="82">
        <v>26</v>
      </c>
      <c r="D794" s="83" t="s">
        <v>1105</v>
      </c>
      <c r="E794" s="84">
        <v>56606</v>
      </c>
      <c r="F794" s="84" t="s">
        <v>956</v>
      </c>
      <c r="G794" s="83" t="s">
        <v>743</v>
      </c>
      <c r="H794" s="85">
        <v>16071004</v>
      </c>
      <c r="I794" s="85">
        <v>541</v>
      </c>
      <c r="J794" s="83" t="s">
        <v>1117</v>
      </c>
      <c r="K794" s="83" t="s">
        <v>1118</v>
      </c>
      <c r="L794" s="86">
        <v>1695</v>
      </c>
      <c r="M794" s="83" t="s">
        <v>1131</v>
      </c>
    </row>
    <row r="795" spans="2:13" ht="13.15" customHeight="1" x14ac:dyDescent="0.2">
      <c r="B795" s="61">
        <v>1648</v>
      </c>
      <c r="C795" s="82">
        <v>26</v>
      </c>
      <c r="D795" s="83" t="s">
        <v>1105</v>
      </c>
      <c r="E795" s="84">
        <v>56606</v>
      </c>
      <c r="F795" s="84" t="s">
        <v>956</v>
      </c>
      <c r="G795" s="83" t="s">
        <v>743</v>
      </c>
      <c r="H795" s="85">
        <v>16071004</v>
      </c>
      <c r="I795" s="85">
        <v>541</v>
      </c>
      <c r="J795" s="83" t="s">
        <v>1117</v>
      </c>
      <c r="K795" s="83" t="s">
        <v>1118</v>
      </c>
      <c r="L795" s="86">
        <v>1648</v>
      </c>
      <c r="M795" s="83" t="s">
        <v>1132</v>
      </c>
    </row>
    <row r="796" spans="2:13" ht="13.15" customHeight="1" x14ac:dyDescent="0.2">
      <c r="B796" s="61">
        <v>1802</v>
      </c>
      <c r="C796" s="82">
        <v>26</v>
      </c>
      <c r="D796" s="83" t="s">
        <v>1105</v>
      </c>
      <c r="E796" s="84">
        <v>56606</v>
      </c>
      <c r="F796" s="84" t="s">
        <v>956</v>
      </c>
      <c r="G796" s="83" t="s">
        <v>743</v>
      </c>
      <c r="H796" s="85">
        <v>16071004</v>
      </c>
      <c r="I796" s="85">
        <v>541</v>
      </c>
      <c r="J796" s="83" t="s">
        <v>1117</v>
      </c>
      <c r="K796" s="83" t="s">
        <v>1118</v>
      </c>
      <c r="L796" s="86">
        <v>1802</v>
      </c>
      <c r="M796" s="83" t="s">
        <v>1133</v>
      </c>
    </row>
    <row r="797" spans="2:13" ht="13.15" customHeight="1" x14ac:dyDescent="0.2">
      <c r="B797" s="61">
        <v>1773</v>
      </c>
      <c r="C797" s="82">
        <v>26</v>
      </c>
      <c r="D797" s="83" t="s">
        <v>1105</v>
      </c>
      <c r="E797" s="84">
        <v>56606</v>
      </c>
      <c r="F797" s="84" t="s">
        <v>956</v>
      </c>
      <c r="G797" s="83" t="s">
        <v>743</v>
      </c>
      <c r="H797" s="85">
        <v>16071004</v>
      </c>
      <c r="I797" s="85">
        <v>541</v>
      </c>
      <c r="J797" s="83" t="s">
        <v>1117</v>
      </c>
      <c r="K797" s="83" t="s">
        <v>1118</v>
      </c>
      <c r="L797" s="86">
        <v>1773</v>
      </c>
      <c r="M797" s="83" t="s">
        <v>1174</v>
      </c>
    </row>
    <row r="798" spans="2:13" ht="13.15" customHeight="1" x14ac:dyDescent="0.2">
      <c r="B798" s="61">
        <v>1775</v>
      </c>
      <c r="C798" s="82">
        <v>26</v>
      </c>
      <c r="D798" s="83" t="s">
        <v>1105</v>
      </c>
      <c r="E798" s="84">
        <v>56606</v>
      </c>
      <c r="F798" s="84" t="s">
        <v>956</v>
      </c>
      <c r="G798" s="83" t="s">
        <v>743</v>
      </c>
      <c r="H798" s="85">
        <v>16071004</v>
      </c>
      <c r="I798" s="85">
        <v>541</v>
      </c>
      <c r="J798" s="83" t="s">
        <v>1117</v>
      </c>
      <c r="K798" s="83" t="s">
        <v>1118</v>
      </c>
      <c r="L798" s="86">
        <v>1775</v>
      </c>
      <c r="M798" s="83" t="s">
        <v>1134</v>
      </c>
    </row>
    <row r="799" spans="2:13" ht="13.15" customHeight="1" x14ac:dyDescent="0.2">
      <c r="B799" s="61">
        <v>1696</v>
      </c>
      <c r="C799" s="82">
        <v>26</v>
      </c>
      <c r="D799" s="83" t="s">
        <v>1105</v>
      </c>
      <c r="E799" s="84">
        <v>56606</v>
      </c>
      <c r="F799" s="84" t="s">
        <v>956</v>
      </c>
      <c r="G799" s="83" t="s">
        <v>743</v>
      </c>
      <c r="H799" s="85">
        <v>16071004</v>
      </c>
      <c r="I799" s="85">
        <v>541</v>
      </c>
      <c r="J799" s="83" t="s">
        <v>1117</v>
      </c>
      <c r="K799" s="83" t="s">
        <v>1118</v>
      </c>
      <c r="L799" s="86">
        <v>1696</v>
      </c>
      <c r="M799" s="83" t="s">
        <v>1135</v>
      </c>
    </row>
    <row r="800" spans="2:13" ht="13.15" customHeight="1" x14ac:dyDescent="0.2">
      <c r="B800" s="61">
        <v>1649</v>
      </c>
      <c r="C800" s="82">
        <v>26</v>
      </c>
      <c r="D800" s="83" t="s">
        <v>1105</v>
      </c>
      <c r="E800" s="84">
        <v>56606</v>
      </c>
      <c r="F800" s="84" t="s">
        <v>956</v>
      </c>
      <c r="G800" s="83" t="s">
        <v>743</v>
      </c>
      <c r="H800" s="85">
        <v>16071004</v>
      </c>
      <c r="I800" s="85">
        <v>541</v>
      </c>
      <c r="J800" s="83" t="s">
        <v>1117</v>
      </c>
      <c r="K800" s="83" t="s">
        <v>1118</v>
      </c>
      <c r="L800" s="86">
        <v>1649</v>
      </c>
      <c r="M800" s="83" t="s">
        <v>1136</v>
      </c>
    </row>
    <row r="801" spans="2:13" ht="13.15" customHeight="1" x14ac:dyDescent="0.2">
      <c r="B801" s="61">
        <v>1803</v>
      </c>
      <c r="C801" s="82">
        <v>26</v>
      </c>
      <c r="D801" s="83" t="s">
        <v>1105</v>
      </c>
      <c r="E801" s="84">
        <v>56606</v>
      </c>
      <c r="F801" s="84" t="s">
        <v>956</v>
      </c>
      <c r="G801" s="83" t="s">
        <v>743</v>
      </c>
      <c r="H801" s="85">
        <v>16071004</v>
      </c>
      <c r="I801" s="85">
        <v>541</v>
      </c>
      <c r="J801" s="83" t="s">
        <v>1117</v>
      </c>
      <c r="K801" s="83" t="s">
        <v>1118</v>
      </c>
      <c r="L801" s="86">
        <v>1803</v>
      </c>
      <c r="M801" s="83" t="s">
        <v>1137</v>
      </c>
    </row>
    <row r="802" spans="2:13" ht="13.15" customHeight="1" x14ac:dyDescent="0.2">
      <c r="B802" s="61">
        <v>1791</v>
      </c>
      <c r="C802" s="82">
        <v>26</v>
      </c>
      <c r="D802" s="83" t="s">
        <v>1105</v>
      </c>
      <c r="E802" s="84">
        <v>56606</v>
      </c>
      <c r="F802" s="84" t="s">
        <v>956</v>
      </c>
      <c r="G802" s="83" t="s">
        <v>743</v>
      </c>
      <c r="H802" s="85">
        <v>16071004</v>
      </c>
      <c r="I802" s="85">
        <v>541</v>
      </c>
      <c r="J802" s="83" t="s">
        <v>1117</v>
      </c>
      <c r="K802" s="83" t="s">
        <v>1118</v>
      </c>
      <c r="L802" s="86">
        <v>1791</v>
      </c>
      <c r="M802" s="83" t="s">
        <v>1138</v>
      </c>
    </row>
    <row r="803" spans="2:13" ht="13.15" customHeight="1" x14ac:dyDescent="0.2">
      <c r="B803" s="61">
        <v>1804</v>
      </c>
      <c r="C803" s="82">
        <v>26</v>
      </c>
      <c r="D803" s="83" t="s">
        <v>1105</v>
      </c>
      <c r="E803" s="84">
        <v>56606</v>
      </c>
      <c r="F803" s="84" t="s">
        <v>956</v>
      </c>
      <c r="G803" s="83" t="s">
        <v>743</v>
      </c>
      <c r="H803" s="85">
        <v>16071004</v>
      </c>
      <c r="I803" s="85">
        <v>541</v>
      </c>
      <c r="J803" s="83" t="s">
        <v>1117</v>
      </c>
      <c r="K803" s="83" t="s">
        <v>1118</v>
      </c>
      <c r="L803" s="86">
        <v>1804</v>
      </c>
      <c r="M803" s="83" t="s">
        <v>1139</v>
      </c>
    </row>
    <row r="804" spans="2:13" ht="13.15" customHeight="1" x14ac:dyDescent="0.2">
      <c r="B804" s="61">
        <v>1321</v>
      </c>
      <c r="C804" s="82">
        <v>26</v>
      </c>
      <c r="D804" s="83" t="s">
        <v>1105</v>
      </c>
      <c r="E804" s="84">
        <v>56606</v>
      </c>
      <c r="F804" s="84" t="s">
        <v>956</v>
      </c>
      <c r="G804" s="83" t="s">
        <v>607</v>
      </c>
      <c r="H804" s="85">
        <v>16068063</v>
      </c>
      <c r="I804" s="85">
        <v>518</v>
      </c>
      <c r="J804" s="83" t="s">
        <v>731</v>
      </c>
      <c r="K804" s="83" t="s">
        <v>731</v>
      </c>
      <c r="L804" s="86">
        <v>1321</v>
      </c>
      <c r="M804" s="83" t="s">
        <v>1140</v>
      </c>
    </row>
    <row r="805" spans="2:13" ht="13.15" customHeight="1" x14ac:dyDescent="0.2">
      <c r="B805" s="61">
        <v>2228</v>
      </c>
      <c r="C805" s="82">
        <v>26</v>
      </c>
      <c r="D805" s="83" t="s">
        <v>1105</v>
      </c>
      <c r="E805" s="84">
        <v>56607</v>
      </c>
      <c r="F805" s="84" t="s">
        <v>1122</v>
      </c>
      <c r="G805" s="83" t="s">
        <v>1141</v>
      </c>
      <c r="H805" s="85">
        <v>16074011</v>
      </c>
      <c r="I805" s="85">
        <v>3106</v>
      </c>
      <c r="J805" s="83" t="s">
        <v>1142</v>
      </c>
      <c r="K805" s="83" t="s">
        <v>1142</v>
      </c>
      <c r="L805" s="86">
        <v>2228</v>
      </c>
      <c r="M805" s="83" t="s">
        <v>1143</v>
      </c>
    </row>
    <row r="806" spans="2:13" ht="13.15" customHeight="1" x14ac:dyDescent="0.2">
      <c r="B806" s="61">
        <v>2229</v>
      </c>
      <c r="C806" s="82">
        <v>26</v>
      </c>
      <c r="D806" s="83" t="s">
        <v>1105</v>
      </c>
      <c r="E806" s="84">
        <v>56607</v>
      </c>
      <c r="F806" s="84" t="s">
        <v>1122</v>
      </c>
      <c r="G806" s="83" t="s">
        <v>1141</v>
      </c>
      <c r="H806" s="85">
        <v>16074011</v>
      </c>
      <c r="I806" s="85">
        <v>3106</v>
      </c>
      <c r="J806" s="83" t="s">
        <v>1142</v>
      </c>
      <c r="K806" s="83" t="s">
        <v>1142</v>
      </c>
      <c r="L806" s="86">
        <v>2229</v>
      </c>
      <c r="M806" s="83" t="s">
        <v>1144</v>
      </c>
    </row>
    <row r="807" spans="2:13" ht="13.15" customHeight="1" x14ac:dyDescent="0.2">
      <c r="B807" s="61">
        <v>2230</v>
      </c>
      <c r="C807" s="82">
        <v>26</v>
      </c>
      <c r="D807" s="83" t="s">
        <v>1105</v>
      </c>
      <c r="E807" s="84">
        <v>56607</v>
      </c>
      <c r="F807" s="84" t="s">
        <v>1122</v>
      </c>
      <c r="G807" s="83" t="s">
        <v>1141</v>
      </c>
      <c r="H807" s="85">
        <v>16074011</v>
      </c>
      <c r="I807" s="85">
        <v>3106</v>
      </c>
      <c r="J807" s="83" t="s">
        <v>1142</v>
      </c>
      <c r="K807" s="83" t="s">
        <v>1142</v>
      </c>
      <c r="L807" s="86">
        <v>2230</v>
      </c>
      <c r="M807" s="83" t="s">
        <v>1145</v>
      </c>
    </row>
    <row r="808" spans="2:13" ht="13.15" customHeight="1" x14ac:dyDescent="0.2">
      <c r="B808" s="61">
        <v>1690</v>
      </c>
      <c r="C808" s="82">
        <v>26</v>
      </c>
      <c r="D808" s="83" t="s">
        <v>1105</v>
      </c>
      <c r="E808" s="84">
        <v>56606</v>
      </c>
      <c r="F808" s="84" t="s">
        <v>956</v>
      </c>
      <c r="G808" s="83" t="s">
        <v>743</v>
      </c>
      <c r="H808" s="85">
        <v>16071015</v>
      </c>
      <c r="I808" s="85">
        <v>578</v>
      </c>
      <c r="J808" s="83" t="s">
        <v>1146</v>
      </c>
      <c r="K808" s="83" t="s">
        <v>1146</v>
      </c>
      <c r="L808" s="86">
        <v>1690</v>
      </c>
      <c r="M808" s="83" t="s">
        <v>1146</v>
      </c>
    </row>
    <row r="809" spans="2:13" ht="13.15" customHeight="1" x14ac:dyDescent="0.2">
      <c r="B809" s="61">
        <v>1693</v>
      </c>
      <c r="C809" s="82">
        <v>26</v>
      </c>
      <c r="D809" s="83" t="s">
        <v>1105</v>
      </c>
      <c r="E809" s="84">
        <v>56606</v>
      </c>
      <c r="F809" s="84" t="s">
        <v>956</v>
      </c>
      <c r="G809" s="83" t="s">
        <v>743</v>
      </c>
      <c r="H809" s="85">
        <v>16071019</v>
      </c>
      <c r="I809" s="85">
        <v>749</v>
      </c>
      <c r="J809" s="83" t="s">
        <v>1147</v>
      </c>
      <c r="K809" s="83" t="s">
        <v>1147</v>
      </c>
      <c r="L809" s="86">
        <v>1693</v>
      </c>
      <c r="M809" s="83" t="s">
        <v>1147</v>
      </c>
    </row>
    <row r="810" spans="2:13" ht="13.15" customHeight="1" x14ac:dyDescent="0.2">
      <c r="B810" s="61">
        <v>1697</v>
      </c>
      <c r="C810" s="82">
        <v>26</v>
      </c>
      <c r="D810" s="83" t="s">
        <v>1105</v>
      </c>
      <c r="E810" s="84">
        <v>56606</v>
      </c>
      <c r="F810" s="84" t="s">
        <v>956</v>
      </c>
      <c r="G810" s="83" t="s">
        <v>743</v>
      </c>
      <c r="H810" s="85">
        <v>16071022</v>
      </c>
      <c r="I810" s="85">
        <v>539</v>
      </c>
      <c r="J810" s="83" t="s">
        <v>1148</v>
      </c>
      <c r="K810" s="83" t="s">
        <v>1148</v>
      </c>
      <c r="L810" s="86">
        <v>1697</v>
      </c>
      <c r="M810" s="83" t="s">
        <v>1148</v>
      </c>
    </row>
    <row r="811" spans="2:13" ht="13.15" customHeight="1" x14ac:dyDescent="0.2">
      <c r="B811" s="61">
        <v>1698</v>
      </c>
      <c r="C811" s="82">
        <v>26</v>
      </c>
      <c r="D811" s="83" t="s">
        <v>1105</v>
      </c>
      <c r="E811" s="84">
        <v>56607</v>
      </c>
      <c r="F811" s="84" t="s">
        <v>1122</v>
      </c>
      <c r="G811" s="83" t="s">
        <v>743</v>
      </c>
      <c r="H811" s="85">
        <v>16071022</v>
      </c>
      <c r="I811" s="85">
        <v>539</v>
      </c>
      <c r="J811" s="83" t="s">
        <v>1148</v>
      </c>
      <c r="K811" s="83" t="s">
        <v>1148</v>
      </c>
      <c r="L811" s="86">
        <v>1698</v>
      </c>
      <c r="M811" s="83" t="s">
        <v>1149</v>
      </c>
    </row>
    <row r="812" spans="2:13" ht="13.15" customHeight="1" x14ac:dyDescent="0.2">
      <c r="B812" s="61">
        <v>1699</v>
      </c>
      <c r="C812" s="82">
        <v>26</v>
      </c>
      <c r="D812" s="83" t="s">
        <v>1105</v>
      </c>
      <c r="E812" s="84">
        <v>56606</v>
      </c>
      <c r="F812" s="84" t="s">
        <v>956</v>
      </c>
      <c r="G812" s="83" t="s">
        <v>743</v>
      </c>
      <c r="H812" s="85">
        <v>16071022</v>
      </c>
      <c r="I812" s="85">
        <v>539</v>
      </c>
      <c r="J812" s="83" t="s">
        <v>1148</v>
      </c>
      <c r="K812" s="83" t="s">
        <v>1148</v>
      </c>
      <c r="L812" s="86">
        <v>1699</v>
      </c>
      <c r="M812" s="83" t="s">
        <v>1150</v>
      </c>
    </row>
    <row r="813" spans="2:13" ht="13.15" customHeight="1" x14ac:dyDescent="0.2">
      <c r="B813" s="61">
        <v>1700</v>
      </c>
      <c r="C813" s="82">
        <v>26</v>
      </c>
      <c r="D813" s="83" t="s">
        <v>1105</v>
      </c>
      <c r="E813" s="84">
        <v>56607</v>
      </c>
      <c r="F813" s="84" t="s">
        <v>1122</v>
      </c>
      <c r="G813" s="83" t="s">
        <v>743</v>
      </c>
      <c r="H813" s="85">
        <v>16071022</v>
      </c>
      <c r="I813" s="85">
        <v>539</v>
      </c>
      <c r="J813" s="83" t="s">
        <v>1148</v>
      </c>
      <c r="K813" s="83" t="s">
        <v>1148</v>
      </c>
      <c r="L813" s="86">
        <v>1700</v>
      </c>
      <c r="M813" s="83" t="s">
        <v>1151</v>
      </c>
    </row>
    <row r="814" spans="2:13" ht="13.15" customHeight="1" x14ac:dyDescent="0.2">
      <c r="B814" s="61">
        <v>1704</v>
      </c>
      <c r="C814" s="82">
        <v>26</v>
      </c>
      <c r="D814" s="83" t="s">
        <v>1105</v>
      </c>
      <c r="E814" s="84">
        <v>56606</v>
      </c>
      <c r="F814" s="84" t="s">
        <v>956</v>
      </c>
      <c r="G814" s="83" t="s">
        <v>743</v>
      </c>
      <c r="H814" s="85">
        <v>16071027</v>
      </c>
      <c r="I814" s="85">
        <v>762</v>
      </c>
      <c r="J814" s="83" t="s">
        <v>1155</v>
      </c>
      <c r="K814" s="83" t="s">
        <v>1155</v>
      </c>
      <c r="L814" s="86">
        <v>1704</v>
      </c>
      <c r="M814" s="83" t="s">
        <v>1155</v>
      </c>
    </row>
    <row r="815" spans="2:13" ht="13.15" customHeight="1" x14ac:dyDescent="0.2">
      <c r="B815" s="61">
        <v>1741</v>
      </c>
      <c r="C815" s="82">
        <v>26</v>
      </c>
      <c r="D815" s="83" t="s">
        <v>1105</v>
      </c>
      <c r="E815" s="84">
        <v>56606</v>
      </c>
      <c r="F815" s="84" t="s">
        <v>956</v>
      </c>
      <c r="G815" s="83" t="s">
        <v>743</v>
      </c>
      <c r="H815" s="85">
        <v>16071101</v>
      </c>
      <c r="I815" s="85">
        <v>3124</v>
      </c>
      <c r="J815" s="83" t="s">
        <v>744</v>
      </c>
      <c r="K815" s="83" t="s">
        <v>744</v>
      </c>
      <c r="L815" s="86">
        <v>1741</v>
      </c>
      <c r="M815" s="83" t="s">
        <v>1156</v>
      </c>
    </row>
    <row r="816" spans="2:13" ht="13.15" customHeight="1" x14ac:dyDescent="0.2">
      <c r="B816" s="61">
        <v>1730</v>
      </c>
      <c r="C816" s="82">
        <v>26</v>
      </c>
      <c r="D816" s="83" t="s">
        <v>1105</v>
      </c>
      <c r="E816" s="84">
        <v>56606</v>
      </c>
      <c r="F816" s="84" t="s">
        <v>956</v>
      </c>
      <c r="G816" s="83" t="s">
        <v>743</v>
      </c>
      <c r="H816" s="85">
        <v>16071101</v>
      </c>
      <c r="I816" s="85">
        <v>3124</v>
      </c>
      <c r="J816" s="83" t="s">
        <v>744</v>
      </c>
      <c r="K816" s="83" t="s">
        <v>744</v>
      </c>
      <c r="L816" s="86">
        <v>1730</v>
      </c>
      <c r="M816" s="83" t="s">
        <v>1157</v>
      </c>
    </row>
    <row r="817" spans="2:13" ht="13.15" customHeight="1" x14ac:dyDescent="0.2">
      <c r="B817" s="61">
        <v>1735</v>
      </c>
      <c r="C817" s="82">
        <v>26</v>
      </c>
      <c r="D817" s="83" t="s">
        <v>1105</v>
      </c>
      <c r="E817" s="84">
        <v>56606</v>
      </c>
      <c r="F817" s="84" t="s">
        <v>956</v>
      </c>
      <c r="G817" s="83" t="s">
        <v>743</v>
      </c>
      <c r="H817" s="85">
        <v>16071101</v>
      </c>
      <c r="I817" s="85">
        <v>3124</v>
      </c>
      <c r="J817" s="83" t="s">
        <v>744</v>
      </c>
      <c r="K817" s="83" t="s">
        <v>744</v>
      </c>
      <c r="L817" s="86">
        <v>1735</v>
      </c>
      <c r="M817" s="83" t="s">
        <v>856</v>
      </c>
    </row>
    <row r="818" spans="2:13" ht="13.15" customHeight="1" x14ac:dyDescent="0.2">
      <c r="B818" s="61">
        <v>1731</v>
      </c>
      <c r="C818" s="82">
        <v>26</v>
      </c>
      <c r="D818" s="83" t="s">
        <v>1105</v>
      </c>
      <c r="E818" s="84">
        <v>56605</v>
      </c>
      <c r="F818" s="84" t="s">
        <v>948</v>
      </c>
      <c r="G818" s="83" t="s">
        <v>743</v>
      </c>
      <c r="H818" s="85">
        <v>16071101</v>
      </c>
      <c r="I818" s="85">
        <v>3124</v>
      </c>
      <c r="J818" s="83" t="s">
        <v>744</v>
      </c>
      <c r="K818" s="83" t="s">
        <v>744</v>
      </c>
      <c r="L818" s="86">
        <v>1731</v>
      </c>
      <c r="M818" s="83" t="s">
        <v>1158</v>
      </c>
    </row>
    <row r="819" spans="2:13" ht="13.15" customHeight="1" x14ac:dyDescent="0.2">
      <c r="B819" s="61">
        <v>1732</v>
      </c>
      <c r="C819" s="82">
        <v>26</v>
      </c>
      <c r="D819" s="83" t="s">
        <v>1105</v>
      </c>
      <c r="E819" s="84">
        <v>56605</v>
      </c>
      <c r="F819" s="84" t="s">
        <v>948</v>
      </c>
      <c r="G819" s="83" t="s">
        <v>743</v>
      </c>
      <c r="H819" s="85">
        <v>16071101</v>
      </c>
      <c r="I819" s="85">
        <v>3124</v>
      </c>
      <c r="J819" s="83" t="s">
        <v>744</v>
      </c>
      <c r="K819" s="83" t="s">
        <v>744</v>
      </c>
      <c r="L819" s="86">
        <v>1732</v>
      </c>
      <c r="M819" s="83" t="s">
        <v>3174</v>
      </c>
    </row>
    <row r="820" spans="2:13" ht="13.15" customHeight="1" x14ac:dyDescent="0.2">
      <c r="B820" s="61">
        <v>1736</v>
      </c>
      <c r="C820" s="82">
        <v>26</v>
      </c>
      <c r="D820" s="83" t="s">
        <v>1105</v>
      </c>
      <c r="E820" s="84">
        <v>56606</v>
      </c>
      <c r="F820" s="84" t="s">
        <v>956</v>
      </c>
      <c r="G820" s="83" t="s">
        <v>743</v>
      </c>
      <c r="H820" s="85">
        <v>16071101</v>
      </c>
      <c r="I820" s="85">
        <v>3124</v>
      </c>
      <c r="J820" s="83" t="s">
        <v>744</v>
      </c>
      <c r="K820" s="83" t="s">
        <v>744</v>
      </c>
      <c r="L820" s="86">
        <v>1736</v>
      </c>
      <c r="M820" s="83" t="s">
        <v>1159</v>
      </c>
    </row>
    <row r="821" spans="2:13" ht="13.15" customHeight="1" x14ac:dyDescent="0.2">
      <c r="B821" s="61">
        <v>1742</v>
      </c>
      <c r="C821" s="82">
        <v>26</v>
      </c>
      <c r="D821" s="83" t="s">
        <v>1105</v>
      </c>
      <c r="E821" s="84">
        <v>56606</v>
      </c>
      <c r="F821" s="84" t="s">
        <v>956</v>
      </c>
      <c r="G821" s="83" t="s">
        <v>743</v>
      </c>
      <c r="H821" s="85">
        <v>16071101</v>
      </c>
      <c r="I821" s="85">
        <v>3124</v>
      </c>
      <c r="J821" s="83" t="s">
        <v>744</v>
      </c>
      <c r="K821" s="83" t="s">
        <v>744</v>
      </c>
      <c r="L821" s="86">
        <v>1742</v>
      </c>
      <c r="M821" s="83" t="s">
        <v>1160</v>
      </c>
    </row>
    <row r="822" spans="2:13" ht="13.15" customHeight="1" x14ac:dyDescent="0.2">
      <c r="B822" s="61">
        <v>1755</v>
      </c>
      <c r="C822" s="82">
        <v>26</v>
      </c>
      <c r="D822" s="83" t="s">
        <v>1105</v>
      </c>
      <c r="E822" s="84">
        <v>56606</v>
      </c>
      <c r="F822" s="84" t="s">
        <v>956</v>
      </c>
      <c r="G822" s="83" t="s">
        <v>743</v>
      </c>
      <c r="H822" s="85">
        <v>16071101</v>
      </c>
      <c r="I822" s="85">
        <v>3124</v>
      </c>
      <c r="J822" s="83" t="s">
        <v>744</v>
      </c>
      <c r="K822" s="83" t="s">
        <v>744</v>
      </c>
      <c r="L822" s="86">
        <v>1755</v>
      </c>
      <c r="M822" s="83" t="s">
        <v>1161</v>
      </c>
    </row>
    <row r="823" spans="2:13" ht="13.15" customHeight="1" x14ac:dyDescent="0.2">
      <c r="B823" s="61">
        <v>1760</v>
      </c>
      <c r="C823" s="82">
        <v>26</v>
      </c>
      <c r="D823" s="83" t="s">
        <v>1105</v>
      </c>
      <c r="E823" s="84">
        <v>56606</v>
      </c>
      <c r="F823" s="84" t="s">
        <v>956</v>
      </c>
      <c r="G823" s="83" t="s">
        <v>743</v>
      </c>
      <c r="H823" s="85">
        <v>16071101</v>
      </c>
      <c r="I823" s="85">
        <v>3124</v>
      </c>
      <c r="J823" s="83" t="s">
        <v>744</v>
      </c>
      <c r="K823" s="83" t="s">
        <v>744</v>
      </c>
      <c r="L823" s="86">
        <v>1760</v>
      </c>
      <c r="M823" s="83" t="s">
        <v>1162</v>
      </c>
    </row>
    <row r="824" spans="2:13" ht="13.15" customHeight="1" x14ac:dyDescent="0.2">
      <c r="B824" s="61">
        <v>1767</v>
      </c>
      <c r="C824" s="82">
        <v>26</v>
      </c>
      <c r="D824" s="83" t="s">
        <v>1105</v>
      </c>
      <c r="E824" s="84">
        <v>56606</v>
      </c>
      <c r="F824" s="84" t="s">
        <v>956</v>
      </c>
      <c r="G824" s="83" t="s">
        <v>743</v>
      </c>
      <c r="H824" s="85">
        <v>16071101</v>
      </c>
      <c r="I824" s="85">
        <v>3124</v>
      </c>
      <c r="J824" s="83" t="s">
        <v>744</v>
      </c>
      <c r="K824" s="83" t="s">
        <v>744</v>
      </c>
      <c r="L824" s="86">
        <v>1767</v>
      </c>
      <c r="M824" s="83" t="s">
        <v>1163</v>
      </c>
    </row>
    <row r="825" spans="2:13" ht="13.15" customHeight="1" x14ac:dyDescent="0.2">
      <c r="B825" s="61">
        <v>1770</v>
      </c>
      <c r="C825" s="82">
        <v>26</v>
      </c>
      <c r="D825" s="83" t="s">
        <v>1105</v>
      </c>
      <c r="E825" s="84">
        <v>56606</v>
      </c>
      <c r="F825" s="84" t="s">
        <v>956</v>
      </c>
      <c r="G825" s="83" t="s">
        <v>743</v>
      </c>
      <c r="H825" s="85">
        <v>16071101</v>
      </c>
      <c r="I825" s="85">
        <v>3124</v>
      </c>
      <c r="J825" s="83" t="s">
        <v>744</v>
      </c>
      <c r="K825" s="83" t="s">
        <v>744</v>
      </c>
      <c r="L825" s="86">
        <v>1770</v>
      </c>
      <c r="M825" s="83" t="s">
        <v>1164</v>
      </c>
    </row>
    <row r="826" spans="2:13" ht="13.15" customHeight="1" x14ac:dyDescent="0.2">
      <c r="B826" s="61">
        <v>1768</v>
      </c>
      <c r="C826" s="82">
        <v>26</v>
      </c>
      <c r="D826" s="83" t="s">
        <v>1105</v>
      </c>
      <c r="E826" s="84">
        <v>56606</v>
      </c>
      <c r="F826" s="84" t="s">
        <v>956</v>
      </c>
      <c r="G826" s="83" t="s">
        <v>743</v>
      </c>
      <c r="H826" s="85">
        <v>16071101</v>
      </c>
      <c r="I826" s="85">
        <v>3124</v>
      </c>
      <c r="J826" s="83" t="s">
        <v>744</v>
      </c>
      <c r="K826" s="83" t="s">
        <v>744</v>
      </c>
      <c r="L826" s="86">
        <v>1768</v>
      </c>
      <c r="M826" s="83" t="s">
        <v>1165</v>
      </c>
    </row>
    <row r="827" spans="2:13" ht="13.15" customHeight="1" x14ac:dyDescent="0.2">
      <c r="B827" s="61">
        <v>1771</v>
      </c>
      <c r="C827" s="82">
        <v>26</v>
      </c>
      <c r="D827" s="83" t="s">
        <v>1105</v>
      </c>
      <c r="E827" s="84">
        <v>56606</v>
      </c>
      <c r="F827" s="84" t="s">
        <v>956</v>
      </c>
      <c r="G827" s="83" t="s">
        <v>743</v>
      </c>
      <c r="H827" s="85">
        <v>16071101</v>
      </c>
      <c r="I827" s="85">
        <v>3124</v>
      </c>
      <c r="J827" s="83" t="s">
        <v>744</v>
      </c>
      <c r="K827" s="83" t="s">
        <v>744</v>
      </c>
      <c r="L827" s="86">
        <v>1771</v>
      </c>
      <c r="M827" s="83" t="s">
        <v>1166</v>
      </c>
    </row>
    <row r="828" spans="2:13" ht="12" customHeight="1" x14ac:dyDescent="0.2">
      <c r="B828" s="61">
        <v>1794</v>
      </c>
      <c r="C828" s="82">
        <v>26</v>
      </c>
      <c r="D828" s="83" t="s">
        <v>1105</v>
      </c>
      <c r="E828" s="84">
        <v>56606</v>
      </c>
      <c r="F828" s="84" t="s">
        <v>956</v>
      </c>
      <c r="G828" s="83" t="s">
        <v>743</v>
      </c>
      <c r="H828" s="85">
        <v>16071101</v>
      </c>
      <c r="I828" s="85">
        <v>3124</v>
      </c>
      <c r="J828" s="83" t="s">
        <v>744</v>
      </c>
      <c r="K828" s="83" t="s">
        <v>744</v>
      </c>
      <c r="L828" s="86">
        <v>1794</v>
      </c>
      <c r="M828" s="83" t="s">
        <v>1167</v>
      </c>
    </row>
    <row r="829" spans="2:13" ht="13.15" customHeight="1" x14ac:dyDescent="0.2">
      <c r="B829" s="61">
        <v>1713</v>
      </c>
      <c r="C829" s="82">
        <v>26</v>
      </c>
      <c r="D829" s="83" t="s">
        <v>1105</v>
      </c>
      <c r="E829" s="84">
        <v>56606</v>
      </c>
      <c r="F829" s="84" t="s">
        <v>956</v>
      </c>
      <c r="G829" s="83" t="s">
        <v>743</v>
      </c>
      <c r="H829" s="85">
        <v>16071037</v>
      </c>
      <c r="I829" s="85">
        <v>719</v>
      </c>
      <c r="J829" s="83" t="s">
        <v>1168</v>
      </c>
      <c r="K829" s="83" t="s">
        <v>1168</v>
      </c>
      <c r="L829" s="86">
        <v>1713</v>
      </c>
      <c r="M829" s="83" t="s">
        <v>1168</v>
      </c>
    </row>
    <row r="830" spans="2:13" ht="13.15" customHeight="1" x14ac:dyDescent="0.2">
      <c r="B830" s="61">
        <v>1714</v>
      </c>
      <c r="C830" s="82">
        <v>26</v>
      </c>
      <c r="D830" s="83" t="s">
        <v>1105</v>
      </c>
      <c r="E830" s="84">
        <v>56605</v>
      </c>
      <c r="F830" s="84" t="s">
        <v>948</v>
      </c>
      <c r="G830" s="83" t="s">
        <v>743</v>
      </c>
      <c r="H830" s="85">
        <v>16071038</v>
      </c>
      <c r="I830" s="85">
        <v>854</v>
      </c>
      <c r="J830" s="83" t="s">
        <v>1180</v>
      </c>
      <c r="K830" s="83" t="s">
        <v>1180</v>
      </c>
      <c r="L830" s="86">
        <v>1714</v>
      </c>
      <c r="M830" s="83" t="s">
        <v>1180</v>
      </c>
    </row>
    <row r="831" spans="2:13" ht="13.15" customHeight="1" x14ac:dyDescent="0.2">
      <c r="B831" s="61">
        <v>1733</v>
      </c>
      <c r="C831" s="82">
        <v>26</v>
      </c>
      <c r="D831" s="83" t="s">
        <v>1105</v>
      </c>
      <c r="E831" s="84">
        <v>56605</v>
      </c>
      <c r="F831" s="84" t="s">
        <v>948</v>
      </c>
      <c r="G831" s="83" t="s">
        <v>743</v>
      </c>
      <c r="H831" s="85">
        <v>16071049</v>
      </c>
      <c r="I831" s="85">
        <v>769</v>
      </c>
      <c r="J831" s="83" t="s">
        <v>1182</v>
      </c>
      <c r="K831" s="83" t="s">
        <v>1182</v>
      </c>
      <c r="L831" s="86">
        <v>1733</v>
      </c>
      <c r="M831" s="83" t="s">
        <v>1182</v>
      </c>
    </row>
    <row r="832" spans="2:13" ht="13.15" customHeight="1" x14ac:dyDescent="0.2">
      <c r="B832" s="61">
        <v>1743</v>
      </c>
      <c r="C832" s="82">
        <v>26</v>
      </c>
      <c r="D832" s="83" t="s">
        <v>1105</v>
      </c>
      <c r="E832" s="84">
        <v>56605</v>
      </c>
      <c r="F832" s="84" t="s">
        <v>948</v>
      </c>
      <c r="G832" s="83" t="s">
        <v>743</v>
      </c>
      <c r="H832" s="85">
        <v>16071055</v>
      </c>
      <c r="I832" s="85">
        <v>843</v>
      </c>
      <c r="J832" s="83" t="s">
        <v>1183</v>
      </c>
      <c r="K832" s="83" t="s">
        <v>1183</v>
      </c>
      <c r="L832" s="86">
        <v>1743</v>
      </c>
      <c r="M832" s="83" t="s">
        <v>1184</v>
      </c>
    </row>
    <row r="833" spans="2:13" ht="13.15" customHeight="1" x14ac:dyDescent="0.2">
      <c r="B833" s="61">
        <v>1744</v>
      </c>
      <c r="C833" s="82">
        <v>26</v>
      </c>
      <c r="D833" s="83" t="s">
        <v>1105</v>
      </c>
      <c r="E833" s="84">
        <v>56605</v>
      </c>
      <c r="F833" s="84" t="s">
        <v>948</v>
      </c>
      <c r="G833" s="83" t="s">
        <v>743</v>
      </c>
      <c r="H833" s="85">
        <v>16071055</v>
      </c>
      <c r="I833" s="85">
        <v>843</v>
      </c>
      <c r="J833" s="83" t="s">
        <v>1183</v>
      </c>
      <c r="K833" s="83" t="s">
        <v>1183</v>
      </c>
      <c r="L833" s="86">
        <v>1744</v>
      </c>
      <c r="M833" s="83" t="s">
        <v>1183</v>
      </c>
    </row>
    <row r="834" spans="2:13" ht="13.15" customHeight="1" x14ac:dyDescent="0.2">
      <c r="B834" s="61">
        <v>1745</v>
      </c>
      <c r="C834" s="82">
        <v>26</v>
      </c>
      <c r="D834" s="83" t="s">
        <v>1105</v>
      </c>
      <c r="E834" s="84">
        <v>56605</v>
      </c>
      <c r="F834" s="84" t="s">
        <v>948</v>
      </c>
      <c r="G834" s="83" t="s">
        <v>743</v>
      </c>
      <c r="H834" s="85">
        <v>16071056</v>
      </c>
      <c r="I834" s="85">
        <v>763</v>
      </c>
      <c r="J834" s="83" t="s">
        <v>1185</v>
      </c>
      <c r="K834" s="83" t="s">
        <v>1185</v>
      </c>
      <c r="L834" s="86">
        <v>1745</v>
      </c>
      <c r="M834" s="83" t="s">
        <v>1186</v>
      </c>
    </row>
    <row r="835" spans="2:13" ht="13.15" customHeight="1" x14ac:dyDescent="0.2">
      <c r="B835" s="61">
        <v>1746</v>
      </c>
      <c r="C835" s="82">
        <v>26</v>
      </c>
      <c r="D835" s="83" t="s">
        <v>1105</v>
      </c>
      <c r="E835" s="84">
        <v>56605</v>
      </c>
      <c r="F835" s="84" t="s">
        <v>948</v>
      </c>
      <c r="G835" s="83" t="s">
        <v>743</v>
      </c>
      <c r="H835" s="85">
        <v>16071056</v>
      </c>
      <c r="I835" s="85">
        <v>763</v>
      </c>
      <c r="J835" s="83" t="s">
        <v>1185</v>
      </c>
      <c r="K835" s="83" t="s">
        <v>1185</v>
      </c>
      <c r="L835" s="86">
        <v>1746</v>
      </c>
      <c r="M835" s="83" t="s">
        <v>1185</v>
      </c>
    </row>
    <row r="836" spans="2:13" ht="13.15" customHeight="1" x14ac:dyDescent="0.2">
      <c r="B836" s="61">
        <v>1756</v>
      </c>
      <c r="C836" s="82">
        <v>26</v>
      </c>
      <c r="D836" s="83" t="s">
        <v>1105</v>
      </c>
      <c r="E836" s="84">
        <v>56606</v>
      </c>
      <c r="F836" s="84" t="s">
        <v>956</v>
      </c>
      <c r="G836" s="83" t="s">
        <v>743</v>
      </c>
      <c r="H836" s="85">
        <v>16071064</v>
      </c>
      <c r="I836" s="85">
        <v>574</v>
      </c>
      <c r="J836" s="83" t="s">
        <v>1170</v>
      </c>
      <c r="K836" s="83" t="s">
        <v>1170</v>
      </c>
      <c r="L836" s="86">
        <v>1756</v>
      </c>
      <c r="M836" s="83" t="s">
        <v>1171</v>
      </c>
    </row>
    <row r="837" spans="2:13" ht="13.15" customHeight="1" x14ac:dyDescent="0.2">
      <c r="B837" s="61">
        <v>1757</v>
      </c>
      <c r="C837" s="82">
        <v>26</v>
      </c>
      <c r="D837" s="83" t="s">
        <v>1105</v>
      </c>
      <c r="E837" s="84">
        <v>56606</v>
      </c>
      <c r="F837" s="84" t="s">
        <v>956</v>
      </c>
      <c r="G837" s="83" t="s">
        <v>743</v>
      </c>
      <c r="H837" s="85">
        <v>16071064</v>
      </c>
      <c r="I837" s="85">
        <v>574</v>
      </c>
      <c r="J837" s="83" t="s">
        <v>1170</v>
      </c>
      <c r="K837" s="83" t="s">
        <v>1170</v>
      </c>
      <c r="L837" s="86">
        <v>1757</v>
      </c>
      <c r="M837" s="83" t="s">
        <v>1172</v>
      </c>
    </row>
    <row r="838" spans="2:13" ht="13.15" customHeight="1" x14ac:dyDescent="0.2">
      <c r="B838" s="61">
        <v>1758</v>
      </c>
      <c r="C838" s="82">
        <v>26</v>
      </c>
      <c r="D838" s="83" t="s">
        <v>1105</v>
      </c>
      <c r="E838" s="84">
        <v>56606</v>
      </c>
      <c r="F838" s="84" t="s">
        <v>956</v>
      </c>
      <c r="G838" s="83" t="s">
        <v>743</v>
      </c>
      <c r="H838" s="85">
        <v>16071064</v>
      </c>
      <c r="I838" s="85">
        <v>574</v>
      </c>
      <c r="J838" s="83" t="s">
        <v>1170</v>
      </c>
      <c r="K838" s="83" t="s">
        <v>1170</v>
      </c>
      <c r="L838" s="86">
        <v>1758</v>
      </c>
      <c r="M838" s="83" t="s">
        <v>1170</v>
      </c>
    </row>
    <row r="839" spans="2:13" ht="13.15" customHeight="1" x14ac:dyDescent="0.2">
      <c r="B839" s="61">
        <v>1765</v>
      </c>
      <c r="C839" s="82">
        <v>26</v>
      </c>
      <c r="D839" s="83" t="s">
        <v>1105</v>
      </c>
      <c r="E839" s="84">
        <v>56606</v>
      </c>
      <c r="F839" s="84" t="s">
        <v>956</v>
      </c>
      <c r="G839" s="83" t="s">
        <v>743</v>
      </c>
      <c r="H839" s="85">
        <v>16071069</v>
      </c>
      <c r="I839" s="85">
        <v>597</v>
      </c>
      <c r="J839" s="83" t="s">
        <v>1173</v>
      </c>
      <c r="K839" s="83" t="s">
        <v>1173</v>
      </c>
      <c r="L839" s="86">
        <v>1765</v>
      </c>
      <c r="M839" s="83" t="s">
        <v>1173</v>
      </c>
    </row>
    <row r="840" spans="2:13" ht="13.15" customHeight="1" x14ac:dyDescent="0.2">
      <c r="B840" s="61">
        <v>1766</v>
      </c>
      <c r="C840" s="82">
        <v>26</v>
      </c>
      <c r="D840" s="83" t="s">
        <v>1105</v>
      </c>
      <c r="E840" s="84">
        <v>56605</v>
      </c>
      <c r="F840" s="84" t="s">
        <v>948</v>
      </c>
      <c r="G840" s="83" t="s">
        <v>743</v>
      </c>
      <c r="H840" s="85">
        <v>16071071</v>
      </c>
      <c r="I840" s="85">
        <v>830</v>
      </c>
      <c r="J840" s="83" t="s">
        <v>1187</v>
      </c>
      <c r="K840" s="83" t="s">
        <v>1187</v>
      </c>
      <c r="L840" s="86">
        <v>1766</v>
      </c>
      <c r="M840" s="83" t="s">
        <v>1187</v>
      </c>
    </row>
    <row r="841" spans="2:13" ht="13.15" customHeight="1" x14ac:dyDescent="0.2">
      <c r="B841" s="61">
        <v>1779</v>
      </c>
      <c r="C841" s="82">
        <v>26</v>
      </c>
      <c r="D841" s="83" t="s">
        <v>1105</v>
      </c>
      <c r="E841" s="84">
        <v>56607</v>
      </c>
      <c r="F841" s="84" t="s">
        <v>1122</v>
      </c>
      <c r="G841" s="83" t="s">
        <v>743</v>
      </c>
      <c r="H841" s="85">
        <v>16071083</v>
      </c>
      <c r="I841" s="85">
        <v>572</v>
      </c>
      <c r="J841" s="83" t="s">
        <v>1175</v>
      </c>
      <c r="K841" s="83" t="s">
        <v>1175</v>
      </c>
      <c r="L841" s="86">
        <v>1779</v>
      </c>
      <c r="M841" s="83" t="s">
        <v>1176</v>
      </c>
    </row>
    <row r="842" spans="2:13" ht="13.15" customHeight="1" x14ac:dyDescent="0.2">
      <c r="B842" s="61">
        <v>1780</v>
      </c>
      <c r="C842" s="82">
        <v>26</v>
      </c>
      <c r="D842" s="83" t="s">
        <v>1105</v>
      </c>
      <c r="E842" s="84">
        <v>56607</v>
      </c>
      <c r="F842" s="84" t="s">
        <v>1122</v>
      </c>
      <c r="G842" s="83" t="s">
        <v>743</v>
      </c>
      <c r="H842" s="85">
        <v>16071083</v>
      </c>
      <c r="I842" s="85">
        <v>572</v>
      </c>
      <c r="J842" s="83" t="s">
        <v>1175</v>
      </c>
      <c r="K842" s="83" t="s">
        <v>1175</v>
      </c>
      <c r="L842" s="86">
        <v>1780</v>
      </c>
      <c r="M842" s="83" t="s">
        <v>1175</v>
      </c>
    </row>
    <row r="843" spans="2:13" ht="13.15" customHeight="1" x14ac:dyDescent="0.2">
      <c r="B843" s="61">
        <v>1785</v>
      </c>
      <c r="C843" s="82">
        <v>26</v>
      </c>
      <c r="D843" s="83" t="s">
        <v>1105</v>
      </c>
      <c r="E843" s="84">
        <v>56605</v>
      </c>
      <c r="F843" s="84" t="s">
        <v>948</v>
      </c>
      <c r="G843" s="83" t="s">
        <v>743</v>
      </c>
      <c r="H843" s="85">
        <v>16071089</v>
      </c>
      <c r="I843" s="85">
        <v>723</v>
      </c>
      <c r="J843" s="83" t="s">
        <v>1188</v>
      </c>
      <c r="K843" s="83" t="s">
        <v>1188</v>
      </c>
      <c r="L843" s="86">
        <v>1785</v>
      </c>
      <c r="M843" s="83" t="s">
        <v>1188</v>
      </c>
    </row>
    <row r="844" spans="2:13" ht="13.15" customHeight="1" x14ac:dyDescent="0.2">
      <c r="B844" s="61">
        <v>1792</v>
      </c>
      <c r="C844" s="82">
        <v>26</v>
      </c>
      <c r="D844" s="83" t="s">
        <v>1105</v>
      </c>
      <c r="E844" s="84">
        <v>56606</v>
      </c>
      <c r="F844" s="84" t="s">
        <v>956</v>
      </c>
      <c r="G844" s="83" t="s">
        <v>743</v>
      </c>
      <c r="H844" s="85">
        <v>16071095</v>
      </c>
      <c r="I844" s="85">
        <v>713</v>
      </c>
      <c r="J844" s="83" t="s">
        <v>1177</v>
      </c>
      <c r="K844" s="83" t="s">
        <v>1177</v>
      </c>
      <c r="L844" s="86">
        <v>1792</v>
      </c>
      <c r="M844" s="83" t="s">
        <v>1135</v>
      </c>
    </row>
    <row r="845" spans="2:13" ht="13.15" customHeight="1" x14ac:dyDescent="0.2">
      <c r="B845" s="61">
        <v>1793</v>
      </c>
      <c r="C845" s="82">
        <v>26</v>
      </c>
      <c r="D845" s="83" t="s">
        <v>1105</v>
      </c>
      <c r="E845" s="84">
        <v>56606</v>
      </c>
      <c r="F845" s="84" t="s">
        <v>956</v>
      </c>
      <c r="G845" s="83" t="s">
        <v>743</v>
      </c>
      <c r="H845" s="85">
        <v>16071095</v>
      </c>
      <c r="I845" s="85">
        <v>713</v>
      </c>
      <c r="J845" s="83" t="s">
        <v>1177</v>
      </c>
      <c r="K845" s="83" t="s">
        <v>1177</v>
      </c>
      <c r="L845" s="86">
        <v>1793</v>
      </c>
      <c r="M845" s="83" t="s">
        <v>1177</v>
      </c>
    </row>
    <row r="846" spans="2:13" ht="13.15" customHeight="1" x14ac:dyDescent="0.2">
      <c r="B846" s="61">
        <v>533</v>
      </c>
      <c r="C846" s="82">
        <v>27</v>
      </c>
      <c r="D846" s="83" t="s">
        <v>1189</v>
      </c>
      <c r="E846" s="84">
        <v>20500</v>
      </c>
      <c r="F846" s="84" t="s">
        <v>362</v>
      </c>
      <c r="G846" s="83" t="s">
        <v>363</v>
      </c>
      <c r="H846" s="85">
        <v>16063104</v>
      </c>
      <c r="I846" s="85">
        <v>3237</v>
      </c>
      <c r="J846" s="83" t="s">
        <v>364</v>
      </c>
      <c r="K846" s="83" t="s">
        <v>365</v>
      </c>
      <c r="L846" s="86">
        <v>533</v>
      </c>
      <c r="M846" s="83" t="s">
        <v>1190</v>
      </c>
    </row>
    <row r="847" spans="2:13" ht="13.15" customHeight="1" x14ac:dyDescent="0.2">
      <c r="B847" s="61">
        <v>534</v>
      </c>
      <c r="C847" s="82">
        <v>27</v>
      </c>
      <c r="D847" s="83" t="s">
        <v>1189</v>
      </c>
      <c r="E847" s="84">
        <v>20500</v>
      </c>
      <c r="F847" s="84" t="s">
        <v>362</v>
      </c>
      <c r="G847" s="83" t="s">
        <v>363</v>
      </c>
      <c r="H847" s="85">
        <v>16063104</v>
      </c>
      <c r="I847" s="85">
        <v>3237</v>
      </c>
      <c r="J847" s="83" t="s">
        <v>364</v>
      </c>
      <c r="K847" s="83" t="s">
        <v>365</v>
      </c>
      <c r="L847" s="86">
        <v>534</v>
      </c>
      <c r="M847" s="83" t="s">
        <v>1191</v>
      </c>
    </row>
    <row r="848" spans="2:13" ht="13.15" customHeight="1" x14ac:dyDescent="0.2">
      <c r="B848" s="61">
        <v>196</v>
      </c>
      <c r="C848" s="82">
        <v>27</v>
      </c>
      <c r="D848" s="83" t="s">
        <v>1189</v>
      </c>
      <c r="E848" s="84">
        <v>20709</v>
      </c>
      <c r="F848" s="84" t="s">
        <v>795</v>
      </c>
      <c r="G848" s="83" t="s">
        <v>363</v>
      </c>
      <c r="H848" s="85">
        <v>16063105</v>
      </c>
      <c r="I848" s="85">
        <v>645</v>
      </c>
      <c r="J848" s="83" t="s">
        <v>1192</v>
      </c>
      <c r="K848" s="83" t="s">
        <v>1193</v>
      </c>
      <c r="L848" s="86">
        <v>196</v>
      </c>
      <c r="M848" s="83" t="s">
        <v>1194</v>
      </c>
    </row>
    <row r="849" spans="2:13" ht="13.15" customHeight="1" x14ac:dyDescent="0.2">
      <c r="B849" s="61">
        <v>197</v>
      </c>
      <c r="C849" s="82">
        <v>27</v>
      </c>
      <c r="D849" s="83" t="s">
        <v>1189</v>
      </c>
      <c r="E849" s="84">
        <v>20727</v>
      </c>
      <c r="F849" s="84" t="s">
        <v>1195</v>
      </c>
      <c r="G849" s="83" t="s">
        <v>363</v>
      </c>
      <c r="H849" s="85">
        <v>16063105</v>
      </c>
      <c r="I849" s="85">
        <v>645</v>
      </c>
      <c r="J849" s="83" t="s">
        <v>1192</v>
      </c>
      <c r="K849" s="83" t="s">
        <v>1193</v>
      </c>
      <c r="L849" s="86">
        <v>197</v>
      </c>
      <c r="M849" s="83" t="s">
        <v>1193</v>
      </c>
    </row>
    <row r="850" spans="2:13" ht="13.15" customHeight="1" x14ac:dyDescent="0.2">
      <c r="B850" s="61">
        <v>200</v>
      </c>
      <c r="C850" s="82">
        <v>27</v>
      </c>
      <c r="D850" s="83" t="s">
        <v>1189</v>
      </c>
      <c r="E850" s="84">
        <v>20500</v>
      </c>
      <c r="F850" s="84" t="s">
        <v>362</v>
      </c>
      <c r="G850" s="83" t="s">
        <v>363</v>
      </c>
      <c r="H850" s="85">
        <v>16063105</v>
      </c>
      <c r="I850" s="85">
        <v>645</v>
      </c>
      <c r="J850" s="83" t="s">
        <v>1192</v>
      </c>
      <c r="K850" s="83" t="s">
        <v>1193</v>
      </c>
      <c r="L850" s="86">
        <v>200</v>
      </c>
      <c r="M850" s="83" t="s">
        <v>1196</v>
      </c>
    </row>
    <row r="851" spans="2:13" ht="13.15" customHeight="1" x14ac:dyDescent="0.2">
      <c r="B851" s="61">
        <v>201</v>
      </c>
      <c r="C851" s="82">
        <v>27</v>
      </c>
      <c r="D851" s="83" t="s">
        <v>1189</v>
      </c>
      <c r="E851" s="84">
        <v>20727</v>
      </c>
      <c r="F851" s="84" t="s">
        <v>1195</v>
      </c>
      <c r="G851" s="83" t="s">
        <v>363</v>
      </c>
      <c r="H851" s="85">
        <v>16063105</v>
      </c>
      <c r="I851" s="85">
        <v>645</v>
      </c>
      <c r="J851" s="83" t="s">
        <v>1192</v>
      </c>
      <c r="K851" s="83" t="s">
        <v>1193</v>
      </c>
      <c r="L851" s="86">
        <v>201</v>
      </c>
      <c r="M851" s="83" t="s">
        <v>1197</v>
      </c>
    </row>
    <row r="852" spans="2:13" ht="13.15" customHeight="1" x14ac:dyDescent="0.2">
      <c r="B852" s="61">
        <v>202</v>
      </c>
      <c r="C852" s="82">
        <v>27</v>
      </c>
      <c r="D852" s="83" t="s">
        <v>1189</v>
      </c>
      <c r="E852" s="84">
        <v>20709</v>
      </c>
      <c r="F852" s="84" t="s">
        <v>795</v>
      </c>
      <c r="G852" s="83" t="s">
        <v>363</v>
      </c>
      <c r="H852" s="85">
        <v>16063105</v>
      </c>
      <c r="I852" s="85">
        <v>645</v>
      </c>
      <c r="J852" s="83" t="s">
        <v>1192</v>
      </c>
      <c r="K852" s="83" t="s">
        <v>1193</v>
      </c>
      <c r="L852" s="86">
        <v>202</v>
      </c>
      <c r="M852" s="83" t="s">
        <v>1198</v>
      </c>
    </row>
    <row r="853" spans="2:13" ht="13.15" customHeight="1" x14ac:dyDescent="0.2">
      <c r="B853" s="61">
        <v>204</v>
      </c>
      <c r="C853" s="82">
        <v>27</v>
      </c>
      <c r="D853" s="83" t="s">
        <v>1189</v>
      </c>
      <c r="E853" s="84">
        <v>20500</v>
      </c>
      <c r="F853" s="84" t="s">
        <v>362</v>
      </c>
      <c r="G853" s="83" t="s">
        <v>363</v>
      </c>
      <c r="H853" s="85">
        <v>16063105</v>
      </c>
      <c r="I853" s="85">
        <v>645</v>
      </c>
      <c r="J853" s="83" t="s">
        <v>1192</v>
      </c>
      <c r="K853" s="83" t="s">
        <v>1193</v>
      </c>
      <c r="L853" s="86">
        <v>204</v>
      </c>
      <c r="M853" s="83" t="s">
        <v>1199</v>
      </c>
    </row>
    <row r="854" spans="2:13" ht="13.15" customHeight="1" x14ac:dyDescent="0.2">
      <c r="B854" s="61">
        <v>206</v>
      </c>
      <c r="C854" s="82">
        <v>27</v>
      </c>
      <c r="D854" s="83" t="s">
        <v>1189</v>
      </c>
      <c r="E854" s="84">
        <v>20500</v>
      </c>
      <c r="F854" s="84" t="s">
        <v>362</v>
      </c>
      <c r="G854" s="83" t="s">
        <v>363</v>
      </c>
      <c r="H854" s="85">
        <v>16063105</v>
      </c>
      <c r="I854" s="85">
        <v>645</v>
      </c>
      <c r="J854" s="83" t="s">
        <v>1192</v>
      </c>
      <c r="K854" s="83" t="s">
        <v>1193</v>
      </c>
      <c r="L854" s="86">
        <v>206</v>
      </c>
      <c r="M854" s="83" t="s">
        <v>1200</v>
      </c>
    </row>
    <row r="855" spans="2:13" ht="13.15" customHeight="1" x14ac:dyDescent="0.2">
      <c r="B855" s="61">
        <v>207</v>
      </c>
      <c r="C855" s="82">
        <v>27</v>
      </c>
      <c r="D855" s="83" t="s">
        <v>1189</v>
      </c>
      <c r="E855" s="84">
        <v>20709</v>
      </c>
      <c r="F855" s="84" t="s">
        <v>795</v>
      </c>
      <c r="G855" s="83" t="s">
        <v>363</v>
      </c>
      <c r="H855" s="85">
        <v>16063105</v>
      </c>
      <c r="I855" s="85">
        <v>645</v>
      </c>
      <c r="J855" s="83" t="s">
        <v>1192</v>
      </c>
      <c r="K855" s="83" t="s">
        <v>1193</v>
      </c>
      <c r="L855" s="86">
        <v>207</v>
      </c>
      <c r="M855" s="83" t="s">
        <v>1201</v>
      </c>
    </row>
    <row r="856" spans="2:13" ht="13.15" customHeight="1" x14ac:dyDescent="0.2">
      <c r="B856" s="61">
        <v>210</v>
      </c>
      <c r="C856" s="82">
        <v>27</v>
      </c>
      <c r="D856" s="83" t="s">
        <v>1189</v>
      </c>
      <c r="E856" s="84">
        <v>20727</v>
      </c>
      <c r="F856" s="84" t="s">
        <v>1195</v>
      </c>
      <c r="G856" s="83" t="s">
        <v>363</v>
      </c>
      <c r="H856" s="85">
        <v>16063105</v>
      </c>
      <c r="I856" s="85">
        <v>645</v>
      </c>
      <c r="J856" s="83" t="s">
        <v>1192</v>
      </c>
      <c r="K856" s="83" t="s">
        <v>1193</v>
      </c>
      <c r="L856" s="86">
        <v>210</v>
      </c>
      <c r="M856" s="83" t="s">
        <v>1202</v>
      </c>
    </row>
    <row r="857" spans="2:13" ht="13.15" customHeight="1" x14ac:dyDescent="0.2">
      <c r="B857" s="61">
        <v>211</v>
      </c>
      <c r="C857" s="82">
        <v>27</v>
      </c>
      <c r="D857" s="83" t="s">
        <v>1189</v>
      </c>
      <c r="E857" s="84">
        <v>20709</v>
      </c>
      <c r="F857" s="84" t="s">
        <v>795</v>
      </c>
      <c r="G857" s="83" t="s">
        <v>363</v>
      </c>
      <c r="H857" s="85">
        <v>16063105</v>
      </c>
      <c r="I857" s="85">
        <v>645</v>
      </c>
      <c r="J857" s="83" t="s">
        <v>1192</v>
      </c>
      <c r="K857" s="83" t="s">
        <v>1193</v>
      </c>
      <c r="L857" s="86">
        <v>211</v>
      </c>
      <c r="M857" s="83" t="s">
        <v>597</v>
      </c>
    </row>
    <row r="858" spans="2:13" ht="13.15" customHeight="1" x14ac:dyDescent="0.2">
      <c r="B858" s="61">
        <v>212</v>
      </c>
      <c r="C858" s="82">
        <v>27</v>
      </c>
      <c r="D858" s="83" t="s">
        <v>1189</v>
      </c>
      <c r="E858" s="84">
        <v>20727</v>
      </c>
      <c r="F858" s="84" t="s">
        <v>1195</v>
      </c>
      <c r="G858" s="83" t="s">
        <v>363</v>
      </c>
      <c r="H858" s="85">
        <v>16063105</v>
      </c>
      <c r="I858" s="85">
        <v>645</v>
      </c>
      <c r="J858" s="83" t="s">
        <v>1192</v>
      </c>
      <c r="K858" s="83" t="s">
        <v>1193</v>
      </c>
      <c r="L858" s="86">
        <v>212</v>
      </c>
      <c r="M858" s="83" t="s">
        <v>1203</v>
      </c>
    </row>
    <row r="859" spans="2:13" ht="13.15" customHeight="1" x14ac:dyDescent="0.2">
      <c r="B859" s="61">
        <v>213</v>
      </c>
      <c r="C859" s="82">
        <v>27</v>
      </c>
      <c r="D859" s="83" t="s">
        <v>1189</v>
      </c>
      <c r="E859" s="84">
        <v>20500</v>
      </c>
      <c r="F859" s="84" t="s">
        <v>362</v>
      </c>
      <c r="G859" s="83" t="s">
        <v>363</v>
      </c>
      <c r="H859" s="85">
        <v>16063105</v>
      </c>
      <c r="I859" s="85">
        <v>645</v>
      </c>
      <c r="J859" s="83" t="s">
        <v>1192</v>
      </c>
      <c r="K859" s="83" t="s">
        <v>1193</v>
      </c>
      <c r="L859" s="86">
        <v>213</v>
      </c>
      <c r="M859" s="83" t="s">
        <v>1204</v>
      </c>
    </row>
    <row r="860" spans="2:13" ht="13.15" customHeight="1" x14ac:dyDescent="0.2">
      <c r="B860" s="61">
        <v>716</v>
      </c>
      <c r="C860" s="82">
        <v>27</v>
      </c>
      <c r="D860" s="83" t="s">
        <v>1189</v>
      </c>
      <c r="E860" s="84">
        <v>20709</v>
      </c>
      <c r="F860" s="84" t="s">
        <v>795</v>
      </c>
      <c r="G860" s="83" t="s">
        <v>363</v>
      </c>
      <c r="H860" s="85">
        <v>16063098</v>
      </c>
      <c r="I860" s="85">
        <v>3104</v>
      </c>
      <c r="J860" s="83" t="s">
        <v>802</v>
      </c>
      <c r="K860" s="83" t="s">
        <v>802</v>
      </c>
      <c r="L860" s="86">
        <v>716</v>
      </c>
      <c r="M860" s="83" t="s">
        <v>1205</v>
      </c>
    </row>
    <row r="861" spans="2:13" ht="13.15" customHeight="1" x14ac:dyDescent="0.2">
      <c r="B861" s="61">
        <v>717</v>
      </c>
      <c r="C861" s="82">
        <v>27</v>
      </c>
      <c r="D861" s="83" t="s">
        <v>1189</v>
      </c>
      <c r="E861" s="84">
        <v>20709</v>
      </c>
      <c r="F861" s="84" t="s">
        <v>795</v>
      </c>
      <c r="G861" s="83" t="s">
        <v>363</v>
      </c>
      <c r="H861" s="85">
        <v>16063098</v>
      </c>
      <c r="I861" s="85">
        <v>3104</v>
      </c>
      <c r="J861" s="83" t="s">
        <v>802</v>
      </c>
      <c r="K861" s="83" t="s">
        <v>802</v>
      </c>
      <c r="L861" s="86">
        <v>717</v>
      </c>
      <c r="M861" s="83" t="s">
        <v>1206</v>
      </c>
    </row>
    <row r="862" spans="2:13" ht="13.15" customHeight="1" x14ac:dyDescent="0.2">
      <c r="B862" s="61">
        <v>718</v>
      </c>
      <c r="C862" s="82">
        <v>27</v>
      </c>
      <c r="D862" s="83" t="s">
        <v>1189</v>
      </c>
      <c r="E862" s="84">
        <v>56589</v>
      </c>
      <c r="F862" s="84" t="s">
        <v>840</v>
      </c>
      <c r="G862" s="83" t="s">
        <v>363</v>
      </c>
      <c r="H862" s="85">
        <v>16063098</v>
      </c>
      <c r="I862" s="85">
        <v>3104</v>
      </c>
      <c r="J862" s="83" t="s">
        <v>802</v>
      </c>
      <c r="K862" s="83" t="s">
        <v>802</v>
      </c>
      <c r="L862" s="86">
        <v>718</v>
      </c>
      <c r="M862" s="83" t="s">
        <v>1207</v>
      </c>
    </row>
    <row r="863" spans="2:13" ht="13.15" customHeight="1" x14ac:dyDescent="0.2">
      <c r="B863" s="61">
        <v>719</v>
      </c>
      <c r="C863" s="82">
        <v>27</v>
      </c>
      <c r="D863" s="83" t="s">
        <v>1189</v>
      </c>
      <c r="E863" s="84">
        <v>20709</v>
      </c>
      <c r="F863" s="84" t="s">
        <v>795</v>
      </c>
      <c r="G863" s="83" t="s">
        <v>363</v>
      </c>
      <c r="H863" s="85">
        <v>16063098</v>
      </c>
      <c r="I863" s="85">
        <v>3104</v>
      </c>
      <c r="J863" s="83" t="s">
        <v>802</v>
      </c>
      <c r="K863" s="83" t="s">
        <v>802</v>
      </c>
      <c r="L863" s="86">
        <v>719</v>
      </c>
      <c r="M863" s="83" t="s">
        <v>1208</v>
      </c>
    </row>
    <row r="864" spans="2:13" ht="12.75" customHeight="1" x14ac:dyDescent="0.2">
      <c r="B864" s="61">
        <v>720</v>
      </c>
      <c r="C864" s="82">
        <v>27</v>
      </c>
      <c r="D864" s="83" t="s">
        <v>1189</v>
      </c>
      <c r="E864" s="84">
        <v>20709</v>
      </c>
      <c r="F864" s="84" t="s">
        <v>795</v>
      </c>
      <c r="G864" s="83" t="s">
        <v>363</v>
      </c>
      <c r="H864" s="85">
        <v>16063098</v>
      </c>
      <c r="I864" s="85">
        <v>3104</v>
      </c>
      <c r="J864" s="83" t="s">
        <v>802</v>
      </c>
      <c r="K864" s="83" t="s">
        <v>802</v>
      </c>
      <c r="L864" s="86">
        <v>720</v>
      </c>
      <c r="M864" s="83" t="s">
        <v>1209</v>
      </c>
    </row>
    <row r="865" spans="2:13" ht="13.15" customHeight="1" x14ac:dyDescent="0.2">
      <c r="B865" s="61">
        <v>721</v>
      </c>
      <c r="C865" s="82">
        <v>27</v>
      </c>
      <c r="D865" s="83" t="s">
        <v>1189</v>
      </c>
      <c r="E865" s="84">
        <v>20709</v>
      </c>
      <c r="F865" s="84" t="s">
        <v>795</v>
      </c>
      <c r="G865" s="83" t="s">
        <v>363</v>
      </c>
      <c r="H865" s="85">
        <v>16063098</v>
      </c>
      <c r="I865" s="85">
        <v>3104</v>
      </c>
      <c r="J865" s="83" t="s">
        <v>802</v>
      </c>
      <c r="K865" s="83" t="s">
        <v>802</v>
      </c>
      <c r="L865" s="86">
        <v>721</v>
      </c>
      <c r="M865" s="83" t="s">
        <v>1210</v>
      </c>
    </row>
    <row r="866" spans="2:13" ht="13.15" customHeight="1" x14ac:dyDescent="0.2">
      <c r="B866" s="61">
        <v>722</v>
      </c>
      <c r="C866" s="82">
        <v>27</v>
      </c>
      <c r="D866" s="83" t="s">
        <v>1189</v>
      </c>
      <c r="E866" s="84">
        <v>56589</v>
      </c>
      <c r="F866" s="84" t="s">
        <v>840</v>
      </c>
      <c r="G866" s="83" t="s">
        <v>363</v>
      </c>
      <c r="H866" s="85">
        <v>16063098</v>
      </c>
      <c r="I866" s="85">
        <v>3104</v>
      </c>
      <c r="J866" s="83" t="s">
        <v>802</v>
      </c>
      <c r="K866" s="83" t="s">
        <v>802</v>
      </c>
      <c r="L866" s="86">
        <v>722</v>
      </c>
      <c r="M866" s="83" t="s">
        <v>1211</v>
      </c>
    </row>
    <row r="867" spans="2:13" ht="13.15" customHeight="1" x14ac:dyDescent="0.2">
      <c r="B867" s="61">
        <v>723</v>
      </c>
      <c r="C867" s="82">
        <v>27</v>
      </c>
      <c r="D867" s="83" t="s">
        <v>1189</v>
      </c>
      <c r="E867" s="84">
        <v>20709</v>
      </c>
      <c r="F867" s="84" t="s">
        <v>795</v>
      </c>
      <c r="G867" s="83" t="s">
        <v>363</v>
      </c>
      <c r="H867" s="85">
        <v>16063098</v>
      </c>
      <c r="I867" s="85">
        <v>3104</v>
      </c>
      <c r="J867" s="83" t="s">
        <v>802</v>
      </c>
      <c r="K867" s="83" t="s">
        <v>802</v>
      </c>
      <c r="L867" s="86">
        <v>723</v>
      </c>
      <c r="M867" s="83" t="s">
        <v>1212</v>
      </c>
    </row>
    <row r="868" spans="2:13" ht="13.15" customHeight="1" x14ac:dyDescent="0.2">
      <c r="B868" s="61">
        <v>724</v>
      </c>
      <c r="C868" s="82">
        <v>27</v>
      </c>
      <c r="D868" s="83" t="s">
        <v>1189</v>
      </c>
      <c r="E868" s="84">
        <v>56589</v>
      </c>
      <c r="F868" s="84" t="s">
        <v>840</v>
      </c>
      <c r="G868" s="83" t="s">
        <v>363</v>
      </c>
      <c r="H868" s="85">
        <v>16063098</v>
      </c>
      <c r="I868" s="85">
        <v>3104</v>
      </c>
      <c r="J868" s="83" t="s">
        <v>802</v>
      </c>
      <c r="K868" s="83" t="s">
        <v>802</v>
      </c>
      <c r="L868" s="86">
        <v>724</v>
      </c>
      <c r="M868" s="83" t="s">
        <v>1213</v>
      </c>
    </row>
    <row r="869" spans="2:13" ht="13.15" customHeight="1" x14ac:dyDescent="0.2">
      <c r="B869" s="61">
        <v>725</v>
      </c>
      <c r="C869" s="82">
        <v>27</v>
      </c>
      <c r="D869" s="83" t="s">
        <v>1189</v>
      </c>
      <c r="E869" s="84">
        <v>56589</v>
      </c>
      <c r="F869" s="84" t="s">
        <v>840</v>
      </c>
      <c r="G869" s="83" t="s">
        <v>363</v>
      </c>
      <c r="H869" s="85">
        <v>16063098</v>
      </c>
      <c r="I869" s="85">
        <v>3104</v>
      </c>
      <c r="J869" s="83" t="s">
        <v>802</v>
      </c>
      <c r="K869" s="83" t="s">
        <v>802</v>
      </c>
      <c r="L869" s="86">
        <v>725</v>
      </c>
      <c r="M869" s="83" t="s">
        <v>1214</v>
      </c>
    </row>
    <row r="870" spans="2:13" ht="13.15" customHeight="1" x14ac:dyDescent="0.2">
      <c r="B870" s="61">
        <v>726</v>
      </c>
      <c r="C870" s="82">
        <v>27</v>
      </c>
      <c r="D870" s="83" t="s">
        <v>1189</v>
      </c>
      <c r="E870" s="84">
        <v>20709</v>
      </c>
      <c r="F870" s="84" t="s">
        <v>795</v>
      </c>
      <c r="G870" s="83" t="s">
        <v>363</v>
      </c>
      <c r="H870" s="85">
        <v>16063098</v>
      </c>
      <c r="I870" s="85">
        <v>3104</v>
      </c>
      <c r="J870" s="83" t="s">
        <v>802</v>
      </c>
      <c r="K870" s="83" t="s">
        <v>802</v>
      </c>
      <c r="L870" s="86">
        <v>726</v>
      </c>
      <c r="M870" s="83" t="s">
        <v>1215</v>
      </c>
    </row>
    <row r="871" spans="2:13" ht="13.15" customHeight="1" x14ac:dyDescent="0.2">
      <c r="B871" s="61">
        <v>586</v>
      </c>
      <c r="C871" s="82">
        <v>27</v>
      </c>
      <c r="D871" s="83" t="s">
        <v>1189</v>
      </c>
      <c r="E871" s="84">
        <v>20500</v>
      </c>
      <c r="F871" s="84" t="s">
        <v>362</v>
      </c>
      <c r="G871" s="83" t="s">
        <v>363</v>
      </c>
      <c r="H871" s="85">
        <v>16063046</v>
      </c>
      <c r="I871" s="85">
        <v>646</v>
      </c>
      <c r="J871" s="83" t="s">
        <v>1216</v>
      </c>
      <c r="K871" s="83" t="s">
        <v>1216</v>
      </c>
      <c r="L871" s="86">
        <v>586</v>
      </c>
      <c r="M871" s="83" t="s">
        <v>1216</v>
      </c>
    </row>
    <row r="872" spans="2:13" ht="13.15" customHeight="1" x14ac:dyDescent="0.2">
      <c r="B872" s="61">
        <v>587</v>
      </c>
      <c r="C872" s="82">
        <v>27</v>
      </c>
      <c r="D872" s="83" t="s">
        <v>1189</v>
      </c>
      <c r="E872" s="84">
        <v>20500</v>
      </c>
      <c r="F872" s="84" t="s">
        <v>362</v>
      </c>
      <c r="G872" s="83" t="s">
        <v>363</v>
      </c>
      <c r="H872" s="85">
        <v>16063046</v>
      </c>
      <c r="I872" s="85">
        <v>646</v>
      </c>
      <c r="J872" s="83" t="s">
        <v>1216</v>
      </c>
      <c r="K872" s="83" t="s">
        <v>1216</v>
      </c>
      <c r="L872" s="86">
        <v>587</v>
      </c>
      <c r="M872" s="83" t="s">
        <v>1217</v>
      </c>
    </row>
    <row r="873" spans="2:13" ht="13.15" customHeight="1" x14ac:dyDescent="0.2">
      <c r="B873" s="61">
        <v>588</v>
      </c>
      <c r="C873" s="82">
        <v>27</v>
      </c>
      <c r="D873" s="83" t="s">
        <v>1189</v>
      </c>
      <c r="E873" s="84">
        <v>20666</v>
      </c>
      <c r="F873" s="84" t="s">
        <v>1218</v>
      </c>
      <c r="G873" s="83" t="s">
        <v>363</v>
      </c>
      <c r="H873" s="85">
        <v>16063046</v>
      </c>
      <c r="I873" s="85">
        <v>646</v>
      </c>
      <c r="J873" s="83" t="s">
        <v>1216</v>
      </c>
      <c r="K873" s="83" t="s">
        <v>1216</v>
      </c>
      <c r="L873" s="86">
        <v>588</v>
      </c>
      <c r="M873" s="83" t="s">
        <v>1219</v>
      </c>
    </row>
    <row r="874" spans="2:13" ht="13.15" customHeight="1" x14ac:dyDescent="0.2">
      <c r="B874" s="61">
        <v>589</v>
      </c>
      <c r="C874" s="82">
        <v>27</v>
      </c>
      <c r="D874" s="83" t="s">
        <v>1189</v>
      </c>
      <c r="E874" s="84">
        <v>20500</v>
      </c>
      <c r="F874" s="84" t="s">
        <v>362</v>
      </c>
      <c r="G874" s="83" t="s">
        <v>363</v>
      </c>
      <c r="H874" s="85">
        <v>16063046</v>
      </c>
      <c r="I874" s="85">
        <v>646</v>
      </c>
      <c r="J874" s="83" t="s">
        <v>1216</v>
      </c>
      <c r="K874" s="83" t="s">
        <v>1216</v>
      </c>
      <c r="L874" s="86">
        <v>589</v>
      </c>
      <c r="M874" s="83" t="s">
        <v>1220</v>
      </c>
    </row>
    <row r="875" spans="2:13" ht="13.15" customHeight="1" x14ac:dyDescent="0.2">
      <c r="B875" s="61">
        <v>590</v>
      </c>
      <c r="C875" s="82">
        <v>27</v>
      </c>
      <c r="D875" s="83" t="s">
        <v>1189</v>
      </c>
      <c r="E875" s="84">
        <v>20500</v>
      </c>
      <c r="F875" s="84" t="s">
        <v>362</v>
      </c>
      <c r="G875" s="83" t="s">
        <v>363</v>
      </c>
      <c r="H875" s="85">
        <v>16063046</v>
      </c>
      <c r="I875" s="85">
        <v>646</v>
      </c>
      <c r="J875" s="83" t="s">
        <v>1216</v>
      </c>
      <c r="K875" s="83" t="s">
        <v>1216</v>
      </c>
      <c r="L875" s="86">
        <v>590</v>
      </c>
      <c r="M875" s="83" t="s">
        <v>1221</v>
      </c>
    </row>
    <row r="876" spans="2:13" ht="13.15" customHeight="1" x14ac:dyDescent="0.2">
      <c r="B876" s="61">
        <v>631</v>
      </c>
      <c r="C876" s="82">
        <v>27</v>
      </c>
      <c r="D876" s="83" t="s">
        <v>1189</v>
      </c>
      <c r="E876" s="84">
        <v>20727</v>
      </c>
      <c r="F876" s="84" t="s">
        <v>1195</v>
      </c>
      <c r="G876" s="83" t="s">
        <v>363</v>
      </c>
      <c r="H876" s="85">
        <v>16063066</v>
      </c>
      <c r="I876" s="85">
        <v>836</v>
      </c>
      <c r="J876" s="83" t="s">
        <v>1222</v>
      </c>
      <c r="K876" s="83" t="s">
        <v>1223</v>
      </c>
      <c r="L876" s="86">
        <v>631</v>
      </c>
      <c r="M876" s="83" t="s">
        <v>1224</v>
      </c>
    </row>
    <row r="877" spans="2:13" ht="13.15" customHeight="1" x14ac:dyDescent="0.2">
      <c r="B877" s="61">
        <v>632</v>
      </c>
      <c r="C877" s="82">
        <v>27</v>
      </c>
      <c r="D877" s="83" t="s">
        <v>1189</v>
      </c>
      <c r="E877" s="84">
        <v>20727</v>
      </c>
      <c r="F877" s="84" t="s">
        <v>1195</v>
      </c>
      <c r="G877" s="83" t="s">
        <v>363</v>
      </c>
      <c r="H877" s="85">
        <v>16063066</v>
      </c>
      <c r="I877" s="85">
        <v>836</v>
      </c>
      <c r="J877" s="83" t="s">
        <v>1222</v>
      </c>
      <c r="K877" s="83" t="s">
        <v>1223</v>
      </c>
      <c r="L877" s="86">
        <v>632</v>
      </c>
      <c r="M877" s="83" t="s">
        <v>1223</v>
      </c>
    </row>
    <row r="878" spans="2:13" ht="13.15" customHeight="1" x14ac:dyDescent="0.2">
      <c r="B878" s="61">
        <v>633</v>
      </c>
      <c r="C878" s="82">
        <v>27</v>
      </c>
      <c r="D878" s="83" t="s">
        <v>1189</v>
      </c>
      <c r="E878" s="84">
        <v>20727</v>
      </c>
      <c r="F878" s="84" t="s">
        <v>1195</v>
      </c>
      <c r="G878" s="83" t="s">
        <v>363</v>
      </c>
      <c r="H878" s="85">
        <v>16063066</v>
      </c>
      <c r="I878" s="85">
        <v>836</v>
      </c>
      <c r="J878" s="83" t="s">
        <v>1222</v>
      </c>
      <c r="K878" s="83" t="s">
        <v>1223</v>
      </c>
      <c r="L878" s="86">
        <v>633</v>
      </c>
      <c r="M878" s="83" t="s">
        <v>1225</v>
      </c>
    </row>
    <row r="879" spans="2:13" ht="13.15" customHeight="1" x14ac:dyDescent="0.2">
      <c r="B879" s="61">
        <v>644</v>
      </c>
      <c r="C879" s="82">
        <v>27</v>
      </c>
      <c r="D879" s="83" t="s">
        <v>1189</v>
      </c>
      <c r="E879" s="84">
        <v>20727</v>
      </c>
      <c r="F879" s="84" t="s">
        <v>1195</v>
      </c>
      <c r="G879" s="83" t="s">
        <v>363</v>
      </c>
      <c r="H879" s="85">
        <v>16063071</v>
      </c>
      <c r="I879" s="85">
        <v>860</v>
      </c>
      <c r="J879" s="83" t="s">
        <v>527</v>
      </c>
      <c r="K879" s="83" t="s">
        <v>527</v>
      </c>
      <c r="L879" s="86">
        <v>644</v>
      </c>
      <c r="M879" s="83" t="s">
        <v>527</v>
      </c>
    </row>
    <row r="880" spans="2:13" ht="13.15" customHeight="1" x14ac:dyDescent="0.2">
      <c r="B880" s="61">
        <v>659</v>
      </c>
      <c r="C880" s="82">
        <v>27</v>
      </c>
      <c r="D880" s="83" t="s">
        <v>1189</v>
      </c>
      <c r="E880" s="84">
        <v>20500</v>
      </c>
      <c r="F880" s="84" t="s">
        <v>362</v>
      </c>
      <c r="G880" s="83" t="s">
        <v>363</v>
      </c>
      <c r="H880" s="85">
        <v>16063076</v>
      </c>
      <c r="I880" s="85">
        <v>512</v>
      </c>
      <c r="J880" s="83" t="s">
        <v>1226</v>
      </c>
      <c r="K880" s="83" t="s">
        <v>1227</v>
      </c>
      <c r="L880" s="86">
        <v>659</v>
      </c>
      <c r="M880" s="83" t="s">
        <v>1228</v>
      </c>
    </row>
    <row r="881" spans="2:13" ht="13.15" customHeight="1" x14ac:dyDescent="0.2">
      <c r="B881" s="61">
        <v>660</v>
      </c>
      <c r="C881" s="82">
        <v>27</v>
      </c>
      <c r="D881" s="83" t="s">
        <v>1189</v>
      </c>
      <c r="E881" s="84">
        <v>20493</v>
      </c>
      <c r="F881" s="84" t="s">
        <v>1229</v>
      </c>
      <c r="G881" s="83" t="s">
        <v>363</v>
      </c>
      <c r="H881" s="85">
        <v>16063076</v>
      </c>
      <c r="I881" s="85">
        <v>512</v>
      </c>
      <c r="J881" s="83" t="s">
        <v>1226</v>
      </c>
      <c r="K881" s="83" t="s">
        <v>1227</v>
      </c>
      <c r="L881" s="86">
        <v>660</v>
      </c>
      <c r="M881" s="83" t="s">
        <v>1230</v>
      </c>
    </row>
    <row r="882" spans="2:13" ht="13.15" customHeight="1" x14ac:dyDescent="0.2">
      <c r="B882" s="61">
        <v>661</v>
      </c>
      <c r="C882" s="82">
        <v>27</v>
      </c>
      <c r="D882" s="83" t="s">
        <v>1189</v>
      </c>
      <c r="E882" s="84">
        <v>20500</v>
      </c>
      <c r="F882" s="84" t="s">
        <v>362</v>
      </c>
      <c r="G882" s="83" t="s">
        <v>363</v>
      </c>
      <c r="H882" s="85">
        <v>16063076</v>
      </c>
      <c r="I882" s="85">
        <v>512</v>
      </c>
      <c r="J882" s="83" t="s">
        <v>1226</v>
      </c>
      <c r="K882" s="83" t="s">
        <v>1227</v>
      </c>
      <c r="L882" s="86">
        <v>661</v>
      </c>
      <c r="M882" s="83" t="s">
        <v>1231</v>
      </c>
    </row>
    <row r="883" spans="2:13" ht="12.75" customHeight="1" x14ac:dyDescent="0.2">
      <c r="B883" s="61">
        <v>577</v>
      </c>
      <c r="C883" s="82">
        <v>27</v>
      </c>
      <c r="D883" s="83" t="s">
        <v>1189</v>
      </c>
      <c r="E883" s="84">
        <v>20500</v>
      </c>
      <c r="F883" s="84" t="s">
        <v>362</v>
      </c>
      <c r="G883" s="83" t="s">
        <v>363</v>
      </c>
      <c r="H883" s="85">
        <v>16063076</v>
      </c>
      <c r="I883" s="85">
        <v>512</v>
      </c>
      <c r="J883" s="83" t="s">
        <v>1226</v>
      </c>
      <c r="K883" s="83" t="s">
        <v>1227</v>
      </c>
      <c r="L883" s="86">
        <v>577</v>
      </c>
      <c r="M883" s="83" t="s">
        <v>1232</v>
      </c>
    </row>
    <row r="884" spans="2:13" ht="13.15" customHeight="1" x14ac:dyDescent="0.2">
      <c r="B884" s="61">
        <v>662</v>
      </c>
      <c r="C884" s="82">
        <v>27</v>
      </c>
      <c r="D884" s="83" t="s">
        <v>1189</v>
      </c>
      <c r="E884" s="84">
        <v>20500</v>
      </c>
      <c r="F884" s="84" t="s">
        <v>362</v>
      </c>
      <c r="G884" s="83" t="s">
        <v>363</v>
      </c>
      <c r="H884" s="85">
        <v>16063076</v>
      </c>
      <c r="I884" s="85">
        <v>512</v>
      </c>
      <c r="J884" s="83" t="s">
        <v>1226</v>
      </c>
      <c r="K884" s="83" t="s">
        <v>1227</v>
      </c>
      <c r="L884" s="86">
        <v>662</v>
      </c>
      <c r="M884" s="83" t="s">
        <v>1233</v>
      </c>
    </row>
    <row r="885" spans="2:13" ht="13.15" customHeight="1" x14ac:dyDescent="0.2">
      <c r="B885" s="61">
        <v>663</v>
      </c>
      <c r="C885" s="82">
        <v>27</v>
      </c>
      <c r="D885" s="83" t="s">
        <v>1189</v>
      </c>
      <c r="E885" s="84">
        <v>20500</v>
      </c>
      <c r="F885" s="84" t="s">
        <v>362</v>
      </c>
      <c r="G885" s="83" t="s">
        <v>363</v>
      </c>
      <c r="H885" s="85">
        <v>16063076</v>
      </c>
      <c r="I885" s="85">
        <v>512</v>
      </c>
      <c r="J885" s="83" t="s">
        <v>1226</v>
      </c>
      <c r="K885" s="83" t="s">
        <v>1227</v>
      </c>
      <c r="L885" s="86">
        <v>663</v>
      </c>
      <c r="M885" s="83" t="s">
        <v>1234</v>
      </c>
    </row>
    <row r="886" spans="2:13" ht="13.15" customHeight="1" x14ac:dyDescent="0.2">
      <c r="B886" s="61">
        <v>664</v>
      </c>
      <c r="C886" s="82">
        <v>27</v>
      </c>
      <c r="D886" s="83" t="s">
        <v>1189</v>
      </c>
      <c r="E886" s="84">
        <v>20500</v>
      </c>
      <c r="F886" s="84" t="s">
        <v>362</v>
      </c>
      <c r="G886" s="83" t="s">
        <v>363</v>
      </c>
      <c r="H886" s="85">
        <v>16063076</v>
      </c>
      <c r="I886" s="85">
        <v>512</v>
      </c>
      <c r="J886" s="83" t="s">
        <v>1226</v>
      </c>
      <c r="K886" s="83" t="s">
        <v>1227</v>
      </c>
      <c r="L886" s="86">
        <v>664</v>
      </c>
      <c r="M886" s="83" t="s">
        <v>1227</v>
      </c>
    </row>
    <row r="887" spans="2:13" ht="13.15" customHeight="1" x14ac:dyDescent="0.2">
      <c r="B887" s="61">
        <v>665</v>
      </c>
      <c r="C887" s="82">
        <v>27</v>
      </c>
      <c r="D887" s="83" t="s">
        <v>1189</v>
      </c>
      <c r="E887" s="84">
        <v>20500</v>
      </c>
      <c r="F887" s="84" t="s">
        <v>362</v>
      </c>
      <c r="G887" s="83" t="s">
        <v>363</v>
      </c>
      <c r="H887" s="85">
        <v>16063076</v>
      </c>
      <c r="I887" s="85">
        <v>512</v>
      </c>
      <c r="J887" s="83" t="s">
        <v>1226</v>
      </c>
      <c r="K887" s="83" t="s">
        <v>1227</v>
      </c>
      <c r="L887" s="86">
        <v>665</v>
      </c>
      <c r="M887" s="83" t="s">
        <v>1235</v>
      </c>
    </row>
    <row r="888" spans="2:13" ht="13.15" customHeight="1" x14ac:dyDescent="0.2">
      <c r="B888" s="61">
        <v>578</v>
      </c>
      <c r="C888" s="82">
        <v>27</v>
      </c>
      <c r="D888" s="83" t="s">
        <v>1189</v>
      </c>
      <c r="E888" s="84">
        <v>20500</v>
      </c>
      <c r="F888" s="84" t="s">
        <v>362</v>
      </c>
      <c r="G888" s="83" t="s">
        <v>363</v>
      </c>
      <c r="H888" s="85">
        <v>16063076</v>
      </c>
      <c r="I888" s="85">
        <v>512</v>
      </c>
      <c r="J888" s="83" t="s">
        <v>1226</v>
      </c>
      <c r="K888" s="83" t="s">
        <v>1227</v>
      </c>
      <c r="L888" s="86">
        <v>578</v>
      </c>
      <c r="M888" s="83" t="s">
        <v>1236</v>
      </c>
    </row>
    <row r="889" spans="2:13" ht="13.15" customHeight="1" x14ac:dyDescent="0.2">
      <c r="B889" s="61">
        <v>696</v>
      </c>
      <c r="C889" s="82">
        <v>27</v>
      </c>
      <c r="D889" s="83" t="s">
        <v>1189</v>
      </c>
      <c r="E889" s="84">
        <v>56589</v>
      </c>
      <c r="F889" s="84" t="s">
        <v>840</v>
      </c>
      <c r="G889" s="83" t="s">
        <v>363</v>
      </c>
      <c r="H889" s="85">
        <v>16063092</v>
      </c>
      <c r="I889" s="85">
        <v>775</v>
      </c>
      <c r="J889" s="83" t="s">
        <v>1237</v>
      </c>
      <c r="K889" s="83" t="s">
        <v>1237</v>
      </c>
      <c r="L889" s="86">
        <v>696</v>
      </c>
      <c r="M889" s="83" t="s">
        <v>1238</v>
      </c>
    </row>
    <row r="890" spans="2:13" ht="13.15" customHeight="1" x14ac:dyDescent="0.2">
      <c r="B890" s="61">
        <v>697</v>
      </c>
      <c r="C890" s="82">
        <v>27</v>
      </c>
      <c r="D890" s="83" t="s">
        <v>1189</v>
      </c>
      <c r="E890" s="84">
        <v>56589</v>
      </c>
      <c r="F890" s="84" t="s">
        <v>840</v>
      </c>
      <c r="G890" s="83" t="s">
        <v>363</v>
      </c>
      <c r="H890" s="85">
        <v>16063092</v>
      </c>
      <c r="I890" s="85">
        <v>775</v>
      </c>
      <c r="J890" s="83" t="s">
        <v>1237</v>
      </c>
      <c r="K890" s="83" t="s">
        <v>1237</v>
      </c>
      <c r="L890" s="86">
        <v>697</v>
      </c>
      <c r="M890" s="83" t="s">
        <v>1239</v>
      </c>
    </row>
    <row r="891" spans="2:13" ht="13.15" customHeight="1" x14ac:dyDescent="0.2">
      <c r="B891" s="61">
        <v>700</v>
      </c>
      <c r="C891" s="82">
        <v>27</v>
      </c>
      <c r="D891" s="83" t="s">
        <v>1189</v>
      </c>
      <c r="E891" s="84">
        <v>56589</v>
      </c>
      <c r="F891" s="84" t="s">
        <v>840</v>
      </c>
      <c r="G891" s="83" t="s">
        <v>363</v>
      </c>
      <c r="H891" s="85">
        <v>16063092</v>
      </c>
      <c r="I891" s="85">
        <v>775</v>
      </c>
      <c r="J891" s="83" t="s">
        <v>1237</v>
      </c>
      <c r="K891" s="83" t="s">
        <v>1237</v>
      </c>
      <c r="L891" s="86">
        <v>700</v>
      </c>
      <c r="M891" s="83" t="s">
        <v>1240</v>
      </c>
    </row>
    <row r="892" spans="2:13" ht="13.15" customHeight="1" x14ac:dyDescent="0.2">
      <c r="B892" s="61">
        <v>701</v>
      </c>
      <c r="C892" s="82">
        <v>27</v>
      </c>
      <c r="D892" s="83" t="s">
        <v>1189</v>
      </c>
      <c r="E892" s="84">
        <v>20727</v>
      </c>
      <c r="F892" s="84" t="s">
        <v>1195</v>
      </c>
      <c r="G892" s="83" t="s">
        <v>363</v>
      </c>
      <c r="H892" s="85">
        <v>16063092</v>
      </c>
      <c r="I892" s="85">
        <v>775</v>
      </c>
      <c r="J892" s="83" t="s">
        <v>1237</v>
      </c>
      <c r="K892" s="83" t="s">
        <v>1237</v>
      </c>
      <c r="L892" s="86">
        <v>701</v>
      </c>
      <c r="M892" s="83" t="s">
        <v>1241</v>
      </c>
    </row>
    <row r="893" spans="2:13" ht="13.15" customHeight="1" x14ac:dyDescent="0.2">
      <c r="B893" s="61">
        <v>702</v>
      </c>
      <c r="C893" s="82">
        <v>27</v>
      </c>
      <c r="D893" s="83" t="s">
        <v>1189</v>
      </c>
      <c r="E893" s="84">
        <v>56589</v>
      </c>
      <c r="F893" s="84" t="s">
        <v>840</v>
      </c>
      <c r="G893" s="83" t="s">
        <v>363</v>
      </c>
      <c r="H893" s="85">
        <v>16063092</v>
      </c>
      <c r="I893" s="85">
        <v>775</v>
      </c>
      <c r="J893" s="83" t="s">
        <v>1237</v>
      </c>
      <c r="K893" s="83" t="s">
        <v>1237</v>
      </c>
      <c r="L893" s="86">
        <v>702</v>
      </c>
      <c r="M893" s="83" t="s">
        <v>488</v>
      </c>
    </row>
    <row r="894" spans="2:13" ht="13.15" customHeight="1" x14ac:dyDescent="0.2">
      <c r="B894" s="61">
        <v>703</v>
      </c>
      <c r="C894" s="82">
        <v>27</v>
      </c>
      <c r="D894" s="83" t="s">
        <v>1189</v>
      </c>
      <c r="E894" s="84">
        <v>20727</v>
      </c>
      <c r="F894" s="84" t="s">
        <v>1195</v>
      </c>
      <c r="G894" s="83" t="s">
        <v>363</v>
      </c>
      <c r="H894" s="85">
        <v>16063092</v>
      </c>
      <c r="I894" s="85">
        <v>775</v>
      </c>
      <c r="J894" s="83" t="s">
        <v>1237</v>
      </c>
      <c r="K894" s="83" t="s">
        <v>1237</v>
      </c>
      <c r="L894" s="86">
        <v>703</v>
      </c>
      <c r="M894" s="83" t="s">
        <v>1237</v>
      </c>
    </row>
    <row r="895" spans="2:13" ht="13.15" customHeight="1" x14ac:dyDescent="0.2">
      <c r="B895" s="61">
        <v>490</v>
      </c>
      <c r="C895" s="82">
        <v>28</v>
      </c>
      <c r="D895" s="83" t="s">
        <v>3247</v>
      </c>
      <c r="E895" s="84">
        <v>56596</v>
      </c>
      <c r="F895" s="84" t="s">
        <v>1261</v>
      </c>
      <c r="G895" s="83" t="s">
        <v>363</v>
      </c>
      <c r="H895" s="85">
        <v>16063099</v>
      </c>
      <c r="I895" s="85">
        <v>1007</v>
      </c>
      <c r="J895" s="83" t="s">
        <v>1262</v>
      </c>
      <c r="K895" s="83" t="s">
        <v>1263</v>
      </c>
      <c r="L895" s="86">
        <v>490</v>
      </c>
      <c r="M895" s="83" t="s">
        <v>1264</v>
      </c>
    </row>
    <row r="896" spans="2:13" ht="13.15" customHeight="1" x14ac:dyDescent="0.2">
      <c r="B896" s="61">
        <v>649</v>
      </c>
      <c r="C896" s="82">
        <v>28</v>
      </c>
      <c r="D896" s="83" t="s">
        <v>3247</v>
      </c>
      <c r="E896" s="84">
        <v>56597</v>
      </c>
      <c r="F896" s="84" t="s">
        <v>1265</v>
      </c>
      <c r="G896" s="83" t="s">
        <v>363</v>
      </c>
      <c r="H896" s="85">
        <v>16063099</v>
      </c>
      <c r="I896" s="85">
        <v>1007</v>
      </c>
      <c r="J896" s="83" t="s">
        <v>1262</v>
      </c>
      <c r="K896" s="83" t="s">
        <v>1263</v>
      </c>
      <c r="L896" s="86">
        <v>649</v>
      </c>
      <c r="M896" s="83" t="s">
        <v>1266</v>
      </c>
    </row>
    <row r="897" spans="2:13" ht="13.15" customHeight="1" x14ac:dyDescent="0.2">
      <c r="B897" s="61">
        <v>491</v>
      </c>
      <c r="C897" s="82">
        <v>28</v>
      </c>
      <c r="D897" s="83" t="s">
        <v>3247</v>
      </c>
      <c r="E897" s="84">
        <v>56595</v>
      </c>
      <c r="F897" s="84" t="s">
        <v>616</v>
      </c>
      <c r="G897" s="83" t="s">
        <v>363</v>
      </c>
      <c r="H897" s="85">
        <v>16063099</v>
      </c>
      <c r="I897" s="85">
        <v>1007</v>
      </c>
      <c r="J897" s="83" t="s">
        <v>1262</v>
      </c>
      <c r="K897" s="83" t="s">
        <v>1263</v>
      </c>
      <c r="L897" s="86">
        <v>491</v>
      </c>
      <c r="M897" s="83" t="s">
        <v>1263</v>
      </c>
    </row>
    <row r="898" spans="2:13" ht="13.15" customHeight="1" x14ac:dyDescent="0.2">
      <c r="B898" s="61">
        <v>492</v>
      </c>
      <c r="C898" s="82">
        <v>28</v>
      </c>
      <c r="D898" s="83" t="s">
        <v>3247</v>
      </c>
      <c r="E898" s="84">
        <v>56597</v>
      </c>
      <c r="F898" s="84" t="s">
        <v>1265</v>
      </c>
      <c r="G898" s="83" t="s">
        <v>363</v>
      </c>
      <c r="H898" s="85">
        <v>16063099</v>
      </c>
      <c r="I898" s="85">
        <v>1007</v>
      </c>
      <c r="J898" s="83" t="s">
        <v>1262</v>
      </c>
      <c r="K898" s="83" t="s">
        <v>1263</v>
      </c>
      <c r="L898" s="86">
        <v>492</v>
      </c>
      <c r="M898" s="83" t="s">
        <v>1267</v>
      </c>
    </row>
    <row r="899" spans="2:13" ht="13.15" customHeight="1" x14ac:dyDescent="0.2">
      <c r="B899" s="61">
        <v>640</v>
      </c>
      <c r="C899" s="82">
        <v>28</v>
      </c>
      <c r="D899" s="83" t="s">
        <v>3247</v>
      </c>
      <c r="E899" s="84">
        <v>56596</v>
      </c>
      <c r="F899" s="84" t="s">
        <v>1261</v>
      </c>
      <c r="G899" s="83" t="s">
        <v>363</v>
      </c>
      <c r="H899" s="85">
        <v>16063099</v>
      </c>
      <c r="I899" s="85">
        <v>1007</v>
      </c>
      <c r="J899" s="83" t="s">
        <v>1262</v>
      </c>
      <c r="K899" s="83" t="s">
        <v>1263</v>
      </c>
      <c r="L899" s="86">
        <v>640</v>
      </c>
      <c r="M899" s="83" t="s">
        <v>1268</v>
      </c>
    </row>
    <row r="900" spans="2:13" ht="13.15" customHeight="1" x14ac:dyDescent="0.2">
      <c r="B900" s="61">
        <v>493</v>
      </c>
      <c r="C900" s="82">
        <v>28</v>
      </c>
      <c r="D900" s="83" t="s">
        <v>3247</v>
      </c>
      <c r="E900" s="84">
        <v>56595</v>
      </c>
      <c r="F900" s="84" t="s">
        <v>616</v>
      </c>
      <c r="G900" s="83" t="s">
        <v>363</v>
      </c>
      <c r="H900" s="85">
        <v>16063099</v>
      </c>
      <c r="I900" s="85">
        <v>1007</v>
      </c>
      <c r="J900" s="83" t="s">
        <v>1262</v>
      </c>
      <c r="K900" s="83" t="s">
        <v>1263</v>
      </c>
      <c r="L900" s="86">
        <v>493</v>
      </c>
      <c r="M900" s="83" t="s">
        <v>1269</v>
      </c>
    </row>
    <row r="901" spans="2:13" ht="13.15" customHeight="1" x14ac:dyDescent="0.2">
      <c r="B901" s="61">
        <v>642</v>
      </c>
      <c r="C901" s="82">
        <v>28</v>
      </c>
      <c r="D901" s="83" t="s">
        <v>3247</v>
      </c>
      <c r="E901" s="84">
        <v>56597</v>
      </c>
      <c r="F901" s="84" t="s">
        <v>1265</v>
      </c>
      <c r="G901" s="83" t="s">
        <v>363</v>
      </c>
      <c r="H901" s="85">
        <v>16063099</v>
      </c>
      <c r="I901" s="85">
        <v>1007</v>
      </c>
      <c r="J901" s="83" t="s">
        <v>1262</v>
      </c>
      <c r="K901" s="83" t="s">
        <v>1263</v>
      </c>
      <c r="L901" s="86">
        <v>642</v>
      </c>
      <c r="M901" s="83" t="s">
        <v>1270</v>
      </c>
    </row>
    <row r="902" spans="2:13" ht="13.15" customHeight="1" x14ac:dyDescent="0.2">
      <c r="B902" s="61">
        <v>494</v>
      </c>
      <c r="C902" s="82">
        <v>28</v>
      </c>
      <c r="D902" s="83" t="s">
        <v>3247</v>
      </c>
      <c r="E902" s="84">
        <v>56595</v>
      </c>
      <c r="F902" s="84" t="s">
        <v>616</v>
      </c>
      <c r="G902" s="83" t="s">
        <v>363</v>
      </c>
      <c r="H902" s="85">
        <v>16063099</v>
      </c>
      <c r="I902" s="85">
        <v>1007</v>
      </c>
      <c r="J902" s="83" t="s">
        <v>1262</v>
      </c>
      <c r="K902" s="83" t="s">
        <v>1263</v>
      </c>
      <c r="L902" s="86">
        <v>494</v>
      </c>
      <c r="M902" s="83" t="s">
        <v>1271</v>
      </c>
    </row>
    <row r="903" spans="2:13" ht="13.15" customHeight="1" x14ac:dyDescent="0.2">
      <c r="B903" s="61">
        <v>643</v>
      </c>
      <c r="C903" s="82">
        <v>28</v>
      </c>
      <c r="D903" s="83" t="s">
        <v>3247</v>
      </c>
      <c r="E903" s="84">
        <v>56596</v>
      </c>
      <c r="F903" s="84" t="s">
        <v>1261</v>
      </c>
      <c r="G903" s="83" t="s">
        <v>363</v>
      </c>
      <c r="H903" s="85">
        <v>16063099</v>
      </c>
      <c r="I903" s="85">
        <v>1007</v>
      </c>
      <c r="J903" s="83" t="s">
        <v>1262</v>
      </c>
      <c r="K903" s="83" t="s">
        <v>1263</v>
      </c>
      <c r="L903" s="86">
        <v>643</v>
      </c>
      <c r="M903" s="83" t="s">
        <v>1261</v>
      </c>
    </row>
    <row r="904" spans="2:13" ht="13.15" customHeight="1" x14ac:dyDescent="0.2">
      <c r="B904" s="61">
        <v>495</v>
      </c>
      <c r="C904" s="82">
        <v>28</v>
      </c>
      <c r="D904" s="83" t="s">
        <v>3247</v>
      </c>
      <c r="E904" s="84">
        <v>56595</v>
      </c>
      <c r="F904" s="84" t="s">
        <v>616</v>
      </c>
      <c r="G904" s="83" t="s">
        <v>363</v>
      </c>
      <c r="H904" s="85">
        <v>16063099</v>
      </c>
      <c r="I904" s="85">
        <v>1007</v>
      </c>
      <c r="J904" s="83" t="s">
        <v>1262</v>
      </c>
      <c r="K904" s="83" t="s">
        <v>1263</v>
      </c>
      <c r="L904" s="86">
        <v>495</v>
      </c>
      <c r="M904" s="83" t="s">
        <v>1272</v>
      </c>
    </row>
    <row r="905" spans="2:13" ht="13.15" customHeight="1" x14ac:dyDescent="0.2">
      <c r="B905" s="61">
        <v>650</v>
      </c>
      <c r="C905" s="82">
        <v>28</v>
      </c>
      <c r="D905" s="83" t="s">
        <v>3247</v>
      </c>
      <c r="E905" s="84">
        <v>56595</v>
      </c>
      <c r="F905" s="84" t="s">
        <v>616</v>
      </c>
      <c r="G905" s="83" t="s">
        <v>363</v>
      </c>
      <c r="H905" s="85">
        <v>16063099</v>
      </c>
      <c r="I905" s="85">
        <v>1007</v>
      </c>
      <c r="J905" s="83" t="s">
        <v>1262</v>
      </c>
      <c r="K905" s="83" t="s">
        <v>1263</v>
      </c>
      <c r="L905" s="86">
        <v>650</v>
      </c>
      <c r="M905" s="83" t="s">
        <v>476</v>
      </c>
    </row>
    <row r="906" spans="2:13" ht="13.15" customHeight="1" x14ac:dyDescent="0.2">
      <c r="B906" s="61">
        <v>497</v>
      </c>
      <c r="C906" s="82">
        <v>28</v>
      </c>
      <c r="D906" s="83" t="s">
        <v>3247</v>
      </c>
      <c r="E906" s="84">
        <v>56597</v>
      </c>
      <c r="F906" s="84" t="s">
        <v>1265</v>
      </c>
      <c r="G906" s="83" t="s">
        <v>363</v>
      </c>
      <c r="H906" s="85">
        <v>16063003</v>
      </c>
      <c r="I906" s="85">
        <v>990</v>
      </c>
      <c r="J906" s="83" t="s">
        <v>1243</v>
      </c>
      <c r="K906" s="83" t="s">
        <v>1244</v>
      </c>
      <c r="L906" s="86">
        <v>497</v>
      </c>
      <c r="M906" s="83" t="s">
        <v>1273</v>
      </c>
    </row>
    <row r="907" spans="2:13" ht="13.15" customHeight="1" x14ac:dyDescent="0.2">
      <c r="B907" s="61">
        <v>498</v>
      </c>
      <c r="C907" s="82">
        <v>28</v>
      </c>
      <c r="D907" s="83" t="s">
        <v>3247</v>
      </c>
      <c r="E907" s="84">
        <v>56597</v>
      </c>
      <c r="F907" s="84" t="s">
        <v>1265</v>
      </c>
      <c r="G907" s="83" t="s">
        <v>363</v>
      </c>
      <c r="H907" s="85">
        <v>16063003</v>
      </c>
      <c r="I907" s="85">
        <v>990</v>
      </c>
      <c r="J907" s="83" t="s">
        <v>1243</v>
      </c>
      <c r="K907" s="83" t="s">
        <v>1244</v>
      </c>
      <c r="L907" s="86">
        <v>498</v>
      </c>
      <c r="M907" s="83" t="s">
        <v>1244</v>
      </c>
    </row>
    <row r="908" spans="2:13" ht="13.15" customHeight="1" x14ac:dyDescent="0.2">
      <c r="B908" s="61">
        <v>651</v>
      </c>
      <c r="C908" s="82">
        <v>28</v>
      </c>
      <c r="D908" s="83" t="s">
        <v>3247</v>
      </c>
      <c r="E908" s="84">
        <v>56592</v>
      </c>
      <c r="F908" s="84" t="s">
        <v>1001</v>
      </c>
      <c r="G908" s="83" t="s">
        <v>363</v>
      </c>
      <c r="H908" s="85">
        <v>16063003</v>
      </c>
      <c r="I908" s="85">
        <v>990</v>
      </c>
      <c r="J908" s="83" t="s">
        <v>1243</v>
      </c>
      <c r="K908" s="83" t="s">
        <v>1244</v>
      </c>
      <c r="L908" s="86">
        <v>651</v>
      </c>
      <c r="M908" s="83" t="s">
        <v>1274</v>
      </c>
    </row>
    <row r="909" spans="2:13" ht="13.15" customHeight="1" x14ac:dyDescent="0.2">
      <c r="B909" s="61">
        <v>552</v>
      </c>
      <c r="C909" s="82">
        <v>28</v>
      </c>
      <c r="D909" s="83" t="s">
        <v>3247</v>
      </c>
      <c r="E909" s="84">
        <v>56592</v>
      </c>
      <c r="F909" s="84" t="s">
        <v>1001</v>
      </c>
      <c r="G909" s="83" t="s">
        <v>363</v>
      </c>
      <c r="H909" s="85">
        <v>16063003</v>
      </c>
      <c r="I909" s="85">
        <v>990</v>
      </c>
      <c r="J909" s="83" t="s">
        <v>1243</v>
      </c>
      <c r="K909" s="83" t="s">
        <v>1244</v>
      </c>
      <c r="L909" s="86">
        <v>552</v>
      </c>
      <c r="M909" s="83" t="s">
        <v>1275</v>
      </c>
    </row>
    <row r="910" spans="2:13" ht="13.15" customHeight="1" x14ac:dyDescent="0.2">
      <c r="B910" s="61">
        <v>705</v>
      </c>
      <c r="C910" s="82">
        <v>28</v>
      </c>
      <c r="D910" s="83" t="s">
        <v>3247</v>
      </c>
      <c r="E910" s="84">
        <v>56593</v>
      </c>
      <c r="F910" s="84" t="s">
        <v>1242</v>
      </c>
      <c r="G910" s="83" t="s">
        <v>363</v>
      </c>
      <c r="H910" s="85">
        <v>16063003</v>
      </c>
      <c r="I910" s="85">
        <v>990</v>
      </c>
      <c r="J910" s="83" t="s">
        <v>1243</v>
      </c>
      <c r="K910" s="83" t="s">
        <v>1244</v>
      </c>
      <c r="L910" s="86">
        <v>705</v>
      </c>
      <c r="M910" s="83" t="s">
        <v>1245</v>
      </c>
    </row>
    <row r="911" spans="2:13" ht="13.15" customHeight="1" x14ac:dyDescent="0.2">
      <c r="B911" s="61">
        <v>557</v>
      </c>
      <c r="C911" s="82">
        <v>28</v>
      </c>
      <c r="D911" s="83" t="s">
        <v>3247</v>
      </c>
      <c r="E911" s="84">
        <v>20966</v>
      </c>
      <c r="F911" s="84" t="s">
        <v>1276</v>
      </c>
      <c r="G911" s="83" t="s">
        <v>363</v>
      </c>
      <c r="H911" s="85">
        <v>16063003</v>
      </c>
      <c r="I911" s="85">
        <v>990</v>
      </c>
      <c r="J911" s="83" t="s">
        <v>1243</v>
      </c>
      <c r="K911" s="83" t="s">
        <v>1244</v>
      </c>
      <c r="L911" s="86">
        <v>557</v>
      </c>
      <c r="M911" s="83" t="s">
        <v>1277</v>
      </c>
    </row>
    <row r="912" spans="2:13" ht="13.15" customHeight="1" x14ac:dyDescent="0.2">
      <c r="B912" s="61">
        <v>711</v>
      </c>
      <c r="C912" s="82">
        <v>28</v>
      </c>
      <c r="D912" s="83" t="s">
        <v>3247</v>
      </c>
      <c r="E912" s="84">
        <v>56597</v>
      </c>
      <c r="F912" s="84" t="s">
        <v>1265</v>
      </c>
      <c r="G912" s="83" t="s">
        <v>363</v>
      </c>
      <c r="H912" s="85">
        <v>16063003</v>
      </c>
      <c r="I912" s="85">
        <v>990</v>
      </c>
      <c r="J912" s="83" t="s">
        <v>1243</v>
      </c>
      <c r="K912" s="83" t="s">
        <v>1244</v>
      </c>
      <c r="L912" s="86">
        <v>711</v>
      </c>
      <c r="M912" s="83" t="s">
        <v>3175</v>
      </c>
    </row>
    <row r="913" spans="2:13" ht="13.15" customHeight="1" x14ac:dyDescent="0.2">
      <c r="B913" s="61">
        <v>707</v>
      </c>
      <c r="C913" s="82">
        <v>28</v>
      </c>
      <c r="D913" s="83" t="s">
        <v>3247</v>
      </c>
      <c r="E913" s="84">
        <v>56597</v>
      </c>
      <c r="F913" s="84" t="s">
        <v>1265</v>
      </c>
      <c r="G913" s="83" t="s">
        <v>363</v>
      </c>
      <c r="H913" s="85">
        <v>16063003</v>
      </c>
      <c r="I913" s="85">
        <v>990</v>
      </c>
      <c r="J913" s="83" t="s">
        <v>1243</v>
      </c>
      <c r="K913" s="83" t="s">
        <v>1244</v>
      </c>
      <c r="L913" s="86">
        <v>707</v>
      </c>
      <c r="M913" s="83" t="s">
        <v>1279</v>
      </c>
    </row>
    <row r="914" spans="2:13" ht="13.15" customHeight="1" x14ac:dyDescent="0.2">
      <c r="B914" s="61">
        <v>652</v>
      </c>
      <c r="C914" s="82">
        <v>28</v>
      </c>
      <c r="D914" s="83" t="s">
        <v>3247</v>
      </c>
      <c r="E914" s="84">
        <v>20966</v>
      </c>
      <c r="F914" s="84" t="s">
        <v>1276</v>
      </c>
      <c r="G914" s="83" t="s">
        <v>363</v>
      </c>
      <c r="H914" s="85">
        <v>16063003</v>
      </c>
      <c r="I914" s="85">
        <v>990</v>
      </c>
      <c r="J914" s="83" t="s">
        <v>1243</v>
      </c>
      <c r="K914" s="83" t="s">
        <v>1244</v>
      </c>
      <c r="L914" s="86">
        <v>652</v>
      </c>
      <c r="M914" s="83" t="s">
        <v>1280</v>
      </c>
    </row>
    <row r="915" spans="2:13" ht="13.15" customHeight="1" x14ac:dyDescent="0.2">
      <c r="B915" s="61">
        <v>553</v>
      </c>
      <c r="C915" s="82">
        <v>28</v>
      </c>
      <c r="D915" s="83" t="s">
        <v>3247</v>
      </c>
      <c r="E915" s="84">
        <v>56597</v>
      </c>
      <c r="F915" s="84" t="s">
        <v>1265</v>
      </c>
      <c r="G915" s="83" t="s">
        <v>363</v>
      </c>
      <c r="H915" s="85">
        <v>16063003</v>
      </c>
      <c r="I915" s="85">
        <v>990</v>
      </c>
      <c r="J915" s="83" t="s">
        <v>1243</v>
      </c>
      <c r="K915" s="83" t="s">
        <v>1244</v>
      </c>
      <c r="L915" s="86">
        <v>553</v>
      </c>
      <c r="M915" s="83" t="s">
        <v>1281</v>
      </c>
    </row>
    <row r="916" spans="2:13" ht="13.15" customHeight="1" x14ac:dyDescent="0.2">
      <c r="B916" s="61">
        <v>500</v>
      </c>
      <c r="C916" s="82">
        <v>28</v>
      </c>
      <c r="D916" s="83" t="s">
        <v>3247</v>
      </c>
      <c r="E916" s="84">
        <v>56597</v>
      </c>
      <c r="F916" s="84" t="s">
        <v>1265</v>
      </c>
      <c r="G916" s="83" t="s">
        <v>363</v>
      </c>
      <c r="H916" s="85">
        <v>16063003</v>
      </c>
      <c r="I916" s="85">
        <v>990</v>
      </c>
      <c r="J916" s="83" t="s">
        <v>1243</v>
      </c>
      <c r="K916" s="83" t="s">
        <v>1244</v>
      </c>
      <c r="L916" s="86">
        <v>500</v>
      </c>
      <c r="M916" s="83" t="s">
        <v>1282</v>
      </c>
    </row>
    <row r="917" spans="2:13" ht="13.15" customHeight="1" x14ac:dyDescent="0.2">
      <c r="B917" s="61">
        <v>653</v>
      </c>
      <c r="C917" s="82">
        <v>28</v>
      </c>
      <c r="D917" s="83" t="s">
        <v>3247</v>
      </c>
      <c r="E917" s="84">
        <v>56597</v>
      </c>
      <c r="F917" s="84" t="s">
        <v>1265</v>
      </c>
      <c r="G917" s="83" t="s">
        <v>363</v>
      </c>
      <c r="H917" s="85">
        <v>16063003</v>
      </c>
      <c r="I917" s="85">
        <v>990</v>
      </c>
      <c r="J917" s="83" t="s">
        <v>1243</v>
      </c>
      <c r="K917" s="83" t="s">
        <v>1244</v>
      </c>
      <c r="L917" s="86">
        <v>653</v>
      </c>
      <c r="M917" s="83" t="s">
        <v>1283</v>
      </c>
    </row>
    <row r="918" spans="2:13" ht="13.15" customHeight="1" x14ac:dyDescent="0.2">
      <c r="B918" s="61">
        <v>501</v>
      </c>
      <c r="C918" s="82">
        <v>28</v>
      </c>
      <c r="D918" s="83" t="s">
        <v>3247</v>
      </c>
      <c r="E918" s="84">
        <v>56597</v>
      </c>
      <c r="F918" s="84" t="s">
        <v>1265</v>
      </c>
      <c r="G918" s="83" t="s">
        <v>363</v>
      </c>
      <c r="H918" s="85">
        <v>16063003</v>
      </c>
      <c r="I918" s="85">
        <v>990</v>
      </c>
      <c r="J918" s="83" t="s">
        <v>1243</v>
      </c>
      <c r="K918" s="83" t="s">
        <v>1244</v>
      </c>
      <c r="L918" s="86">
        <v>501</v>
      </c>
      <c r="M918" s="83" t="s">
        <v>1284</v>
      </c>
    </row>
    <row r="919" spans="2:13" ht="13.15" customHeight="1" x14ac:dyDescent="0.2">
      <c r="B919" s="61">
        <v>559</v>
      </c>
      <c r="C919" s="82">
        <v>28</v>
      </c>
      <c r="D919" s="83" t="s">
        <v>3247</v>
      </c>
      <c r="E919" s="84">
        <v>20966</v>
      </c>
      <c r="F919" s="84" t="s">
        <v>1276</v>
      </c>
      <c r="G919" s="83" t="s">
        <v>363</v>
      </c>
      <c r="H919" s="85">
        <v>16063003</v>
      </c>
      <c r="I919" s="85">
        <v>990</v>
      </c>
      <c r="J919" s="83" t="s">
        <v>1243</v>
      </c>
      <c r="K919" s="83" t="s">
        <v>1244</v>
      </c>
      <c r="L919" s="86">
        <v>559</v>
      </c>
      <c r="M919" s="83" t="s">
        <v>1285</v>
      </c>
    </row>
    <row r="920" spans="2:13" ht="13.15" customHeight="1" x14ac:dyDescent="0.2">
      <c r="B920" s="61">
        <v>708</v>
      </c>
      <c r="C920" s="82">
        <v>28</v>
      </c>
      <c r="D920" s="83" t="s">
        <v>3247</v>
      </c>
      <c r="E920" s="84">
        <v>56592</v>
      </c>
      <c r="F920" s="84" t="s">
        <v>1001</v>
      </c>
      <c r="G920" s="83" t="s">
        <v>363</v>
      </c>
      <c r="H920" s="85">
        <v>16063003</v>
      </c>
      <c r="I920" s="85">
        <v>990</v>
      </c>
      <c r="J920" s="83" t="s">
        <v>1243</v>
      </c>
      <c r="K920" s="83" t="s">
        <v>1244</v>
      </c>
      <c r="L920" s="86">
        <v>708</v>
      </c>
      <c r="M920" s="83" t="s">
        <v>1246</v>
      </c>
    </row>
    <row r="921" spans="2:13" ht="13.15" customHeight="1" x14ac:dyDescent="0.2">
      <c r="B921" s="61">
        <v>503</v>
      </c>
      <c r="C921" s="82">
        <v>28</v>
      </c>
      <c r="D921" s="83" t="s">
        <v>3247</v>
      </c>
      <c r="E921" s="84">
        <v>56597</v>
      </c>
      <c r="F921" s="84" t="s">
        <v>1265</v>
      </c>
      <c r="G921" s="83" t="s">
        <v>363</v>
      </c>
      <c r="H921" s="85">
        <v>16063003</v>
      </c>
      <c r="I921" s="85">
        <v>990</v>
      </c>
      <c r="J921" s="83" t="s">
        <v>1243</v>
      </c>
      <c r="K921" s="83" t="s">
        <v>1244</v>
      </c>
      <c r="L921" s="86">
        <v>503</v>
      </c>
      <c r="M921" s="83" t="s">
        <v>1286</v>
      </c>
    </row>
    <row r="922" spans="2:13" ht="13.15" customHeight="1" x14ac:dyDescent="0.2">
      <c r="B922" s="61">
        <v>709</v>
      </c>
      <c r="C922" s="82">
        <v>28</v>
      </c>
      <c r="D922" s="83" t="s">
        <v>3247</v>
      </c>
      <c r="E922" s="84">
        <v>56597</v>
      </c>
      <c r="F922" s="84" t="s">
        <v>1265</v>
      </c>
      <c r="G922" s="83" t="s">
        <v>363</v>
      </c>
      <c r="H922" s="85">
        <v>16063003</v>
      </c>
      <c r="I922" s="85">
        <v>990</v>
      </c>
      <c r="J922" s="83" t="s">
        <v>1243</v>
      </c>
      <c r="K922" s="83" t="s">
        <v>1244</v>
      </c>
      <c r="L922" s="86">
        <v>709</v>
      </c>
      <c r="M922" s="83" t="s">
        <v>1287</v>
      </c>
    </row>
    <row r="923" spans="2:13" ht="13.15" customHeight="1" x14ac:dyDescent="0.2">
      <c r="B923" s="61">
        <v>560</v>
      </c>
      <c r="C923" s="82">
        <v>28</v>
      </c>
      <c r="D923" s="83" t="s">
        <v>3247</v>
      </c>
      <c r="E923" s="84">
        <v>20966</v>
      </c>
      <c r="F923" s="84" t="s">
        <v>1276</v>
      </c>
      <c r="G923" s="83" t="s">
        <v>363</v>
      </c>
      <c r="H923" s="85">
        <v>16063003</v>
      </c>
      <c r="I923" s="85">
        <v>990</v>
      </c>
      <c r="J923" s="83" t="s">
        <v>1243</v>
      </c>
      <c r="K923" s="83" t="s">
        <v>1244</v>
      </c>
      <c r="L923" s="86">
        <v>560</v>
      </c>
      <c r="M923" s="83" t="s">
        <v>1288</v>
      </c>
    </row>
    <row r="924" spans="2:13" ht="13.15" customHeight="1" x14ac:dyDescent="0.2">
      <c r="B924" s="61">
        <v>654</v>
      </c>
      <c r="C924" s="82">
        <v>28</v>
      </c>
      <c r="D924" s="83" t="s">
        <v>3247</v>
      </c>
      <c r="E924" s="84">
        <v>56597</v>
      </c>
      <c r="F924" s="84" t="s">
        <v>1265</v>
      </c>
      <c r="G924" s="83" t="s">
        <v>363</v>
      </c>
      <c r="H924" s="85">
        <v>16063003</v>
      </c>
      <c r="I924" s="85">
        <v>990</v>
      </c>
      <c r="J924" s="83" t="s">
        <v>1243</v>
      </c>
      <c r="K924" s="83" t="s">
        <v>1244</v>
      </c>
      <c r="L924" s="86">
        <v>654</v>
      </c>
      <c r="M924" s="83" t="s">
        <v>1289</v>
      </c>
    </row>
    <row r="925" spans="2:13" ht="13.15" customHeight="1" x14ac:dyDescent="0.2">
      <c r="B925" s="61">
        <v>561</v>
      </c>
      <c r="C925" s="82">
        <v>28</v>
      </c>
      <c r="D925" s="83" t="s">
        <v>3247</v>
      </c>
      <c r="E925" s="84">
        <v>20966</v>
      </c>
      <c r="F925" s="84" t="s">
        <v>1276</v>
      </c>
      <c r="G925" s="83" t="s">
        <v>363</v>
      </c>
      <c r="H925" s="85">
        <v>16063003</v>
      </c>
      <c r="I925" s="85">
        <v>990</v>
      </c>
      <c r="J925" s="83" t="s">
        <v>1243</v>
      </c>
      <c r="K925" s="83" t="s">
        <v>1244</v>
      </c>
      <c r="L925" s="86">
        <v>561</v>
      </c>
      <c r="M925" s="83" t="s">
        <v>1290</v>
      </c>
    </row>
    <row r="926" spans="2:13" ht="13.15" customHeight="1" x14ac:dyDescent="0.2">
      <c r="B926" s="61">
        <v>504</v>
      </c>
      <c r="C926" s="82">
        <v>28</v>
      </c>
      <c r="D926" s="83" t="s">
        <v>3247</v>
      </c>
      <c r="E926" s="84">
        <v>56597</v>
      </c>
      <c r="F926" s="84" t="s">
        <v>1265</v>
      </c>
      <c r="G926" s="83" t="s">
        <v>363</v>
      </c>
      <c r="H926" s="85">
        <v>16063003</v>
      </c>
      <c r="I926" s="85">
        <v>990</v>
      </c>
      <c r="J926" s="83" t="s">
        <v>1243</v>
      </c>
      <c r="K926" s="83" t="s">
        <v>1244</v>
      </c>
      <c r="L926" s="86">
        <v>504</v>
      </c>
      <c r="M926" s="83" t="s">
        <v>1291</v>
      </c>
    </row>
    <row r="927" spans="2:13" ht="13.15" customHeight="1" x14ac:dyDescent="0.2">
      <c r="B927" s="61">
        <v>562</v>
      </c>
      <c r="C927" s="82">
        <v>28</v>
      </c>
      <c r="D927" s="83" t="s">
        <v>3247</v>
      </c>
      <c r="E927" s="84">
        <v>20966</v>
      </c>
      <c r="F927" s="84" t="s">
        <v>1276</v>
      </c>
      <c r="G927" s="83" t="s">
        <v>363</v>
      </c>
      <c r="H927" s="85">
        <v>16063003</v>
      </c>
      <c r="I927" s="85">
        <v>990</v>
      </c>
      <c r="J927" s="83" t="s">
        <v>1243</v>
      </c>
      <c r="K927" s="83" t="s">
        <v>1244</v>
      </c>
      <c r="L927" s="86">
        <v>562</v>
      </c>
      <c r="M927" s="83" t="s">
        <v>1292</v>
      </c>
    </row>
    <row r="928" spans="2:13" ht="13.15" customHeight="1" x14ac:dyDescent="0.2">
      <c r="B928" s="61">
        <v>656</v>
      </c>
      <c r="C928" s="82">
        <v>28</v>
      </c>
      <c r="D928" s="83" t="s">
        <v>3247</v>
      </c>
      <c r="E928" s="84">
        <v>20966</v>
      </c>
      <c r="F928" s="84" t="s">
        <v>1276</v>
      </c>
      <c r="G928" s="83" t="s">
        <v>363</v>
      </c>
      <c r="H928" s="85">
        <v>16063003</v>
      </c>
      <c r="I928" s="85">
        <v>990</v>
      </c>
      <c r="J928" s="83" t="s">
        <v>1243</v>
      </c>
      <c r="K928" s="83" t="s">
        <v>1244</v>
      </c>
      <c r="L928" s="86">
        <v>656</v>
      </c>
      <c r="M928" s="83" t="s">
        <v>1293</v>
      </c>
    </row>
    <row r="929" spans="2:13" ht="13.15" customHeight="1" x14ac:dyDescent="0.2">
      <c r="B929" s="61">
        <v>657</v>
      </c>
      <c r="C929" s="82">
        <v>28</v>
      </c>
      <c r="D929" s="83" t="s">
        <v>3247</v>
      </c>
      <c r="E929" s="84">
        <v>56597</v>
      </c>
      <c r="F929" s="84" t="s">
        <v>1265</v>
      </c>
      <c r="G929" s="83" t="s">
        <v>363</v>
      </c>
      <c r="H929" s="85">
        <v>16063003</v>
      </c>
      <c r="I929" s="85">
        <v>990</v>
      </c>
      <c r="J929" s="83" t="s">
        <v>1243</v>
      </c>
      <c r="K929" s="83" t="s">
        <v>1244</v>
      </c>
      <c r="L929" s="86">
        <v>657</v>
      </c>
      <c r="M929" s="83" t="s">
        <v>1294</v>
      </c>
    </row>
    <row r="930" spans="2:13" ht="13.15" customHeight="1" x14ac:dyDescent="0.2">
      <c r="B930" s="61">
        <v>712</v>
      </c>
      <c r="C930" s="82">
        <v>28</v>
      </c>
      <c r="D930" s="83" t="s">
        <v>3247</v>
      </c>
      <c r="E930" s="84">
        <v>56592</v>
      </c>
      <c r="F930" s="84" t="s">
        <v>1001</v>
      </c>
      <c r="G930" s="83" t="s">
        <v>363</v>
      </c>
      <c r="H930" s="85">
        <v>16063003</v>
      </c>
      <c r="I930" s="85">
        <v>990</v>
      </c>
      <c r="J930" s="83" t="s">
        <v>1243</v>
      </c>
      <c r="K930" s="83" t="s">
        <v>1244</v>
      </c>
      <c r="L930" s="86">
        <v>712</v>
      </c>
      <c r="M930" s="83" t="s">
        <v>3236</v>
      </c>
    </row>
    <row r="931" spans="2:13" ht="13.15" customHeight="1" x14ac:dyDescent="0.2">
      <c r="B931" s="61">
        <v>713</v>
      </c>
      <c r="C931" s="82">
        <v>28</v>
      </c>
      <c r="D931" s="83" t="s">
        <v>3247</v>
      </c>
      <c r="E931" s="84">
        <v>56597</v>
      </c>
      <c r="F931" s="84" t="s">
        <v>1265</v>
      </c>
      <c r="G931" s="83" t="s">
        <v>363</v>
      </c>
      <c r="H931" s="85">
        <v>16063003</v>
      </c>
      <c r="I931" s="85">
        <v>990</v>
      </c>
      <c r="J931" s="83" t="s">
        <v>1243</v>
      </c>
      <c r="K931" s="83" t="s">
        <v>1244</v>
      </c>
      <c r="L931" s="86">
        <v>713</v>
      </c>
      <c r="M931" s="83" t="s">
        <v>1295</v>
      </c>
    </row>
    <row r="932" spans="2:13" ht="13.15" customHeight="1" x14ac:dyDescent="0.2">
      <c r="B932" s="61">
        <v>658</v>
      </c>
      <c r="C932" s="82">
        <v>28</v>
      </c>
      <c r="D932" s="83" t="s">
        <v>3247</v>
      </c>
      <c r="E932" s="84">
        <v>20966</v>
      </c>
      <c r="F932" s="84" t="s">
        <v>1276</v>
      </c>
      <c r="G932" s="83" t="s">
        <v>363</v>
      </c>
      <c r="H932" s="85">
        <v>16063003</v>
      </c>
      <c r="I932" s="85">
        <v>990</v>
      </c>
      <c r="J932" s="83" t="s">
        <v>1243</v>
      </c>
      <c r="K932" s="83" t="s">
        <v>1244</v>
      </c>
      <c r="L932" s="86">
        <v>658</v>
      </c>
      <c r="M932" s="83" t="s">
        <v>1296</v>
      </c>
    </row>
    <row r="933" spans="2:13" ht="13.15" customHeight="1" x14ac:dyDescent="0.2">
      <c r="B933" s="61">
        <v>505</v>
      </c>
      <c r="C933" s="82">
        <v>28</v>
      </c>
      <c r="D933" s="83" t="s">
        <v>3247</v>
      </c>
      <c r="E933" s="84">
        <v>56597</v>
      </c>
      <c r="F933" s="84" t="s">
        <v>1265</v>
      </c>
      <c r="G933" s="83" t="s">
        <v>363</v>
      </c>
      <c r="H933" s="85">
        <v>16063003</v>
      </c>
      <c r="I933" s="85">
        <v>990</v>
      </c>
      <c r="J933" s="83" t="s">
        <v>1243</v>
      </c>
      <c r="K933" s="83" t="s">
        <v>1244</v>
      </c>
      <c r="L933" s="86">
        <v>505</v>
      </c>
      <c r="M933" s="83" t="s">
        <v>1297</v>
      </c>
    </row>
    <row r="934" spans="2:13" ht="13.15" customHeight="1" x14ac:dyDescent="0.2">
      <c r="B934" s="61">
        <v>714</v>
      </c>
      <c r="C934" s="82">
        <v>28</v>
      </c>
      <c r="D934" s="83" t="s">
        <v>3247</v>
      </c>
      <c r="E934" s="84">
        <v>56597</v>
      </c>
      <c r="F934" s="84" t="s">
        <v>1265</v>
      </c>
      <c r="G934" s="83" t="s">
        <v>363</v>
      </c>
      <c r="H934" s="85">
        <v>16063003</v>
      </c>
      <c r="I934" s="85">
        <v>990</v>
      </c>
      <c r="J934" s="83" t="s">
        <v>1243</v>
      </c>
      <c r="K934" s="83" t="s">
        <v>1244</v>
      </c>
      <c r="L934" s="86">
        <v>714</v>
      </c>
      <c r="M934" s="83" t="s">
        <v>1298</v>
      </c>
    </row>
    <row r="935" spans="2:13" ht="13.15" customHeight="1" x14ac:dyDescent="0.2">
      <c r="B935" s="61">
        <v>715</v>
      </c>
      <c r="C935" s="82">
        <v>28</v>
      </c>
      <c r="D935" s="83" t="s">
        <v>3247</v>
      </c>
      <c r="E935" s="84">
        <v>56597</v>
      </c>
      <c r="F935" s="84" t="s">
        <v>1265</v>
      </c>
      <c r="G935" s="83" t="s">
        <v>363</v>
      </c>
      <c r="H935" s="85">
        <v>16063003</v>
      </c>
      <c r="I935" s="85">
        <v>990</v>
      </c>
      <c r="J935" s="83" t="s">
        <v>1243</v>
      </c>
      <c r="K935" s="83" t="s">
        <v>1244</v>
      </c>
      <c r="L935" s="86">
        <v>715</v>
      </c>
      <c r="M935" s="83" t="s">
        <v>1299</v>
      </c>
    </row>
    <row r="936" spans="2:13" ht="13.15" customHeight="1" x14ac:dyDescent="0.2">
      <c r="B936" s="61">
        <v>507</v>
      </c>
      <c r="C936" s="82">
        <v>28</v>
      </c>
      <c r="D936" s="83" t="s">
        <v>3247</v>
      </c>
      <c r="E936" s="84">
        <v>56596</v>
      </c>
      <c r="F936" s="84" t="s">
        <v>1261</v>
      </c>
      <c r="G936" s="83" t="s">
        <v>363</v>
      </c>
      <c r="H936" s="85">
        <v>16063004</v>
      </c>
      <c r="I936" s="85">
        <v>3121</v>
      </c>
      <c r="J936" s="83" t="s">
        <v>1300</v>
      </c>
      <c r="K936" s="83" t="s">
        <v>1300</v>
      </c>
      <c r="L936" s="86">
        <v>507</v>
      </c>
      <c r="M936" s="83" t="s">
        <v>954</v>
      </c>
    </row>
    <row r="937" spans="2:13" ht="13.15" customHeight="1" x14ac:dyDescent="0.2">
      <c r="B937" s="61">
        <v>579</v>
      </c>
      <c r="C937" s="82">
        <v>28</v>
      </c>
      <c r="D937" s="83" t="s">
        <v>3247</v>
      </c>
      <c r="E937" s="84">
        <v>56597</v>
      </c>
      <c r="F937" s="84" t="s">
        <v>1265</v>
      </c>
      <c r="G937" s="83" t="s">
        <v>363</v>
      </c>
      <c r="H937" s="85">
        <v>16063004</v>
      </c>
      <c r="I937" s="85">
        <v>3121</v>
      </c>
      <c r="J937" s="83" t="s">
        <v>1300</v>
      </c>
      <c r="K937" s="83" t="s">
        <v>1300</v>
      </c>
      <c r="L937" s="86">
        <v>579</v>
      </c>
      <c r="M937" s="83" t="s">
        <v>1301</v>
      </c>
    </row>
    <row r="938" spans="2:13" ht="13.15" customHeight="1" x14ac:dyDescent="0.2">
      <c r="B938" s="61">
        <v>5801</v>
      </c>
      <c r="C938" s="82">
        <v>28</v>
      </c>
      <c r="D938" s="83" t="s">
        <v>3247</v>
      </c>
      <c r="E938" s="84">
        <v>56597</v>
      </c>
      <c r="F938" s="84" t="s">
        <v>1265</v>
      </c>
      <c r="G938" s="83" t="s">
        <v>363</v>
      </c>
      <c r="H938" s="85">
        <v>16063004</v>
      </c>
      <c r="I938" s="85">
        <v>3121</v>
      </c>
      <c r="J938" s="83" t="s">
        <v>1300</v>
      </c>
      <c r="K938" s="83" t="s">
        <v>1300</v>
      </c>
      <c r="L938" s="86">
        <v>5801</v>
      </c>
      <c r="M938" s="83" t="s">
        <v>3233</v>
      </c>
    </row>
    <row r="939" spans="2:13" ht="13.15" customHeight="1" x14ac:dyDescent="0.2">
      <c r="B939" s="61">
        <v>580</v>
      </c>
      <c r="C939" s="82">
        <v>28</v>
      </c>
      <c r="D939" s="83" t="s">
        <v>3247</v>
      </c>
      <c r="E939" s="84">
        <v>56597</v>
      </c>
      <c r="F939" s="84" t="s">
        <v>1265</v>
      </c>
      <c r="G939" s="83" t="s">
        <v>363</v>
      </c>
      <c r="H939" s="85">
        <v>16063004</v>
      </c>
      <c r="I939" s="85">
        <v>3121</v>
      </c>
      <c r="J939" s="83" t="s">
        <v>1300</v>
      </c>
      <c r="K939" s="83" t="s">
        <v>1300</v>
      </c>
      <c r="L939" s="86">
        <v>580</v>
      </c>
      <c r="M939" s="83" t="s">
        <v>1302</v>
      </c>
    </row>
    <row r="940" spans="2:13" ht="13.15" customHeight="1" x14ac:dyDescent="0.2">
      <c r="B940" s="61">
        <v>581</v>
      </c>
      <c r="C940" s="82">
        <v>28</v>
      </c>
      <c r="D940" s="83" t="s">
        <v>3247</v>
      </c>
      <c r="E940" s="84">
        <v>56597</v>
      </c>
      <c r="F940" s="84" t="s">
        <v>1265</v>
      </c>
      <c r="G940" s="83" t="s">
        <v>363</v>
      </c>
      <c r="H940" s="85">
        <v>16063004</v>
      </c>
      <c r="I940" s="85">
        <v>3121</v>
      </c>
      <c r="J940" s="83" t="s">
        <v>1300</v>
      </c>
      <c r="K940" s="83" t="s">
        <v>1300</v>
      </c>
      <c r="L940" s="86">
        <v>581</v>
      </c>
      <c r="M940" s="83" t="s">
        <v>1303</v>
      </c>
    </row>
    <row r="941" spans="2:13" ht="13.15" customHeight="1" x14ac:dyDescent="0.2">
      <c r="B941" s="61">
        <v>984</v>
      </c>
      <c r="C941" s="82">
        <v>28</v>
      </c>
      <c r="D941" s="83" t="s">
        <v>3247</v>
      </c>
      <c r="E941" s="84">
        <v>31162</v>
      </c>
      <c r="F941" s="84" t="s">
        <v>1304</v>
      </c>
      <c r="G941" s="83" t="s">
        <v>1305</v>
      </c>
      <c r="H941" s="85">
        <v>16066012</v>
      </c>
      <c r="I941" s="85">
        <v>180</v>
      </c>
      <c r="J941" s="83" t="s">
        <v>1306</v>
      </c>
      <c r="K941" s="83" t="s">
        <v>1306</v>
      </c>
      <c r="L941" s="86">
        <v>984</v>
      </c>
      <c r="M941" s="83" t="s">
        <v>1306</v>
      </c>
    </row>
    <row r="942" spans="2:13" ht="13.15" customHeight="1" x14ac:dyDescent="0.2">
      <c r="B942" s="61">
        <v>528</v>
      </c>
      <c r="C942" s="82">
        <v>28</v>
      </c>
      <c r="D942" s="83" t="s">
        <v>3247</v>
      </c>
      <c r="E942" s="84">
        <v>20995</v>
      </c>
      <c r="F942" s="84" t="s">
        <v>1307</v>
      </c>
      <c r="G942" s="83" t="s">
        <v>363</v>
      </c>
      <c r="H942" s="85">
        <v>16063011</v>
      </c>
      <c r="I942" s="85">
        <v>1087</v>
      </c>
      <c r="J942" s="83" t="s">
        <v>1308</v>
      </c>
      <c r="K942" s="83" t="s">
        <v>1308</v>
      </c>
      <c r="L942" s="86">
        <v>528</v>
      </c>
      <c r="M942" s="83" t="s">
        <v>1309</v>
      </c>
    </row>
    <row r="943" spans="2:13" ht="13.15" customHeight="1" x14ac:dyDescent="0.2">
      <c r="B943" s="61">
        <v>529</v>
      </c>
      <c r="C943" s="82">
        <v>28</v>
      </c>
      <c r="D943" s="83" t="s">
        <v>3247</v>
      </c>
      <c r="E943" s="84">
        <v>20995</v>
      </c>
      <c r="F943" s="84" t="s">
        <v>1307</v>
      </c>
      <c r="G943" s="83" t="s">
        <v>363</v>
      </c>
      <c r="H943" s="85">
        <v>16063011</v>
      </c>
      <c r="I943" s="85">
        <v>1087</v>
      </c>
      <c r="J943" s="83" t="s">
        <v>1308</v>
      </c>
      <c r="K943" s="83" t="s">
        <v>1308</v>
      </c>
      <c r="L943" s="86">
        <v>529</v>
      </c>
      <c r="M943" s="83" t="s">
        <v>1310</v>
      </c>
    </row>
    <row r="944" spans="2:13" ht="13.15" customHeight="1" x14ac:dyDescent="0.2">
      <c r="B944" s="61">
        <v>530</v>
      </c>
      <c r="C944" s="82">
        <v>28</v>
      </c>
      <c r="D944" s="83" t="s">
        <v>3247</v>
      </c>
      <c r="E944" s="84">
        <v>20995</v>
      </c>
      <c r="F944" s="84" t="s">
        <v>1307</v>
      </c>
      <c r="G944" s="83" t="s">
        <v>363</v>
      </c>
      <c r="H944" s="85">
        <v>16063011</v>
      </c>
      <c r="I944" s="85">
        <v>1087</v>
      </c>
      <c r="J944" s="83" t="s">
        <v>1308</v>
      </c>
      <c r="K944" s="83" t="s">
        <v>1308</v>
      </c>
      <c r="L944" s="86">
        <v>530</v>
      </c>
      <c r="M944" s="83" t="s">
        <v>1308</v>
      </c>
    </row>
    <row r="945" spans="2:13" ht="13.15" customHeight="1" x14ac:dyDescent="0.2">
      <c r="B945" s="61">
        <v>531</v>
      </c>
      <c r="C945" s="82">
        <v>28</v>
      </c>
      <c r="D945" s="83" t="s">
        <v>3247</v>
      </c>
      <c r="E945" s="84">
        <v>20995</v>
      </c>
      <c r="F945" s="84" t="s">
        <v>1307</v>
      </c>
      <c r="G945" s="83" t="s">
        <v>363</v>
      </c>
      <c r="H945" s="85">
        <v>16063011</v>
      </c>
      <c r="I945" s="85">
        <v>1087</v>
      </c>
      <c r="J945" s="83" t="s">
        <v>1308</v>
      </c>
      <c r="K945" s="83" t="s">
        <v>1308</v>
      </c>
      <c r="L945" s="86">
        <v>531</v>
      </c>
      <c r="M945" s="83" t="s">
        <v>1311</v>
      </c>
    </row>
    <row r="946" spans="2:13" ht="13.15" customHeight="1" x14ac:dyDescent="0.2">
      <c r="B946" s="61">
        <v>532</v>
      </c>
      <c r="C946" s="82">
        <v>28</v>
      </c>
      <c r="D946" s="83" t="s">
        <v>3247</v>
      </c>
      <c r="E946" s="84">
        <v>20995</v>
      </c>
      <c r="F946" s="84" t="s">
        <v>1307</v>
      </c>
      <c r="G946" s="83" t="s">
        <v>363</v>
      </c>
      <c r="H946" s="85">
        <v>16063011</v>
      </c>
      <c r="I946" s="85">
        <v>1087</v>
      </c>
      <c r="J946" s="83" t="s">
        <v>1308</v>
      </c>
      <c r="K946" s="83" t="s">
        <v>1308</v>
      </c>
      <c r="L946" s="86">
        <v>532</v>
      </c>
      <c r="M946" s="83" t="s">
        <v>1312</v>
      </c>
    </row>
    <row r="947" spans="2:13" ht="13.15" customHeight="1" x14ac:dyDescent="0.2">
      <c r="B947" s="61">
        <v>676</v>
      </c>
      <c r="C947" s="82">
        <v>28</v>
      </c>
      <c r="D947" s="83" t="s">
        <v>3247</v>
      </c>
      <c r="E947" s="84">
        <v>21114</v>
      </c>
      <c r="F947" s="84" t="s">
        <v>1313</v>
      </c>
      <c r="G947" s="83" t="s">
        <v>363</v>
      </c>
      <c r="H947" s="85">
        <v>16063015</v>
      </c>
      <c r="I947" s="85">
        <v>1140</v>
      </c>
      <c r="J947" s="83" t="s">
        <v>1314</v>
      </c>
      <c r="K947" s="83" t="s">
        <v>1314</v>
      </c>
      <c r="L947" s="86">
        <v>676</v>
      </c>
      <c r="M947" s="83" t="s">
        <v>1315</v>
      </c>
    </row>
    <row r="948" spans="2:13" ht="13.15" customHeight="1" x14ac:dyDescent="0.2">
      <c r="B948" s="61">
        <v>525</v>
      </c>
      <c r="C948" s="82">
        <v>28</v>
      </c>
      <c r="D948" s="83" t="s">
        <v>3247</v>
      </c>
      <c r="E948" s="84">
        <v>21245</v>
      </c>
      <c r="F948" s="84" t="s">
        <v>1316</v>
      </c>
      <c r="G948" s="83" t="s">
        <v>363</v>
      </c>
      <c r="H948" s="85">
        <v>16063015</v>
      </c>
      <c r="I948" s="85">
        <v>1140</v>
      </c>
      <c r="J948" s="83" t="s">
        <v>1314</v>
      </c>
      <c r="K948" s="83" t="s">
        <v>1314</v>
      </c>
      <c r="L948" s="86">
        <v>525</v>
      </c>
      <c r="M948" s="83" t="s">
        <v>1317</v>
      </c>
    </row>
    <row r="949" spans="2:13" ht="13.15" customHeight="1" x14ac:dyDescent="0.2">
      <c r="B949" s="61">
        <v>537</v>
      </c>
      <c r="C949" s="82">
        <v>28</v>
      </c>
      <c r="D949" s="83" t="s">
        <v>3247</v>
      </c>
      <c r="E949" s="84">
        <v>21114</v>
      </c>
      <c r="F949" s="84" t="s">
        <v>1313</v>
      </c>
      <c r="G949" s="83" t="s">
        <v>363</v>
      </c>
      <c r="H949" s="85">
        <v>16063015</v>
      </c>
      <c r="I949" s="85">
        <v>1140</v>
      </c>
      <c r="J949" s="83" t="s">
        <v>1314</v>
      </c>
      <c r="K949" s="83" t="s">
        <v>1314</v>
      </c>
      <c r="L949" s="86">
        <v>537</v>
      </c>
      <c r="M949" s="83" t="s">
        <v>1314</v>
      </c>
    </row>
    <row r="950" spans="2:13" ht="13.15" customHeight="1" x14ac:dyDescent="0.2">
      <c r="B950" s="61">
        <v>544</v>
      </c>
      <c r="C950" s="82">
        <v>28</v>
      </c>
      <c r="D950" s="83" t="s">
        <v>3247</v>
      </c>
      <c r="E950" s="84">
        <v>21245</v>
      </c>
      <c r="F950" s="84" t="s">
        <v>1316</v>
      </c>
      <c r="G950" s="83" t="s">
        <v>363</v>
      </c>
      <c r="H950" s="85">
        <v>16063015</v>
      </c>
      <c r="I950" s="85">
        <v>1140</v>
      </c>
      <c r="J950" s="83" t="s">
        <v>1314</v>
      </c>
      <c r="K950" s="83" t="s">
        <v>1314</v>
      </c>
      <c r="L950" s="86">
        <v>544</v>
      </c>
      <c r="M950" s="83" t="s">
        <v>1318</v>
      </c>
    </row>
    <row r="951" spans="2:13" ht="13.15" customHeight="1" x14ac:dyDescent="0.2">
      <c r="B951" s="61">
        <v>526</v>
      </c>
      <c r="C951" s="82">
        <v>28</v>
      </c>
      <c r="D951" s="83" t="s">
        <v>3247</v>
      </c>
      <c r="E951" s="84">
        <v>21245</v>
      </c>
      <c r="F951" s="84" t="s">
        <v>1316</v>
      </c>
      <c r="G951" s="83" t="s">
        <v>363</v>
      </c>
      <c r="H951" s="85">
        <v>16063015</v>
      </c>
      <c r="I951" s="85">
        <v>1140</v>
      </c>
      <c r="J951" s="83" t="s">
        <v>1314</v>
      </c>
      <c r="K951" s="83" t="s">
        <v>1314</v>
      </c>
      <c r="L951" s="86">
        <v>526</v>
      </c>
      <c r="M951" s="83" t="s">
        <v>1319</v>
      </c>
    </row>
    <row r="952" spans="2:13" ht="13.15" customHeight="1" x14ac:dyDescent="0.2">
      <c r="B952" s="61">
        <v>645</v>
      </c>
      <c r="C952" s="82">
        <v>28</v>
      </c>
      <c r="D952" s="83" t="s">
        <v>3247</v>
      </c>
      <c r="E952" s="84">
        <v>20983</v>
      </c>
      <c r="F952" s="84" t="s">
        <v>1320</v>
      </c>
      <c r="G952" s="83" t="s">
        <v>363</v>
      </c>
      <c r="H952" s="85">
        <v>16063015</v>
      </c>
      <c r="I952" s="85">
        <v>1140</v>
      </c>
      <c r="J952" s="83" t="s">
        <v>1314</v>
      </c>
      <c r="K952" s="83" t="s">
        <v>1314</v>
      </c>
      <c r="L952" s="86">
        <v>645</v>
      </c>
      <c r="M952" s="83" t="s">
        <v>1321</v>
      </c>
    </row>
    <row r="953" spans="2:13" ht="13.15" customHeight="1" x14ac:dyDescent="0.2">
      <c r="B953" s="61">
        <v>538</v>
      </c>
      <c r="C953" s="82">
        <v>28</v>
      </c>
      <c r="D953" s="83" t="s">
        <v>3247</v>
      </c>
      <c r="E953" s="84">
        <v>21114</v>
      </c>
      <c r="F953" s="84" t="s">
        <v>1313</v>
      </c>
      <c r="G953" s="83" t="s">
        <v>363</v>
      </c>
      <c r="H953" s="85">
        <v>16063015</v>
      </c>
      <c r="I953" s="85">
        <v>1140</v>
      </c>
      <c r="J953" s="83" t="s">
        <v>1314</v>
      </c>
      <c r="K953" s="83" t="s">
        <v>1314</v>
      </c>
      <c r="L953" s="86">
        <v>538</v>
      </c>
      <c r="M953" s="83" t="s">
        <v>1322</v>
      </c>
    </row>
    <row r="954" spans="2:13" ht="12.75" customHeight="1" x14ac:dyDescent="0.2">
      <c r="B954" s="61">
        <v>677</v>
      </c>
      <c r="C954" s="82">
        <v>28</v>
      </c>
      <c r="D954" s="83" t="s">
        <v>3247</v>
      </c>
      <c r="E954" s="84">
        <v>21114</v>
      </c>
      <c r="F954" s="84" t="s">
        <v>1313</v>
      </c>
      <c r="G954" s="83" t="s">
        <v>363</v>
      </c>
      <c r="H954" s="85">
        <v>16063015</v>
      </c>
      <c r="I954" s="85">
        <v>1140</v>
      </c>
      <c r="J954" s="83" t="s">
        <v>1314</v>
      </c>
      <c r="K954" s="83" t="s">
        <v>1314</v>
      </c>
      <c r="L954" s="86">
        <v>677</v>
      </c>
      <c r="M954" s="83" t="s">
        <v>1323</v>
      </c>
    </row>
    <row r="955" spans="2:13" ht="12.75" customHeight="1" x14ac:dyDescent="0.2">
      <c r="B955" s="61">
        <v>646</v>
      </c>
      <c r="C955" s="82">
        <v>28</v>
      </c>
      <c r="D955" s="83" t="s">
        <v>3247</v>
      </c>
      <c r="E955" s="84">
        <v>21114</v>
      </c>
      <c r="F955" s="84" t="s">
        <v>1313</v>
      </c>
      <c r="G955" s="83" t="s">
        <v>363</v>
      </c>
      <c r="H955" s="85">
        <v>16063015</v>
      </c>
      <c r="I955" s="85">
        <v>1140</v>
      </c>
      <c r="J955" s="83" t="s">
        <v>1314</v>
      </c>
      <c r="K955" s="83" t="s">
        <v>1314</v>
      </c>
      <c r="L955" s="86">
        <v>646</v>
      </c>
      <c r="M955" s="83" t="s">
        <v>1324</v>
      </c>
    </row>
    <row r="956" spans="2:13" ht="12.75" customHeight="1" x14ac:dyDescent="0.2">
      <c r="B956" s="61">
        <v>539</v>
      </c>
      <c r="C956" s="82">
        <v>28</v>
      </c>
      <c r="D956" s="83" t="s">
        <v>3247</v>
      </c>
      <c r="E956" s="84">
        <v>21114</v>
      </c>
      <c r="F956" s="84" t="s">
        <v>1313</v>
      </c>
      <c r="G956" s="83" t="s">
        <v>363</v>
      </c>
      <c r="H956" s="85">
        <v>16063015</v>
      </c>
      <c r="I956" s="85">
        <v>1140</v>
      </c>
      <c r="J956" s="83" t="s">
        <v>1314</v>
      </c>
      <c r="K956" s="83" t="s">
        <v>1314</v>
      </c>
      <c r="L956" s="86">
        <v>539</v>
      </c>
      <c r="M956" s="83" t="s">
        <v>1325</v>
      </c>
    </row>
    <row r="957" spans="2:13" ht="12.75" customHeight="1" x14ac:dyDescent="0.2">
      <c r="B957" s="61">
        <v>540</v>
      </c>
      <c r="C957" s="82">
        <v>28</v>
      </c>
      <c r="D957" s="83" t="s">
        <v>3247</v>
      </c>
      <c r="E957" s="84">
        <v>21114</v>
      </c>
      <c r="F957" s="84" t="s">
        <v>1313</v>
      </c>
      <c r="G957" s="83" t="s">
        <v>363</v>
      </c>
      <c r="H957" s="85">
        <v>16063015</v>
      </c>
      <c r="I957" s="85">
        <v>1140</v>
      </c>
      <c r="J957" s="83" t="s">
        <v>1314</v>
      </c>
      <c r="K957" s="83" t="s">
        <v>1314</v>
      </c>
      <c r="L957" s="86">
        <v>540</v>
      </c>
      <c r="M957" s="83" t="s">
        <v>1326</v>
      </c>
    </row>
    <row r="958" spans="2:13" ht="12.75" customHeight="1" x14ac:dyDescent="0.2">
      <c r="B958" s="61">
        <v>541</v>
      </c>
      <c r="C958" s="82">
        <v>28</v>
      </c>
      <c r="D958" s="83" t="s">
        <v>3247</v>
      </c>
      <c r="E958" s="84">
        <v>21114</v>
      </c>
      <c r="F958" s="84" t="s">
        <v>1313</v>
      </c>
      <c r="G958" s="83" t="s">
        <v>363</v>
      </c>
      <c r="H958" s="85">
        <v>16063015</v>
      </c>
      <c r="I958" s="85">
        <v>1140</v>
      </c>
      <c r="J958" s="83" t="s">
        <v>1314</v>
      </c>
      <c r="K958" s="83" t="s">
        <v>1314</v>
      </c>
      <c r="L958" s="86">
        <v>541</v>
      </c>
      <c r="M958" s="83" t="s">
        <v>1327</v>
      </c>
    </row>
    <row r="959" spans="2:13" ht="12.75" customHeight="1" x14ac:dyDescent="0.2">
      <c r="B959" s="61">
        <v>647</v>
      </c>
      <c r="C959" s="82">
        <v>28</v>
      </c>
      <c r="D959" s="83" t="s">
        <v>3247</v>
      </c>
      <c r="E959" s="84">
        <v>21114</v>
      </c>
      <c r="F959" s="84" t="s">
        <v>1313</v>
      </c>
      <c r="G959" s="83" t="s">
        <v>363</v>
      </c>
      <c r="H959" s="85">
        <v>16063015</v>
      </c>
      <c r="I959" s="85">
        <v>1140</v>
      </c>
      <c r="J959" s="83" t="s">
        <v>1314</v>
      </c>
      <c r="K959" s="83" t="s">
        <v>1314</v>
      </c>
      <c r="L959" s="86">
        <v>647</v>
      </c>
      <c r="M959" s="83" t="s">
        <v>1328</v>
      </c>
    </row>
    <row r="960" spans="2:13" ht="12.75" customHeight="1" x14ac:dyDescent="0.2">
      <c r="B960" s="61">
        <v>617</v>
      </c>
      <c r="C960" s="82">
        <v>28</v>
      </c>
      <c r="D960" s="83" t="s">
        <v>3247</v>
      </c>
      <c r="E960" s="84">
        <v>21114</v>
      </c>
      <c r="F960" s="84" t="s">
        <v>1313</v>
      </c>
      <c r="G960" s="83" t="s">
        <v>363</v>
      </c>
      <c r="H960" s="85">
        <v>16063015</v>
      </c>
      <c r="I960" s="85">
        <v>1140</v>
      </c>
      <c r="J960" s="83" t="s">
        <v>1314</v>
      </c>
      <c r="K960" s="83" t="s">
        <v>1314</v>
      </c>
      <c r="L960" s="86">
        <v>617</v>
      </c>
      <c r="M960" s="83" t="s">
        <v>1329</v>
      </c>
    </row>
    <row r="961" spans="2:13" ht="12.75" customHeight="1" x14ac:dyDescent="0.2">
      <c r="B961" s="61">
        <v>542</v>
      </c>
      <c r="C961" s="82">
        <v>28</v>
      </c>
      <c r="D961" s="83" t="s">
        <v>3247</v>
      </c>
      <c r="E961" s="84">
        <v>21114</v>
      </c>
      <c r="F961" s="84" t="s">
        <v>1313</v>
      </c>
      <c r="G961" s="83" t="s">
        <v>363</v>
      </c>
      <c r="H961" s="85">
        <v>16063015</v>
      </c>
      <c r="I961" s="85">
        <v>1140</v>
      </c>
      <c r="J961" s="83" t="s">
        <v>1314</v>
      </c>
      <c r="K961" s="83" t="s">
        <v>1314</v>
      </c>
      <c r="L961" s="86">
        <v>542</v>
      </c>
      <c r="M961" s="83" t="s">
        <v>1330</v>
      </c>
    </row>
    <row r="962" spans="2:13" ht="12.75" customHeight="1" x14ac:dyDescent="0.2">
      <c r="B962" s="61">
        <v>648</v>
      </c>
      <c r="C962" s="82">
        <v>28</v>
      </c>
      <c r="D962" s="83" t="s">
        <v>3247</v>
      </c>
      <c r="E962" s="84">
        <v>21114</v>
      </c>
      <c r="F962" s="84" t="s">
        <v>1313</v>
      </c>
      <c r="G962" s="83" t="s">
        <v>363</v>
      </c>
      <c r="H962" s="85">
        <v>16063015</v>
      </c>
      <c r="I962" s="85">
        <v>1140</v>
      </c>
      <c r="J962" s="83" t="s">
        <v>1314</v>
      </c>
      <c r="K962" s="83" t="s">
        <v>1314</v>
      </c>
      <c r="L962" s="86">
        <v>648</v>
      </c>
      <c r="M962" s="83" t="s">
        <v>1331</v>
      </c>
    </row>
    <row r="963" spans="2:13" ht="12.75" customHeight="1" x14ac:dyDescent="0.2">
      <c r="B963" s="61">
        <v>527</v>
      </c>
      <c r="C963" s="82">
        <v>28</v>
      </c>
      <c r="D963" s="83" t="s">
        <v>3247</v>
      </c>
      <c r="E963" s="84">
        <v>21245</v>
      </c>
      <c r="F963" s="84" t="s">
        <v>1316</v>
      </c>
      <c r="G963" s="83" t="s">
        <v>363</v>
      </c>
      <c r="H963" s="85">
        <v>16063015</v>
      </c>
      <c r="I963" s="85">
        <v>1140</v>
      </c>
      <c r="J963" s="83" t="s">
        <v>1314</v>
      </c>
      <c r="K963" s="83" t="s">
        <v>1314</v>
      </c>
      <c r="L963" s="86">
        <v>527</v>
      </c>
      <c r="M963" s="83" t="s">
        <v>1332</v>
      </c>
    </row>
    <row r="964" spans="2:13" ht="12.75" customHeight="1" x14ac:dyDescent="0.2">
      <c r="B964" s="61">
        <v>543</v>
      </c>
      <c r="C964" s="82">
        <v>28</v>
      </c>
      <c r="D964" s="83" t="s">
        <v>3247</v>
      </c>
      <c r="E964" s="84">
        <v>21114</v>
      </c>
      <c r="F964" s="84" t="s">
        <v>1313</v>
      </c>
      <c r="G964" s="83" t="s">
        <v>363</v>
      </c>
      <c r="H964" s="85">
        <v>16063015</v>
      </c>
      <c r="I964" s="85">
        <v>1140</v>
      </c>
      <c r="J964" s="83" t="s">
        <v>1314</v>
      </c>
      <c r="K964" s="83" t="s">
        <v>1314</v>
      </c>
      <c r="L964" s="86">
        <v>543</v>
      </c>
      <c r="M964" s="83" t="s">
        <v>1333</v>
      </c>
    </row>
    <row r="965" spans="2:13" ht="12.75" customHeight="1" x14ac:dyDescent="0.2">
      <c r="B965" s="61">
        <v>678</v>
      </c>
      <c r="C965" s="82">
        <v>28</v>
      </c>
      <c r="D965" s="83" t="s">
        <v>3247</v>
      </c>
      <c r="E965" s="84">
        <v>21114</v>
      </c>
      <c r="F965" s="84" t="s">
        <v>1313</v>
      </c>
      <c r="G965" s="83" t="s">
        <v>363</v>
      </c>
      <c r="H965" s="85">
        <v>16063015</v>
      </c>
      <c r="I965" s="85">
        <v>1140</v>
      </c>
      <c r="J965" s="83" t="s">
        <v>1314</v>
      </c>
      <c r="K965" s="83" t="s">
        <v>1314</v>
      </c>
      <c r="L965" s="86">
        <v>678</v>
      </c>
      <c r="M965" s="83" t="s">
        <v>1334</v>
      </c>
    </row>
    <row r="966" spans="2:13" ht="12.75" customHeight="1" x14ac:dyDescent="0.2">
      <c r="B966" s="61">
        <v>704</v>
      </c>
      <c r="C966" s="82">
        <v>28</v>
      </c>
      <c r="D966" s="83" t="s">
        <v>3247</v>
      </c>
      <c r="E966" s="84">
        <v>21245</v>
      </c>
      <c r="F966" s="84" t="s">
        <v>1316</v>
      </c>
      <c r="G966" s="83" t="s">
        <v>363</v>
      </c>
      <c r="H966" s="85">
        <v>16063015</v>
      </c>
      <c r="I966" s="85">
        <v>1140</v>
      </c>
      <c r="J966" s="83" t="s">
        <v>1314</v>
      </c>
      <c r="K966" s="83" t="s">
        <v>1314</v>
      </c>
      <c r="L966" s="86">
        <v>704</v>
      </c>
      <c r="M966" s="83" t="s">
        <v>380</v>
      </c>
    </row>
    <row r="967" spans="2:13" ht="12.75" customHeight="1" x14ac:dyDescent="0.2">
      <c r="B967" s="61">
        <v>551</v>
      </c>
      <c r="C967" s="82">
        <v>28</v>
      </c>
      <c r="D967" s="83" t="s">
        <v>3247</v>
      </c>
      <c r="E967" s="84">
        <v>21245</v>
      </c>
      <c r="F967" s="84" t="s">
        <v>1316</v>
      </c>
      <c r="G967" s="83" t="s">
        <v>363</v>
      </c>
      <c r="H967" s="85">
        <v>16063023</v>
      </c>
      <c r="I967" s="85">
        <v>1256</v>
      </c>
      <c r="J967" s="83" t="s">
        <v>1335</v>
      </c>
      <c r="K967" s="83" t="s">
        <v>1335</v>
      </c>
      <c r="L967" s="86">
        <v>551</v>
      </c>
      <c r="M967" s="83" t="s">
        <v>1335</v>
      </c>
    </row>
    <row r="968" spans="2:13" ht="13.15" customHeight="1" x14ac:dyDescent="0.2">
      <c r="B968" s="61">
        <v>624</v>
      </c>
      <c r="C968" s="82">
        <v>28</v>
      </c>
      <c r="D968" s="83" t="s">
        <v>3247</v>
      </c>
      <c r="E968" s="84">
        <v>20995</v>
      </c>
      <c r="F968" s="84" t="s">
        <v>1307</v>
      </c>
      <c r="G968" s="83" t="s">
        <v>363</v>
      </c>
      <c r="H968" s="85">
        <v>16063032</v>
      </c>
      <c r="I968" s="85">
        <v>1126</v>
      </c>
      <c r="J968" s="83" t="s">
        <v>1336</v>
      </c>
      <c r="K968" s="83" t="s">
        <v>1337</v>
      </c>
      <c r="L968" s="86">
        <v>624</v>
      </c>
      <c r="M968" s="83" t="s">
        <v>1338</v>
      </c>
    </row>
    <row r="969" spans="2:13" ht="13.15" customHeight="1" x14ac:dyDescent="0.2">
      <c r="B969" s="61">
        <v>563</v>
      </c>
      <c r="C969" s="82">
        <v>28</v>
      </c>
      <c r="D969" s="83" t="s">
        <v>3247</v>
      </c>
      <c r="E969" s="84">
        <v>20995</v>
      </c>
      <c r="F969" s="84" t="s">
        <v>1307</v>
      </c>
      <c r="G969" s="83" t="s">
        <v>363</v>
      </c>
      <c r="H969" s="85">
        <v>16063032</v>
      </c>
      <c r="I969" s="85">
        <v>1126</v>
      </c>
      <c r="J969" s="83" t="s">
        <v>1336</v>
      </c>
      <c r="K969" s="83" t="s">
        <v>1337</v>
      </c>
      <c r="L969" s="86">
        <v>563</v>
      </c>
      <c r="M969" s="83" t="s">
        <v>1339</v>
      </c>
    </row>
    <row r="970" spans="2:13" ht="13.15" customHeight="1" x14ac:dyDescent="0.2">
      <c r="B970" s="61">
        <v>564</v>
      </c>
      <c r="C970" s="82">
        <v>28</v>
      </c>
      <c r="D970" s="83" t="s">
        <v>3247</v>
      </c>
      <c r="E970" s="84">
        <v>20995</v>
      </c>
      <c r="F970" s="84" t="s">
        <v>1307</v>
      </c>
      <c r="G970" s="83" t="s">
        <v>363</v>
      </c>
      <c r="H970" s="85">
        <v>16063032</v>
      </c>
      <c r="I970" s="85">
        <v>1126</v>
      </c>
      <c r="J970" s="83" t="s">
        <v>1336</v>
      </c>
      <c r="K970" s="83" t="s">
        <v>1337</v>
      </c>
      <c r="L970" s="86">
        <v>564</v>
      </c>
      <c r="M970" s="83" t="s">
        <v>1340</v>
      </c>
    </row>
    <row r="971" spans="2:13" ht="13.15" customHeight="1" x14ac:dyDescent="0.2">
      <c r="B971" s="61">
        <v>565</v>
      </c>
      <c r="C971" s="82">
        <v>28</v>
      </c>
      <c r="D971" s="83" t="s">
        <v>3247</v>
      </c>
      <c r="E971" s="84">
        <v>20983</v>
      </c>
      <c r="F971" s="84" t="s">
        <v>1320</v>
      </c>
      <c r="G971" s="83" t="s">
        <v>363</v>
      </c>
      <c r="H971" s="85">
        <v>16063032</v>
      </c>
      <c r="I971" s="85">
        <v>1126</v>
      </c>
      <c r="J971" s="83" t="s">
        <v>1336</v>
      </c>
      <c r="K971" s="83" t="s">
        <v>1337</v>
      </c>
      <c r="L971" s="86">
        <v>565</v>
      </c>
      <c r="M971" s="83" t="s">
        <v>1341</v>
      </c>
    </row>
    <row r="972" spans="2:13" ht="13.15" customHeight="1" x14ac:dyDescent="0.2">
      <c r="B972" s="61">
        <v>566</v>
      </c>
      <c r="C972" s="82">
        <v>28</v>
      </c>
      <c r="D972" s="83" t="s">
        <v>3247</v>
      </c>
      <c r="E972" s="84">
        <v>20995</v>
      </c>
      <c r="F972" s="84" t="s">
        <v>1307</v>
      </c>
      <c r="G972" s="83" t="s">
        <v>363</v>
      </c>
      <c r="H972" s="85">
        <v>16063032</v>
      </c>
      <c r="I972" s="85">
        <v>1126</v>
      </c>
      <c r="J972" s="83" t="s">
        <v>1336</v>
      </c>
      <c r="K972" s="83" t="s">
        <v>1337</v>
      </c>
      <c r="L972" s="86">
        <v>566</v>
      </c>
      <c r="M972" s="83" t="s">
        <v>1337</v>
      </c>
    </row>
    <row r="973" spans="2:13" ht="13.15" customHeight="1" x14ac:dyDescent="0.2">
      <c r="B973" s="61">
        <v>625</v>
      </c>
      <c r="C973" s="82">
        <v>28</v>
      </c>
      <c r="D973" s="83" t="s">
        <v>3247</v>
      </c>
      <c r="E973" s="84">
        <v>20995</v>
      </c>
      <c r="F973" s="84" t="s">
        <v>1307</v>
      </c>
      <c r="G973" s="83" t="s">
        <v>363</v>
      </c>
      <c r="H973" s="85">
        <v>16063032</v>
      </c>
      <c r="I973" s="85">
        <v>1126</v>
      </c>
      <c r="J973" s="83" t="s">
        <v>1336</v>
      </c>
      <c r="K973" s="83" t="s">
        <v>1337</v>
      </c>
      <c r="L973" s="86">
        <v>625</v>
      </c>
      <c r="M973" s="83" t="s">
        <v>420</v>
      </c>
    </row>
    <row r="974" spans="2:13" ht="13.15" customHeight="1" x14ac:dyDescent="0.2">
      <c r="B974" s="61">
        <v>6251</v>
      </c>
      <c r="C974" s="82">
        <v>28</v>
      </c>
      <c r="D974" s="83" t="s">
        <v>3247</v>
      </c>
      <c r="E974" s="84">
        <v>20995</v>
      </c>
      <c r="F974" s="84" t="s">
        <v>1307</v>
      </c>
      <c r="G974" s="83" t="s">
        <v>363</v>
      </c>
      <c r="H974" s="85">
        <v>16063032</v>
      </c>
      <c r="I974" s="85">
        <v>1126</v>
      </c>
      <c r="J974" s="83" t="s">
        <v>1336</v>
      </c>
      <c r="K974" s="83" t="s">
        <v>1337</v>
      </c>
      <c r="L974" s="86">
        <v>6251</v>
      </c>
      <c r="M974" s="83" t="s">
        <v>3238</v>
      </c>
    </row>
    <row r="975" spans="2:13" ht="13.15" customHeight="1" x14ac:dyDescent="0.2">
      <c r="B975" s="61">
        <v>626</v>
      </c>
      <c r="C975" s="82">
        <v>28</v>
      </c>
      <c r="D975" s="83" t="s">
        <v>3247</v>
      </c>
      <c r="E975" s="84">
        <v>20995</v>
      </c>
      <c r="F975" s="84" t="s">
        <v>1307</v>
      </c>
      <c r="G975" s="83" t="s">
        <v>363</v>
      </c>
      <c r="H975" s="85">
        <v>16063032</v>
      </c>
      <c r="I975" s="85">
        <v>1126</v>
      </c>
      <c r="J975" s="83" t="s">
        <v>1336</v>
      </c>
      <c r="K975" s="83" t="s">
        <v>1337</v>
      </c>
      <c r="L975" s="86">
        <v>626</v>
      </c>
      <c r="M975" s="83" t="s">
        <v>1342</v>
      </c>
    </row>
    <row r="976" spans="2:13" ht="13.15" customHeight="1" x14ac:dyDescent="0.2">
      <c r="B976" s="61">
        <v>5641</v>
      </c>
      <c r="C976" s="82">
        <v>28</v>
      </c>
      <c r="D976" s="83" t="s">
        <v>3247</v>
      </c>
      <c r="E976" s="84">
        <v>20995</v>
      </c>
      <c r="F976" s="84" t="s">
        <v>1307</v>
      </c>
      <c r="G976" s="83" t="s">
        <v>363</v>
      </c>
      <c r="H976" s="85">
        <v>16063032</v>
      </c>
      <c r="I976" s="85">
        <v>1126</v>
      </c>
      <c r="J976" s="83" t="s">
        <v>1336</v>
      </c>
      <c r="K976" s="83" t="s">
        <v>1337</v>
      </c>
      <c r="L976" s="86">
        <v>5641</v>
      </c>
      <c r="M976" s="83" t="s">
        <v>3235</v>
      </c>
    </row>
    <row r="977" spans="2:13" ht="13.15" customHeight="1" x14ac:dyDescent="0.2">
      <c r="B977" s="61">
        <v>567</v>
      </c>
      <c r="C977" s="82">
        <v>28</v>
      </c>
      <c r="D977" s="83" t="s">
        <v>3247</v>
      </c>
      <c r="E977" s="84">
        <v>20983</v>
      </c>
      <c r="F977" s="84" t="s">
        <v>1320</v>
      </c>
      <c r="G977" s="83" t="s">
        <v>363</v>
      </c>
      <c r="H977" s="85">
        <v>16063032</v>
      </c>
      <c r="I977" s="85">
        <v>1126</v>
      </c>
      <c r="J977" s="83" t="s">
        <v>1336</v>
      </c>
      <c r="K977" s="83" t="s">
        <v>1337</v>
      </c>
      <c r="L977" s="86">
        <v>567</v>
      </c>
      <c r="M977" s="83" t="s">
        <v>1343</v>
      </c>
    </row>
    <row r="978" spans="2:13" ht="13.15" customHeight="1" x14ac:dyDescent="0.2">
      <c r="B978" s="61">
        <v>627</v>
      </c>
      <c r="C978" s="82">
        <v>28</v>
      </c>
      <c r="D978" s="83" t="s">
        <v>3247</v>
      </c>
      <c r="E978" s="84">
        <v>31164</v>
      </c>
      <c r="F978" s="84" t="s">
        <v>1344</v>
      </c>
      <c r="G978" s="83" t="s">
        <v>363</v>
      </c>
      <c r="H978" s="85">
        <v>16063032</v>
      </c>
      <c r="I978" s="85">
        <v>1126</v>
      </c>
      <c r="J978" s="83" t="s">
        <v>1336</v>
      </c>
      <c r="K978" s="83" t="s">
        <v>1337</v>
      </c>
      <c r="L978" s="86">
        <v>627</v>
      </c>
      <c r="M978" s="83" t="s">
        <v>1345</v>
      </c>
    </row>
    <row r="979" spans="2:13" ht="13.15" customHeight="1" x14ac:dyDescent="0.2">
      <c r="B979" s="61">
        <v>628</v>
      </c>
      <c r="C979" s="82">
        <v>28</v>
      </c>
      <c r="D979" s="83" t="s">
        <v>3247</v>
      </c>
      <c r="E979" s="84">
        <v>20995</v>
      </c>
      <c r="F979" s="84" t="s">
        <v>1307</v>
      </c>
      <c r="G979" s="83" t="s">
        <v>363</v>
      </c>
      <c r="H979" s="85">
        <v>16063032</v>
      </c>
      <c r="I979" s="85">
        <v>1126</v>
      </c>
      <c r="J979" s="83" t="s">
        <v>1336</v>
      </c>
      <c r="K979" s="83" t="s">
        <v>1337</v>
      </c>
      <c r="L979" s="86">
        <v>628</v>
      </c>
      <c r="M979" s="83" t="s">
        <v>1346</v>
      </c>
    </row>
    <row r="980" spans="2:13" ht="13.15" customHeight="1" x14ac:dyDescent="0.2">
      <c r="B980" s="61">
        <v>629</v>
      </c>
      <c r="C980" s="82">
        <v>28</v>
      </c>
      <c r="D980" s="83" t="s">
        <v>3247</v>
      </c>
      <c r="E980" s="84">
        <v>20995</v>
      </c>
      <c r="F980" s="84" t="s">
        <v>1307</v>
      </c>
      <c r="G980" s="83" t="s">
        <v>363</v>
      </c>
      <c r="H980" s="85">
        <v>16063032</v>
      </c>
      <c r="I980" s="85">
        <v>1126</v>
      </c>
      <c r="J980" s="83" t="s">
        <v>1336</v>
      </c>
      <c r="K980" s="83" t="s">
        <v>1337</v>
      </c>
      <c r="L980" s="86">
        <v>629</v>
      </c>
      <c r="M980" s="83" t="s">
        <v>1347</v>
      </c>
    </row>
    <row r="981" spans="2:13" ht="13.15" customHeight="1" x14ac:dyDescent="0.2">
      <c r="B981" s="61">
        <v>568</v>
      </c>
      <c r="C981" s="82">
        <v>28</v>
      </c>
      <c r="D981" s="83" t="s">
        <v>3247</v>
      </c>
      <c r="E981" s="84">
        <v>20995</v>
      </c>
      <c r="F981" s="84" t="s">
        <v>1307</v>
      </c>
      <c r="G981" s="83" t="s">
        <v>363</v>
      </c>
      <c r="H981" s="85">
        <v>16063032</v>
      </c>
      <c r="I981" s="85">
        <v>1126</v>
      </c>
      <c r="J981" s="83" t="s">
        <v>1336</v>
      </c>
      <c r="K981" s="83" t="s">
        <v>1337</v>
      </c>
      <c r="L981" s="86">
        <v>568</v>
      </c>
      <c r="M981" s="83" t="s">
        <v>493</v>
      </c>
    </row>
    <row r="982" spans="2:13" ht="13.15" customHeight="1" x14ac:dyDescent="0.2">
      <c r="B982" s="61">
        <v>569</v>
      </c>
      <c r="C982" s="82">
        <v>28</v>
      </c>
      <c r="D982" s="83" t="s">
        <v>3247</v>
      </c>
      <c r="E982" s="84">
        <v>20995</v>
      </c>
      <c r="F982" s="84" t="s">
        <v>1307</v>
      </c>
      <c r="G982" s="83" t="s">
        <v>363</v>
      </c>
      <c r="H982" s="85">
        <v>16063033</v>
      </c>
      <c r="I982" s="85">
        <v>1195</v>
      </c>
      <c r="J982" s="83" t="s">
        <v>1348</v>
      </c>
      <c r="K982" s="83" t="s">
        <v>1348</v>
      </c>
      <c r="L982" s="86">
        <v>569</v>
      </c>
      <c r="M982" s="83" t="s">
        <v>1348</v>
      </c>
    </row>
    <row r="983" spans="2:13" ht="13.15" customHeight="1" x14ac:dyDescent="0.2">
      <c r="B983" s="61">
        <v>489</v>
      </c>
      <c r="C983" s="82">
        <v>28</v>
      </c>
      <c r="D983" s="83" t="s">
        <v>3247</v>
      </c>
      <c r="E983" s="84">
        <v>21245</v>
      </c>
      <c r="F983" s="84" t="s">
        <v>1316</v>
      </c>
      <c r="G983" s="83" t="s">
        <v>363</v>
      </c>
      <c r="H983" s="85">
        <v>16066095</v>
      </c>
      <c r="I983" s="85">
        <v>30</v>
      </c>
      <c r="J983" s="83" t="s">
        <v>1349</v>
      </c>
      <c r="K983" s="83" t="s">
        <v>1350</v>
      </c>
      <c r="L983" s="86">
        <v>489</v>
      </c>
      <c r="M983" s="83" t="s">
        <v>1351</v>
      </c>
    </row>
    <row r="984" spans="2:13" ht="13.15" customHeight="1" x14ac:dyDescent="0.2">
      <c r="B984" s="61">
        <v>554</v>
      </c>
      <c r="C984" s="82">
        <v>28</v>
      </c>
      <c r="D984" s="83" t="s">
        <v>3247</v>
      </c>
      <c r="E984" s="84">
        <v>21245</v>
      </c>
      <c r="F984" s="84" t="s">
        <v>1316</v>
      </c>
      <c r="G984" s="83" t="s">
        <v>363</v>
      </c>
      <c r="H984" s="85">
        <v>16066095</v>
      </c>
      <c r="I984" s="85">
        <v>30</v>
      </c>
      <c r="J984" s="83" t="s">
        <v>1349</v>
      </c>
      <c r="K984" s="83" t="s">
        <v>1350</v>
      </c>
      <c r="L984" s="86">
        <v>554</v>
      </c>
      <c r="M984" s="83" t="s">
        <v>871</v>
      </c>
    </row>
    <row r="985" spans="2:13" ht="13.15" customHeight="1" x14ac:dyDescent="0.2">
      <c r="B985" s="61">
        <v>582</v>
      </c>
      <c r="C985" s="82">
        <v>28</v>
      </c>
      <c r="D985" s="83" t="s">
        <v>3247</v>
      </c>
      <c r="E985" s="84">
        <v>21245</v>
      </c>
      <c r="F985" s="84" t="s">
        <v>1316</v>
      </c>
      <c r="G985" s="83" t="s">
        <v>363</v>
      </c>
      <c r="H985" s="85">
        <v>16066095</v>
      </c>
      <c r="I985" s="85">
        <v>30</v>
      </c>
      <c r="J985" s="83" t="s">
        <v>1349</v>
      </c>
      <c r="K985" s="83" t="s">
        <v>1350</v>
      </c>
      <c r="L985" s="86">
        <v>582</v>
      </c>
      <c r="M985" s="83" t="s">
        <v>1352</v>
      </c>
    </row>
    <row r="986" spans="2:13" ht="13.15" customHeight="1" x14ac:dyDescent="0.2">
      <c r="B986" s="61">
        <v>583</v>
      </c>
      <c r="C986" s="82">
        <v>28</v>
      </c>
      <c r="D986" s="83" t="s">
        <v>3247</v>
      </c>
      <c r="E986" s="84">
        <v>21245</v>
      </c>
      <c r="F986" s="84" t="s">
        <v>1316</v>
      </c>
      <c r="G986" s="83" t="s">
        <v>363</v>
      </c>
      <c r="H986" s="85">
        <v>16066095</v>
      </c>
      <c r="I986" s="85">
        <v>30</v>
      </c>
      <c r="J986" s="83" t="s">
        <v>1349</v>
      </c>
      <c r="K986" s="83" t="s">
        <v>1350</v>
      </c>
      <c r="L986" s="86">
        <v>583</v>
      </c>
      <c r="M986" s="83" t="s">
        <v>1350</v>
      </c>
    </row>
    <row r="987" spans="2:13" ht="13.15" customHeight="1" x14ac:dyDescent="0.2">
      <c r="B987" s="61">
        <v>1033</v>
      </c>
      <c r="C987" s="82">
        <v>28</v>
      </c>
      <c r="D987" s="83" t="s">
        <v>3247</v>
      </c>
      <c r="E987" s="84">
        <v>21245</v>
      </c>
      <c r="F987" s="84" t="s">
        <v>1316</v>
      </c>
      <c r="G987" s="83" t="s">
        <v>1305</v>
      </c>
      <c r="H987" s="85">
        <v>16066095</v>
      </c>
      <c r="I987" s="85">
        <v>30</v>
      </c>
      <c r="J987" s="83" t="s">
        <v>1349</v>
      </c>
      <c r="K987" s="83" t="s">
        <v>1350</v>
      </c>
      <c r="L987" s="86">
        <v>1033</v>
      </c>
      <c r="M987" s="83" t="s">
        <v>1353</v>
      </c>
    </row>
    <row r="988" spans="2:13" ht="13.15" customHeight="1" x14ac:dyDescent="0.2">
      <c r="B988" s="61">
        <v>1034</v>
      </c>
      <c r="C988" s="82">
        <v>28</v>
      </c>
      <c r="D988" s="83" t="s">
        <v>3247</v>
      </c>
      <c r="E988" s="84">
        <v>21245</v>
      </c>
      <c r="F988" s="84" t="s">
        <v>1316</v>
      </c>
      <c r="G988" s="83" t="s">
        <v>1305</v>
      </c>
      <c r="H988" s="85">
        <v>16066095</v>
      </c>
      <c r="I988" s="85">
        <v>30</v>
      </c>
      <c r="J988" s="83" t="s">
        <v>1349</v>
      </c>
      <c r="K988" s="83" t="s">
        <v>1350</v>
      </c>
      <c r="L988" s="86">
        <v>1034</v>
      </c>
      <c r="M988" s="83" t="s">
        <v>1354</v>
      </c>
    </row>
    <row r="989" spans="2:13" ht="13.15" customHeight="1" x14ac:dyDescent="0.2">
      <c r="B989" s="61">
        <v>584</v>
      </c>
      <c r="C989" s="82">
        <v>28</v>
      </c>
      <c r="D989" s="83" t="s">
        <v>3247</v>
      </c>
      <c r="E989" s="84">
        <v>21245</v>
      </c>
      <c r="F989" s="84" t="s">
        <v>1316</v>
      </c>
      <c r="G989" s="83" t="s">
        <v>363</v>
      </c>
      <c r="H989" s="85">
        <v>16066095</v>
      </c>
      <c r="I989" s="85">
        <v>30</v>
      </c>
      <c r="J989" s="83" t="s">
        <v>1349</v>
      </c>
      <c r="K989" s="83" t="s">
        <v>1350</v>
      </c>
      <c r="L989" s="86">
        <v>584</v>
      </c>
      <c r="M989" s="83" t="s">
        <v>1355</v>
      </c>
    </row>
    <row r="990" spans="2:13" ht="13.15" customHeight="1" x14ac:dyDescent="0.2">
      <c r="B990" s="61">
        <v>1035</v>
      </c>
      <c r="C990" s="82">
        <v>28</v>
      </c>
      <c r="D990" s="83" t="s">
        <v>3247</v>
      </c>
      <c r="E990" s="84">
        <v>21245</v>
      </c>
      <c r="F990" s="84" t="s">
        <v>1316</v>
      </c>
      <c r="G990" s="83" t="s">
        <v>1305</v>
      </c>
      <c r="H990" s="85">
        <v>16066095</v>
      </c>
      <c r="I990" s="85">
        <v>30</v>
      </c>
      <c r="J990" s="83" t="s">
        <v>1349</v>
      </c>
      <c r="K990" s="83" t="s">
        <v>1350</v>
      </c>
      <c r="L990" s="86">
        <v>1035</v>
      </c>
      <c r="M990" s="83" t="s">
        <v>1356</v>
      </c>
    </row>
    <row r="991" spans="2:13" ht="13.15" customHeight="1" x14ac:dyDescent="0.2">
      <c r="B991" s="61">
        <v>546</v>
      </c>
      <c r="C991" s="82">
        <v>28</v>
      </c>
      <c r="D991" s="83" t="s">
        <v>3247</v>
      </c>
      <c r="E991" s="84">
        <v>21114</v>
      </c>
      <c r="F991" s="84" t="s">
        <v>1313</v>
      </c>
      <c r="G991" s="83" t="s">
        <v>363</v>
      </c>
      <c r="H991" s="85">
        <v>16063101</v>
      </c>
      <c r="I991" s="85">
        <v>3123</v>
      </c>
      <c r="J991" s="83" t="s">
        <v>1357</v>
      </c>
      <c r="K991" s="83" t="s">
        <v>1357</v>
      </c>
      <c r="L991" s="86">
        <v>546</v>
      </c>
      <c r="M991" s="83" t="s">
        <v>1358</v>
      </c>
    </row>
    <row r="992" spans="2:13" ht="13.15" customHeight="1" x14ac:dyDescent="0.2">
      <c r="B992" s="61">
        <v>547</v>
      </c>
      <c r="C992" s="82">
        <v>28</v>
      </c>
      <c r="D992" s="83" t="s">
        <v>3247</v>
      </c>
      <c r="E992" s="84">
        <v>20966</v>
      </c>
      <c r="F992" s="84" t="s">
        <v>1276</v>
      </c>
      <c r="G992" s="83" t="s">
        <v>363</v>
      </c>
      <c r="H992" s="85">
        <v>16063101</v>
      </c>
      <c r="I992" s="85">
        <v>3123</v>
      </c>
      <c r="J992" s="83" t="s">
        <v>1357</v>
      </c>
      <c r="K992" s="83" t="s">
        <v>1357</v>
      </c>
      <c r="L992" s="86">
        <v>547</v>
      </c>
      <c r="M992" s="83" t="s">
        <v>1359</v>
      </c>
    </row>
    <row r="993" spans="2:13" ht="13.15" customHeight="1" x14ac:dyDescent="0.2">
      <c r="B993" s="61">
        <v>607</v>
      </c>
      <c r="C993" s="82">
        <v>28</v>
      </c>
      <c r="D993" s="83" t="s">
        <v>3247</v>
      </c>
      <c r="E993" s="84">
        <v>20966</v>
      </c>
      <c r="F993" s="84" t="s">
        <v>1276</v>
      </c>
      <c r="G993" s="83" t="s">
        <v>363</v>
      </c>
      <c r="H993" s="85">
        <v>16063101</v>
      </c>
      <c r="I993" s="85">
        <v>3123</v>
      </c>
      <c r="J993" s="83" t="s">
        <v>1357</v>
      </c>
      <c r="K993" s="83" t="s">
        <v>1357</v>
      </c>
      <c r="L993" s="86">
        <v>607</v>
      </c>
      <c r="M993" s="83" t="s">
        <v>1360</v>
      </c>
    </row>
    <row r="994" spans="2:13" ht="13.15" customHeight="1" x14ac:dyDescent="0.2">
      <c r="B994" s="61">
        <v>608</v>
      </c>
      <c r="C994" s="82">
        <v>28</v>
      </c>
      <c r="D994" s="83" t="s">
        <v>3247</v>
      </c>
      <c r="E994" s="84">
        <v>20966</v>
      </c>
      <c r="F994" s="84" t="s">
        <v>1276</v>
      </c>
      <c r="G994" s="83" t="s">
        <v>363</v>
      </c>
      <c r="H994" s="85">
        <v>16063101</v>
      </c>
      <c r="I994" s="85">
        <v>3123</v>
      </c>
      <c r="J994" s="83" t="s">
        <v>1357</v>
      </c>
      <c r="K994" s="83" t="s">
        <v>1357</v>
      </c>
      <c r="L994" s="86">
        <v>608</v>
      </c>
      <c r="M994" s="83" t="s">
        <v>1361</v>
      </c>
    </row>
    <row r="995" spans="2:13" ht="13.15" customHeight="1" x14ac:dyDescent="0.2">
      <c r="B995" s="61">
        <v>548</v>
      </c>
      <c r="C995" s="82">
        <v>28</v>
      </c>
      <c r="D995" s="83" t="s">
        <v>3247</v>
      </c>
      <c r="E995" s="84">
        <v>20966</v>
      </c>
      <c r="F995" s="84" t="s">
        <v>1276</v>
      </c>
      <c r="G995" s="83" t="s">
        <v>363</v>
      </c>
      <c r="H995" s="85">
        <v>16063101</v>
      </c>
      <c r="I995" s="85">
        <v>3123</v>
      </c>
      <c r="J995" s="83" t="s">
        <v>1357</v>
      </c>
      <c r="K995" s="83" t="s">
        <v>1357</v>
      </c>
      <c r="L995" s="86">
        <v>548</v>
      </c>
      <c r="M995" s="83" t="s">
        <v>3176</v>
      </c>
    </row>
    <row r="996" spans="2:13" ht="13.15" customHeight="1" x14ac:dyDescent="0.2">
      <c r="B996" s="61">
        <v>609</v>
      </c>
      <c r="C996" s="82">
        <v>28</v>
      </c>
      <c r="D996" s="83" t="s">
        <v>3247</v>
      </c>
      <c r="E996" s="84">
        <v>20966</v>
      </c>
      <c r="F996" s="84" t="s">
        <v>1276</v>
      </c>
      <c r="G996" s="83" t="s">
        <v>363</v>
      </c>
      <c r="H996" s="85">
        <v>16063101</v>
      </c>
      <c r="I996" s="85">
        <v>3123</v>
      </c>
      <c r="J996" s="83" t="s">
        <v>1357</v>
      </c>
      <c r="K996" s="83" t="s">
        <v>1357</v>
      </c>
      <c r="L996" s="86">
        <v>609</v>
      </c>
      <c r="M996" s="83" t="s">
        <v>1362</v>
      </c>
    </row>
    <row r="997" spans="2:13" ht="13.15" customHeight="1" x14ac:dyDescent="0.2">
      <c r="B997" s="61">
        <v>593</v>
      </c>
      <c r="C997" s="82">
        <v>28</v>
      </c>
      <c r="D997" s="83" t="s">
        <v>3247</v>
      </c>
      <c r="E997" s="84">
        <v>56597</v>
      </c>
      <c r="F997" s="84" t="s">
        <v>1265</v>
      </c>
      <c r="G997" s="83" t="s">
        <v>363</v>
      </c>
      <c r="H997" s="85">
        <v>16063051</v>
      </c>
      <c r="I997" s="85">
        <v>1009</v>
      </c>
      <c r="J997" s="83" t="s">
        <v>235</v>
      </c>
      <c r="K997" s="83" t="s">
        <v>235</v>
      </c>
      <c r="L997" s="86">
        <v>593</v>
      </c>
      <c r="M997" s="83" t="s">
        <v>1363</v>
      </c>
    </row>
    <row r="998" spans="2:13" ht="13.15" customHeight="1" x14ac:dyDescent="0.2">
      <c r="B998" s="61">
        <v>594</v>
      </c>
      <c r="C998" s="82">
        <v>28</v>
      </c>
      <c r="D998" s="83" t="s">
        <v>3247</v>
      </c>
      <c r="E998" s="84">
        <v>56597</v>
      </c>
      <c r="F998" s="84" t="s">
        <v>1265</v>
      </c>
      <c r="G998" s="83" t="s">
        <v>363</v>
      </c>
      <c r="H998" s="85">
        <v>16063051</v>
      </c>
      <c r="I998" s="85">
        <v>1009</v>
      </c>
      <c r="J998" s="83" t="s">
        <v>235</v>
      </c>
      <c r="K998" s="83" t="s">
        <v>235</v>
      </c>
      <c r="L998" s="86">
        <v>594</v>
      </c>
      <c r="M998" s="83" t="s">
        <v>1364</v>
      </c>
    </row>
    <row r="999" spans="2:13" ht="13.15" customHeight="1" x14ac:dyDescent="0.2">
      <c r="B999" s="61">
        <v>595</v>
      </c>
      <c r="C999" s="82">
        <v>28</v>
      </c>
      <c r="D999" s="83" t="s">
        <v>3247</v>
      </c>
      <c r="E999" s="84">
        <v>56597</v>
      </c>
      <c r="F999" s="84" t="s">
        <v>1265</v>
      </c>
      <c r="G999" s="83" t="s">
        <v>363</v>
      </c>
      <c r="H999" s="85">
        <v>16063051</v>
      </c>
      <c r="I999" s="85">
        <v>1009</v>
      </c>
      <c r="J999" s="83" t="s">
        <v>235</v>
      </c>
      <c r="K999" s="83" t="s">
        <v>235</v>
      </c>
      <c r="L999" s="86">
        <v>595</v>
      </c>
      <c r="M999" s="83" t="s">
        <v>235</v>
      </c>
    </row>
    <row r="1000" spans="2:13" ht="13.15" customHeight="1" x14ac:dyDescent="0.2">
      <c r="B1000" s="61">
        <v>1058</v>
      </c>
      <c r="C1000" s="82">
        <v>28</v>
      </c>
      <c r="D1000" s="83" t="s">
        <v>3247</v>
      </c>
      <c r="E1000" s="84">
        <v>21321</v>
      </c>
      <c r="F1000" s="84" t="s">
        <v>1365</v>
      </c>
      <c r="G1000" s="83" t="s">
        <v>1305</v>
      </c>
      <c r="H1000" s="85">
        <v>16066052</v>
      </c>
      <c r="I1000" s="85">
        <v>104</v>
      </c>
      <c r="J1000" s="83" t="s">
        <v>1366</v>
      </c>
      <c r="K1000" s="83" t="s">
        <v>1366</v>
      </c>
      <c r="L1000" s="86">
        <v>1058</v>
      </c>
      <c r="M1000" s="83" t="s">
        <v>1366</v>
      </c>
    </row>
    <row r="1001" spans="2:13" ht="13.15" customHeight="1" x14ac:dyDescent="0.2">
      <c r="B1001" s="61">
        <v>621</v>
      </c>
      <c r="C1001" s="82">
        <v>28</v>
      </c>
      <c r="D1001" s="83" t="s">
        <v>3247</v>
      </c>
      <c r="E1001" s="84">
        <v>20983</v>
      </c>
      <c r="F1001" s="84" t="s">
        <v>1320</v>
      </c>
      <c r="G1001" s="83" t="s">
        <v>363</v>
      </c>
      <c r="H1001" s="85">
        <v>16063062</v>
      </c>
      <c r="I1001" s="85">
        <v>1119</v>
      </c>
      <c r="J1001" s="83" t="s">
        <v>1367</v>
      </c>
      <c r="K1001" s="83" t="s">
        <v>1367</v>
      </c>
      <c r="L1001" s="86">
        <v>621</v>
      </c>
      <c r="M1001" s="83" t="s">
        <v>1368</v>
      </c>
    </row>
    <row r="1002" spans="2:13" ht="13.15" customHeight="1" x14ac:dyDescent="0.2">
      <c r="B1002" s="61">
        <v>623</v>
      </c>
      <c r="C1002" s="82">
        <v>28</v>
      </c>
      <c r="D1002" s="83" t="s">
        <v>3247</v>
      </c>
      <c r="E1002" s="84">
        <v>20983</v>
      </c>
      <c r="F1002" s="84" t="s">
        <v>1320</v>
      </c>
      <c r="G1002" s="83" t="s">
        <v>363</v>
      </c>
      <c r="H1002" s="85">
        <v>16063062</v>
      </c>
      <c r="I1002" s="85">
        <v>1119</v>
      </c>
      <c r="J1002" s="83" t="s">
        <v>1367</v>
      </c>
      <c r="K1002" s="83" t="s">
        <v>1367</v>
      </c>
      <c r="L1002" s="86">
        <v>623</v>
      </c>
      <c r="M1002" s="83" t="s">
        <v>1367</v>
      </c>
    </row>
    <row r="1003" spans="2:13" ht="13.15" customHeight="1" x14ac:dyDescent="0.2">
      <c r="B1003" s="61">
        <v>634</v>
      </c>
      <c r="C1003" s="82">
        <v>28</v>
      </c>
      <c r="D1003" s="83" t="s">
        <v>3247</v>
      </c>
      <c r="E1003" s="84">
        <v>20995</v>
      </c>
      <c r="F1003" s="84" t="s">
        <v>1307</v>
      </c>
      <c r="G1003" s="83" t="s">
        <v>363</v>
      </c>
      <c r="H1003" s="85">
        <v>16063068</v>
      </c>
      <c r="I1003" s="85">
        <v>1198</v>
      </c>
      <c r="J1003" s="83" t="s">
        <v>1369</v>
      </c>
      <c r="K1003" s="83" t="s">
        <v>1369</v>
      </c>
      <c r="L1003" s="86">
        <v>634</v>
      </c>
      <c r="M1003" s="83" t="s">
        <v>1370</v>
      </c>
    </row>
    <row r="1004" spans="2:13" ht="13.15" customHeight="1" x14ac:dyDescent="0.2">
      <c r="B1004" s="61">
        <v>635</v>
      </c>
      <c r="C1004" s="82">
        <v>28</v>
      </c>
      <c r="D1004" s="83" t="s">
        <v>3247</v>
      </c>
      <c r="E1004" s="84">
        <v>20995</v>
      </c>
      <c r="F1004" s="84" t="s">
        <v>1307</v>
      </c>
      <c r="G1004" s="83" t="s">
        <v>363</v>
      </c>
      <c r="H1004" s="85">
        <v>16063068</v>
      </c>
      <c r="I1004" s="85">
        <v>1198</v>
      </c>
      <c r="J1004" s="83" t="s">
        <v>1369</v>
      </c>
      <c r="K1004" s="83" t="s">
        <v>1369</v>
      </c>
      <c r="L1004" s="86">
        <v>635</v>
      </c>
      <c r="M1004" s="83" t="s">
        <v>1371</v>
      </c>
    </row>
    <row r="1005" spans="2:13" ht="13.15" customHeight="1" x14ac:dyDescent="0.2">
      <c r="B1005" s="61">
        <v>638</v>
      </c>
      <c r="C1005" s="82">
        <v>28</v>
      </c>
      <c r="D1005" s="83" t="s">
        <v>3247</v>
      </c>
      <c r="E1005" s="84">
        <v>20995</v>
      </c>
      <c r="F1005" s="84" t="s">
        <v>1307</v>
      </c>
      <c r="G1005" s="83" t="s">
        <v>363</v>
      </c>
      <c r="H1005" s="85">
        <v>16063068</v>
      </c>
      <c r="I1005" s="85">
        <v>1198</v>
      </c>
      <c r="J1005" s="83" t="s">
        <v>1369</v>
      </c>
      <c r="K1005" s="83" t="s">
        <v>1369</v>
      </c>
      <c r="L1005" s="86">
        <v>638</v>
      </c>
      <c r="M1005" s="83" t="s">
        <v>3177</v>
      </c>
    </row>
    <row r="1006" spans="2:13" ht="13.15" customHeight="1" x14ac:dyDescent="0.2">
      <c r="B1006" s="61">
        <v>637</v>
      </c>
      <c r="C1006" s="82">
        <v>28</v>
      </c>
      <c r="D1006" s="83" t="s">
        <v>3247</v>
      </c>
      <c r="E1006" s="84">
        <v>20995</v>
      </c>
      <c r="F1006" s="84" t="s">
        <v>1307</v>
      </c>
      <c r="G1006" s="83" t="s">
        <v>363</v>
      </c>
      <c r="H1006" s="85">
        <v>16063068</v>
      </c>
      <c r="I1006" s="85">
        <v>1198</v>
      </c>
      <c r="J1006" s="83" t="s">
        <v>1369</v>
      </c>
      <c r="K1006" s="83" t="s">
        <v>1369</v>
      </c>
      <c r="L1006" s="86">
        <v>637</v>
      </c>
      <c r="M1006" s="83" t="s">
        <v>1369</v>
      </c>
    </row>
    <row r="1007" spans="2:13" ht="13.15" customHeight="1" x14ac:dyDescent="0.2">
      <c r="B1007" s="61">
        <v>639</v>
      </c>
      <c r="C1007" s="82">
        <v>28</v>
      </c>
      <c r="D1007" s="83" t="s">
        <v>3247</v>
      </c>
      <c r="E1007" s="84">
        <v>20995</v>
      </c>
      <c r="F1007" s="84" t="s">
        <v>1307</v>
      </c>
      <c r="G1007" s="83" t="s">
        <v>363</v>
      </c>
      <c r="H1007" s="85">
        <v>16063068</v>
      </c>
      <c r="I1007" s="85">
        <v>1198</v>
      </c>
      <c r="J1007" s="83" t="s">
        <v>1369</v>
      </c>
      <c r="K1007" s="83" t="s">
        <v>1369</v>
      </c>
      <c r="L1007" s="86">
        <v>639</v>
      </c>
      <c r="M1007" s="83" t="s">
        <v>1372</v>
      </c>
    </row>
    <row r="1008" spans="2:13" ht="13.15" customHeight="1" x14ac:dyDescent="0.2">
      <c r="B1008" s="61">
        <v>666</v>
      </c>
      <c r="C1008" s="82">
        <v>28</v>
      </c>
      <c r="D1008" s="83" t="s">
        <v>3247</v>
      </c>
      <c r="E1008" s="84">
        <v>20983</v>
      </c>
      <c r="F1008" s="84" t="s">
        <v>1320</v>
      </c>
      <c r="G1008" s="83" t="s">
        <v>363</v>
      </c>
      <c r="H1008" s="85">
        <v>16063078</v>
      </c>
      <c r="I1008" s="85">
        <v>1002</v>
      </c>
      <c r="J1008" s="83" t="s">
        <v>1373</v>
      </c>
      <c r="K1008" s="83" t="s">
        <v>1373</v>
      </c>
      <c r="L1008" s="86">
        <v>666</v>
      </c>
      <c r="M1008" s="83" t="s">
        <v>1374</v>
      </c>
    </row>
    <row r="1009" spans="2:13" ht="13.15" customHeight="1" x14ac:dyDescent="0.2">
      <c r="B1009" s="61">
        <v>667</v>
      </c>
      <c r="C1009" s="82">
        <v>28</v>
      </c>
      <c r="D1009" s="83" t="s">
        <v>3247</v>
      </c>
      <c r="E1009" s="84">
        <v>20995</v>
      </c>
      <c r="F1009" s="84" t="s">
        <v>1307</v>
      </c>
      <c r="G1009" s="83" t="s">
        <v>363</v>
      </c>
      <c r="H1009" s="85">
        <v>16063078</v>
      </c>
      <c r="I1009" s="85">
        <v>1002</v>
      </c>
      <c r="J1009" s="83" t="s">
        <v>1373</v>
      </c>
      <c r="K1009" s="83" t="s">
        <v>1373</v>
      </c>
      <c r="L1009" s="86">
        <v>667</v>
      </c>
      <c r="M1009" s="83" t="s">
        <v>1375</v>
      </c>
    </row>
    <row r="1010" spans="2:13" ht="13.15" customHeight="1" x14ac:dyDescent="0.2">
      <c r="B1010" s="61">
        <v>668</v>
      </c>
      <c r="C1010" s="82">
        <v>28</v>
      </c>
      <c r="D1010" s="83" t="s">
        <v>3247</v>
      </c>
      <c r="E1010" s="84">
        <v>20995</v>
      </c>
      <c r="F1010" s="84" t="s">
        <v>1307</v>
      </c>
      <c r="G1010" s="83" t="s">
        <v>363</v>
      </c>
      <c r="H1010" s="85">
        <v>16063078</v>
      </c>
      <c r="I1010" s="85">
        <v>1002</v>
      </c>
      <c r="J1010" s="83" t="s">
        <v>1373</v>
      </c>
      <c r="K1010" s="83" t="s">
        <v>1373</v>
      </c>
      <c r="L1010" s="86">
        <v>668</v>
      </c>
      <c r="M1010" s="83" t="s">
        <v>1376</v>
      </c>
    </row>
    <row r="1011" spans="2:13" ht="13.15" customHeight="1" x14ac:dyDescent="0.2">
      <c r="B1011" s="61">
        <v>669</v>
      </c>
      <c r="C1011" s="82">
        <v>28</v>
      </c>
      <c r="D1011" s="83" t="s">
        <v>3247</v>
      </c>
      <c r="E1011" s="84">
        <v>20995</v>
      </c>
      <c r="F1011" s="84" t="s">
        <v>1307</v>
      </c>
      <c r="G1011" s="83" t="s">
        <v>363</v>
      </c>
      <c r="H1011" s="85">
        <v>16063078</v>
      </c>
      <c r="I1011" s="85">
        <v>1002</v>
      </c>
      <c r="J1011" s="83" t="s">
        <v>1373</v>
      </c>
      <c r="K1011" s="83" t="s">
        <v>1373</v>
      </c>
      <c r="L1011" s="86">
        <v>669</v>
      </c>
      <c r="M1011" s="83" t="s">
        <v>1377</v>
      </c>
    </row>
    <row r="1012" spans="2:13" ht="13.15" customHeight="1" x14ac:dyDescent="0.2">
      <c r="B1012" s="61">
        <v>670</v>
      </c>
      <c r="C1012" s="82">
        <v>28</v>
      </c>
      <c r="D1012" s="83" t="s">
        <v>3247</v>
      </c>
      <c r="E1012" s="84">
        <v>20995</v>
      </c>
      <c r="F1012" s="84" t="s">
        <v>1307</v>
      </c>
      <c r="G1012" s="83" t="s">
        <v>363</v>
      </c>
      <c r="H1012" s="85">
        <v>16063078</v>
      </c>
      <c r="I1012" s="85">
        <v>1002</v>
      </c>
      <c r="J1012" s="83" t="s">
        <v>1373</v>
      </c>
      <c r="K1012" s="83" t="s">
        <v>1373</v>
      </c>
      <c r="L1012" s="86">
        <v>670</v>
      </c>
      <c r="M1012" s="83" t="s">
        <v>1219</v>
      </c>
    </row>
    <row r="1013" spans="2:13" ht="13.15" customHeight="1" x14ac:dyDescent="0.2">
      <c r="B1013" s="61">
        <v>671</v>
      </c>
      <c r="C1013" s="82">
        <v>28</v>
      </c>
      <c r="D1013" s="83" t="s">
        <v>3247</v>
      </c>
      <c r="E1013" s="84">
        <v>20983</v>
      </c>
      <c r="F1013" s="84" t="s">
        <v>1320</v>
      </c>
      <c r="G1013" s="83" t="s">
        <v>363</v>
      </c>
      <c r="H1013" s="85">
        <v>16063078</v>
      </c>
      <c r="I1013" s="85">
        <v>1002</v>
      </c>
      <c r="J1013" s="83" t="s">
        <v>1373</v>
      </c>
      <c r="K1013" s="83" t="s">
        <v>1373</v>
      </c>
      <c r="L1013" s="86">
        <v>671</v>
      </c>
      <c r="M1013" s="83" t="s">
        <v>1378</v>
      </c>
    </row>
    <row r="1014" spans="2:13" ht="13.15" customHeight="1" x14ac:dyDescent="0.2">
      <c r="B1014" s="61">
        <v>672</v>
      </c>
      <c r="C1014" s="82">
        <v>28</v>
      </c>
      <c r="D1014" s="83" t="s">
        <v>3247</v>
      </c>
      <c r="E1014" s="84">
        <v>20995</v>
      </c>
      <c r="F1014" s="84" t="s">
        <v>1307</v>
      </c>
      <c r="G1014" s="83" t="s">
        <v>363</v>
      </c>
      <c r="H1014" s="85">
        <v>16063078</v>
      </c>
      <c r="I1014" s="85">
        <v>1002</v>
      </c>
      <c r="J1014" s="83" t="s">
        <v>1373</v>
      </c>
      <c r="K1014" s="83" t="s">
        <v>1373</v>
      </c>
      <c r="L1014" s="86">
        <v>672</v>
      </c>
      <c r="M1014" s="83" t="s">
        <v>1379</v>
      </c>
    </row>
    <row r="1015" spans="2:13" ht="13.15" customHeight="1" x14ac:dyDescent="0.2">
      <c r="B1015" s="61">
        <v>673</v>
      </c>
      <c r="C1015" s="82">
        <v>28</v>
      </c>
      <c r="D1015" s="83" t="s">
        <v>3247</v>
      </c>
      <c r="E1015" s="84">
        <v>20983</v>
      </c>
      <c r="F1015" s="84" t="s">
        <v>1320</v>
      </c>
      <c r="G1015" s="83" t="s">
        <v>363</v>
      </c>
      <c r="H1015" s="85">
        <v>16063078</v>
      </c>
      <c r="I1015" s="85">
        <v>1002</v>
      </c>
      <c r="J1015" s="83" t="s">
        <v>1373</v>
      </c>
      <c r="K1015" s="83" t="s">
        <v>1373</v>
      </c>
      <c r="L1015" s="86">
        <v>673</v>
      </c>
      <c r="M1015" s="83" t="s">
        <v>1380</v>
      </c>
    </row>
    <row r="1016" spans="2:13" ht="13.15" customHeight="1" x14ac:dyDescent="0.2">
      <c r="B1016" s="61">
        <v>674</v>
      </c>
      <c r="C1016" s="82">
        <v>28</v>
      </c>
      <c r="D1016" s="83" t="s">
        <v>3247</v>
      </c>
      <c r="E1016" s="84">
        <v>20995</v>
      </c>
      <c r="F1016" s="84" t="s">
        <v>1307</v>
      </c>
      <c r="G1016" s="83" t="s">
        <v>363</v>
      </c>
      <c r="H1016" s="85">
        <v>16063078</v>
      </c>
      <c r="I1016" s="85">
        <v>1002</v>
      </c>
      <c r="J1016" s="83" t="s">
        <v>1373</v>
      </c>
      <c r="K1016" s="83" t="s">
        <v>1373</v>
      </c>
      <c r="L1016" s="86">
        <v>674</v>
      </c>
      <c r="M1016" s="83" t="s">
        <v>1373</v>
      </c>
    </row>
    <row r="1017" spans="2:13" ht="13.15" customHeight="1" x14ac:dyDescent="0.2">
      <c r="B1017" s="61">
        <v>683</v>
      </c>
      <c r="C1017" s="82">
        <v>28</v>
      </c>
      <c r="D1017" s="83" t="s">
        <v>3247</v>
      </c>
      <c r="E1017" s="84">
        <v>20983</v>
      </c>
      <c r="F1017" s="84" t="s">
        <v>1320</v>
      </c>
      <c r="G1017" s="83" t="s">
        <v>363</v>
      </c>
      <c r="H1017" s="85">
        <v>16063082</v>
      </c>
      <c r="I1017" s="85">
        <v>920</v>
      </c>
      <c r="J1017" s="83" t="s">
        <v>1381</v>
      </c>
      <c r="K1017" s="83" t="s">
        <v>1382</v>
      </c>
      <c r="L1017" s="86">
        <v>683</v>
      </c>
      <c r="M1017" s="83" t="s">
        <v>1383</v>
      </c>
    </row>
    <row r="1018" spans="2:13" ht="13.15" customHeight="1" x14ac:dyDescent="0.2">
      <c r="B1018" s="61">
        <v>691</v>
      </c>
      <c r="C1018" s="82">
        <v>28</v>
      </c>
      <c r="D1018" s="83" t="s">
        <v>3247</v>
      </c>
      <c r="E1018" s="84">
        <v>20983</v>
      </c>
      <c r="F1018" s="84" t="s">
        <v>1320</v>
      </c>
      <c r="G1018" s="83" t="s">
        <v>363</v>
      </c>
      <c r="H1018" s="85">
        <v>16063082</v>
      </c>
      <c r="I1018" s="85">
        <v>920</v>
      </c>
      <c r="J1018" s="83" t="s">
        <v>1381</v>
      </c>
      <c r="K1018" s="83" t="s">
        <v>1382</v>
      </c>
      <c r="L1018" s="86">
        <v>691</v>
      </c>
      <c r="M1018" s="83" t="s">
        <v>1384</v>
      </c>
    </row>
    <row r="1019" spans="2:13" ht="13.15" customHeight="1" x14ac:dyDescent="0.2">
      <c r="B1019" s="61">
        <v>606</v>
      </c>
      <c r="C1019" s="82">
        <v>28</v>
      </c>
      <c r="D1019" s="83" t="s">
        <v>3247</v>
      </c>
      <c r="E1019" s="84">
        <v>20983</v>
      </c>
      <c r="F1019" s="84" t="s">
        <v>1320</v>
      </c>
      <c r="G1019" s="83" t="s">
        <v>363</v>
      </c>
      <c r="H1019" s="85">
        <v>16063082</v>
      </c>
      <c r="I1019" s="85">
        <v>920</v>
      </c>
      <c r="J1019" s="83" t="s">
        <v>1381</v>
      </c>
      <c r="K1019" s="83" t="s">
        <v>1382</v>
      </c>
      <c r="L1019" s="86">
        <v>606</v>
      </c>
      <c r="M1019" s="83" t="s">
        <v>1073</v>
      </c>
    </row>
    <row r="1020" spans="2:13" ht="13.15" customHeight="1" x14ac:dyDescent="0.2">
      <c r="B1020" s="61">
        <v>692</v>
      </c>
      <c r="C1020" s="82">
        <v>28</v>
      </c>
      <c r="D1020" s="83" t="s">
        <v>3247</v>
      </c>
      <c r="E1020" s="84">
        <v>20983</v>
      </c>
      <c r="F1020" s="84" t="s">
        <v>1320</v>
      </c>
      <c r="G1020" s="83" t="s">
        <v>363</v>
      </c>
      <c r="H1020" s="85">
        <v>16063082</v>
      </c>
      <c r="I1020" s="85">
        <v>920</v>
      </c>
      <c r="J1020" s="83" t="s">
        <v>1381</v>
      </c>
      <c r="K1020" s="83" t="s">
        <v>1382</v>
      </c>
      <c r="L1020" s="86">
        <v>692</v>
      </c>
      <c r="M1020" s="83" t="s">
        <v>1385</v>
      </c>
    </row>
    <row r="1021" spans="2:13" ht="13.15" customHeight="1" x14ac:dyDescent="0.2">
      <c r="B1021" s="61">
        <v>680</v>
      </c>
      <c r="C1021" s="82">
        <v>28</v>
      </c>
      <c r="D1021" s="83" t="s">
        <v>3247</v>
      </c>
      <c r="E1021" s="84">
        <v>20966</v>
      </c>
      <c r="F1021" s="84" t="s">
        <v>1276</v>
      </c>
      <c r="G1021" s="83" t="s">
        <v>363</v>
      </c>
      <c r="H1021" s="85">
        <v>16063082</v>
      </c>
      <c r="I1021" s="85">
        <v>920</v>
      </c>
      <c r="J1021" s="83" t="s">
        <v>1381</v>
      </c>
      <c r="K1021" s="83" t="s">
        <v>1382</v>
      </c>
      <c r="L1021" s="86">
        <v>680</v>
      </c>
      <c r="M1021" s="83" t="s">
        <v>1386</v>
      </c>
    </row>
    <row r="1022" spans="2:13" ht="13.15" customHeight="1" x14ac:dyDescent="0.2">
      <c r="B1022" s="61">
        <v>685</v>
      </c>
      <c r="C1022" s="82">
        <v>28</v>
      </c>
      <c r="D1022" s="83" t="s">
        <v>3247</v>
      </c>
      <c r="E1022" s="84">
        <v>20983</v>
      </c>
      <c r="F1022" s="84" t="s">
        <v>1320</v>
      </c>
      <c r="G1022" s="83" t="s">
        <v>363</v>
      </c>
      <c r="H1022" s="85">
        <v>16063082</v>
      </c>
      <c r="I1022" s="85">
        <v>920</v>
      </c>
      <c r="J1022" s="83" t="s">
        <v>1381</v>
      </c>
      <c r="K1022" s="83" t="s">
        <v>1382</v>
      </c>
      <c r="L1022" s="86">
        <v>685</v>
      </c>
      <c r="M1022" s="83" t="s">
        <v>1387</v>
      </c>
    </row>
    <row r="1023" spans="2:13" ht="13.15" customHeight="1" x14ac:dyDescent="0.2">
      <c r="B1023" s="61">
        <v>682</v>
      </c>
      <c r="C1023" s="82">
        <v>28</v>
      </c>
      <c r="D1023" s="83" t="s">
        <v>3247</v>
      </c>
      <c r="E1023" s="84">
        <v>20983</v>
      </c>
      <c r="F1023" s="84" t="s">
        <v>1320</v>
      </c>
      <c r="G1023" s="83" t="s">
        <v>363</v>
      </c>
      <c r="H1023" s="85">
        <v>16063082</v>
      </c>
      <c r="I1023" s="85">
        <v>920</v>
      </c>
      <c r="J1023" s="83" t="s">
        <v>1381</v>
      </c>
      <c r="K1023" s="83" t="s">
        <v>1382</v>
      </c>
      <c r="L1023" s="86">
        <v>682</v>
      </c>
      <c r="M1023" s="83" t="s">
        <v>1382</v>
      </c>
    </row>
    <row r="1024" spans="2:13" ht="13.15" customHeight="1" x14ac:dyDescent="0.2">
      <c r="B1024" s="61">
        <v>686</v>
      </c>
      <c r="C1024" s="82">
        <v>28</v>
      </c>
      <c r="D1024" s="83" t="s">
        <v>3247</v>
      </c>
      <c r="E1024" s="84">
        <v>20983</v>
      </c>
      <c r="F1024" s="84" t="s">
        <v>1320</v>
      </c>
      <c r="G1024" s="83" t="s">
        <v>363</v>
      </c>
      <c r="H1024" s="85">
        <v>16063082</v>
      </c>
      <c r="I1024" s="85">
        <v>920</v>
      </c>
      <c r="J1024" s="83" t="s">
        <v>1381</v>
      </c>
      <c r="K1024" s="83" t="s">
        <v>1382</v>
      </c>
      <c r="L1024" s="86">
        <v>686</v>
      </c>
      <c r="M1024" s="83" t="s">
        <v>1388</v>
      </c>
    </row>
    <row r="1025" spans="2:13" ht="13.15" customHeight="1" x14ac:dyDescent="0.2">
      <c r="B1025" s="61">
        <v>687</v>
      </c>
      <c r="C1025" s="82">
        <v>28</v>
      </c>
      <c r="D1025" s="83" t="s">
        <v>3247</v>
      </c>
      <c r="E1025" s="84">
        <v>20983</v>
      </c>
      <c r="F1025" s="84" t="s">
        <v>1320</v>
      </c>
      <c r="G1025" s="83" t="s">
        <v>363</v>
      </c>
      <c r="H1025" s="85">
        <v>16063082</v>
      </c>
      <c r="I1025" s="85">
        <v>920</v>
      </c>
      <c r="J1025" s="83" t="s">
        <v>1381</v>
      </c>
      <c r="K1025" s="83" t="s">
        <v>1382</v>
      </c>
      <c r="L1025" s="86">
        <v>687</v>
      </c>
      <c r="M1025" s="83" t="s">
        <v>1389</v>
      </c>
    </row>
    <row r="1026" spans="2:13" ht="13.15" customHeight="1" x14ac:dyDescent="0.2">
      <c r="B1026" s="61">
        <v>693</v>
      </c>
      <c r="C1026" s="82">
        <v>28</v>
      </c>
      <c r="D1026" s="83" t="s">
        <v>3247</v>
      </c>
      <c r="E1026" s="84">
        <v>20983</v>
      </c>
      <c r="F1026" s="84" t="s">
        <v>1320</v>
      </c>
      <c r="G1026" s="83" t="s">
        <v>363</v>
      </c>
      <c r="H1026" s="85">
        <v>16063082</v>
      </c>
      <c r="I1026" s="85">
        <v>920</v>
      </c>
      <c r="J1026" s="83" t="s">
        <v>1381</v>
      </c>
      <c r="K1026" s="83" t="s">
        <v>1382</v>
      </c>
      <c r="L1026" s="86">
        <v>693</v>
      </c>
      <c r="M1026" s="83" t="s">
        <v>1390</v>
      </c>
    </row>
    <row r="1027" spans="2:13" ht="13.15" customHeight="1" x14ac:dyDescent="0.2">
      <c r="B1027" s="61">
        <v>6881</v>
      </c>
      <c r="C1027" s="82">
        <v>28</v>
      </c>
      <c r="D1027" s="83" t="s">
        <v>3247</v>
      </c>
      <c r="E1027" s="84">
        <v>21114</v>
      </c>
      <c r="F1027" s="84" t="s">
        <v>1313</v>
      </c>
      <c r="G1027" s="83" t="s">
        <v>363</v>
      </c>
      <c r="H1027" s="85">
        <v>16063084</v>
      </c>
      <c r="I1027" s="85">
        <v>1092</v>
      </c>
      <c r="J1027" s="83" t="s">
        <v>1391</v>
      </c>
      <c r="K1027" s="83" t="s">
        <v>1391</v>
      </c>
      <c r="L1027" s="86">
        <v>6881</v>
      </c>
      <c r="M1027" s="83" t="s">
        <v>3234</v>
      </c>
    </row>
    <row r="1028" spans="2:13" ht="13.15" customHeight="1" x14ac:dyDescent="0.2">
      <c r="B1028" s="61">
        <v>688</v>
      </c>
      <c r="C1028" s="82">
        <v>28</v>
      </c>
      <c r="D1028" s="83" t="s">
        <v>3247</v>
      </c>
      <c r="E1028" s="84">
        <v>21114</v>
      </c>
      <c r="F1028" s="84" t="s">
        <v>1313</v>
      </c>
      <c r="G1028" s="83" t="s">
        <v>363</v>
      </c>
      <c r="H1028" s="85">
        <v>16063084</v>
      </c>
      <c r="I1028" s="85">
        <v>1092</v>
      </c>
      <c r="J1028" s="83" t="s">
        <v>1391</v>
      </c>
      <c r="K1028" s="83" t="s">
        <v>1391</v>
      </c>
      <c r="L1028" s="86">
        <v>688</v>
      </c>
      <c r="M1028" s="83" t="s">
        <v>1391</v>
      </c>
    </row>
    <row r="1029" spans="2:13" ht="13.15" customHeight="1" x14ac:dyDescent="0.2">
      <c r="B1029" s="61">
        <v>689</v>
      </c>
      <c r="C1029" s="82">
        <v>28</v>
      </c>
      <c r="D1029" s="83" t="s">
        <v>3247</v>
      </c>
      <c r="E1029" s="84">
        <v>21114</v>
      </c>
      <c r="F1029" s="84" t="s">
        <v>1313</v>
      </c>
      <c r="G1029" s="83" t="s">
        <v>363</v>
      </c>
      <c r="H1029" s="85">
        <v>16063086</v>
      </c>
      <c r="I1029" s="85">
        <v>1173</v>
      </c>
      <c r="J1029" s="83" t="s">
        <v>1392</v>
      </c>
      <c r="K1029" s="83" t="s">
        <v>1392</v>
      </c>
      <c r="L1029" s="86">
        <v>689</v>
      </c>
      <c r="M1029" s="83" t="s">
        <v>1392</v>
      </c>
    </row>
    <row r="1030" spans="2:13" ht="13.15" customHeight="1" x14ac:dyDescent="0.2">
      <c r="B1030" s="61">
        <v>985</v>
      </c>
      <c r="C1030" s="82">
        <v>29</v>
      </c>
      <c r="D1030" s="83" t="s">
        <v>1393</v>
      </c>
      <c r="E1030" s="84">
        <v>56597</v>
      </c>
      <c r="F1030" s="84" t="s">
        <v>1265</v>
      </c>
      <c r="G1030" s="83" t="s">
        <v>1305</v>
      </c>
      <c r="H1030" s="85">
        <v>16066013</v>
      </c>
      <c r="I1030" s="85">
        <v>1079</v>
      </c>
      <c r="J1030" s="83" t="s">
        <v>1394</v>
      </c>
      <c r="K1030" s="83" t="s">
        <v>1394</v>
      </c>
      <c r="L1030" s="86">
        <v>985</v>
      </c>
      <c r="M1030" s="83" t="s">
        <v>1395</v>
      </c>
    </row>
    <row r="1031" spans="2:13" ht="13.15" customHeight="1" x14ac:dyDescent="0.2">
      <c r="B1031" s="61">
        <v>986</v>
      </c>
      <c r="C1031" s="82">
        <v>29</v>
      </c>
      <c r="D1031" s="83" t="s">
        <v>1393</v>
      </c>
      <c r="E1031" s="84">
        <v>56597</v>
      </c>
      <c r="F1031" s="84" t="s">
        <v>1265</v>
      </c>
      <c r="G1031" s="83" t="s">
        <v>1305</v>
      </c>
      <c r="H1031" s="85">
        <v>16066013</v>
      </c>
      <c r="I1031" s="85">
        <v>1079</v>
      </c>
      <c r="J1031" s="83" t="s">
        <v>1394</v>
      </c>
      <c r="K1031" s="83" t="s">
        <v>1394</v>
      </c>
      <c r="L1031" s="86">
        <v>986</v>
      </c>
      <c r="M1031" s="83" t="s">
        <v>1396</v>
      </c>
    </row>
    <row r="1032" spans="2:13" ht="13.15" customHeight="1" x14ac:dyDescent="0.2">
      <c r="B1032" s="61">
        <v>987</v>
      </c>
      <c r="C1032" s="82">
        <v>29</v>
      </c>
      <c r="D1032" s="83" t="s">
        <v>1393</v>
      </c>
      <c r="E1032" s="84">
        <v>56597</v>
      </c>
      <c r="F1032" s="84" t="s">
        <v>1265</v>
      </c>
      <c r="G1032" s="83" t="s">
        <v>1305</v>
      </c>
      <c r="H1032" s="85">
        <v>16066013</v>
      </c>
      <c r="I1032" s="85">
        <v>1079</v>
      </c>
      <c r="J1032" s="83" t="s">
        <v>1394</v>
      </c>
      <c r="K1032" s="83" t="s">
        <v>1394</v>
      </c>
      <c r="L1032" s="86">
        <v>987</v>
      </c>
      <c r="M1032" s="83" t="s">
        <v>1397</v>
      </c>
    </row>
    <row r="1033" spans="2:13" ht="13.15" customHeight="1" x14ac:dyDescent="0.2">
      <c r="B1033" s="61">
        <v>990</v>
      </c>
      <c r="C1033" s="82">
        <v>29</v>
      </c>
      <c r="D1033" s="83" t="s">
        <v>1393</v>
      </c>
      <c r="E1033" s="84">
        <v>56597</v>
      </c>
      <c r="F1033" s="84" t="s">
        <v>1265</v>
      </c>
      <c r="G1033" s="83" t="s">
        <v>1305</v>
      </c>
      <c r="H1033" s="85">
        <v>16066013</v>
      </c>
      <c r="I1033" s="85">
        <v>1079</v>
      </c>
      <c r="J1033" s="83" t="s">
        <v>1394</v>
      </c>
      <c r="K1033" s="83" t="s">
        <v>1394</v>
      </c>
      <c r="L1033" s="86">
        <v>990</v>
      </c>
      <c r="M1033" s="83" t="s">
        <v>1398</v>
      </c>
    </row>
    <row r="1034" spans="2:13" ht="13.15" customHeight="1" x14ac:dyDescent="0.2">
      <c r="B1034" s="61">
        <v>992</v>
      </c>
      <c r="C1034" s="82">
        <v>29</v>
      </c>
      <c r="D1034" s="83" t="s">
        <v>1393</v>
      </c>
      <c r="E1034" s="84">
        <v>56594</v>
      </c>
      <c r="F1034" s="84" t="s">
        <v>1399</v>
      </c>
      <c r="G1034" s="83" t="s">
        <v>1305</v>
      </c>
      <c r="H1034" s="85">
        <v>16066013</v>
      </c>
      <c r="I1034" s="85">
        <v>1079</v>
      </c>
      <c r="J1034" s="83" t="s">
        <v>1394</v>
      </c>
      <c r="K1034" s="83" t="s">
        <v>1394</v>
      </c>
      <c r="L1034" s="86">
        <v>992</v>
      </c>
      <c r="M1034" s="83" t="s">
        <v>1400</v>
      </c>
    </row>
    <row r="1035" spans="2:13" ht="13.15" customHeight="1" x14ac:dyDescent="0.2">
      <c r="B1035" s="61">
        <v>993</v>
      </c>
      <c r="C1035" s="82">
        <v>29</v>
      </c>
      <c r="D1035" s="83" t="s">
        <v>1393</v>
      </c>
      <c r="E1035" s="84">
        <v>56597</v>
      </c>
      <c r="F1035" s="84" t="s">
        <v>1265</v>
      </c>
      <c r="G1035" s="83" t="s">
        <v>1305</v>
      </c>
      <c r="H1035" s="85">
        <v>16066013</v>
      </c>
      <c r="I1035" s="85">
        <v>1079</v>
      </c>
      <c r="J1035" s="83" t="s">
        <v>1394</v>
      </c>
      <c r="K1035" s="83" t="s">
        <v>1394</v>
      </c>
      <c r="L1035" s="86">
        <v>993</v>
      </c>
      <c r="M1035" s="83" t="s">
        <v>1401</v>
      </c>
    </row>
    <row r="1036" spans="2:13" ht="13.15" customHeight="1" x14ac:dyDescent="0.2">
      <c r="B1036" s="61">
        <v>994</v>
      </c>
      <c r="C1036" s="82">
        <v>29</v>
      </c>
      <c r="D1036" s="83" t="s">
        <v>1393</v>
      </c>
      <c r="E1036" s="84">
        <v>56597</v>
      </c>
      <c r="F1036" s="84" t="s">
        <v>1265</v>
      </c>
      <c r="G1036" s="83" t="s">
        <v>1305</v>
      </c>
      <c r="H1036" s="85">
        <v>16066013</v>
      </c>
      <c r="I1036" s="85">
        <v>1079</v>
      </c>
      <c r="J1036" s="83" t="s">
        <v>1394</v>
      </c>
      <c r="K1036" s="83" t="s">
        <v>1394</v>
      </c>
      <c r="L1036" s="86">
        <v>994</v>
      </c>
      <c r="M1036" s="83" t="s">
        <v>1402</v>
      </c>
    </row>
    <row r="1037" spans="2:13" ht="13.15" customHeight="1" x14ac:dyDescent="0.2">
      <c r="B1037" s="61">
        <v>997</v>
      </c>
      <c r="C1037" s="82">
        <v>29</v>
      </c>
      <c r="D1037" s="83" t="s">
        <v>1393</v>
      </c>
      <c r="E1037" s="84">
        <v>56594</v>
      </c>
      <c r="F1037" s="84" t="s">
        <v>1399</v>
      </c>
      <c r="G1037" s="83" t="s">
        <v>1305</v>
      </c>
      <c r="H1037" s="85">
        <v>16066074</v>
      </c>
      <c r="I1037" s="85">
        <v>3114</v>
      </c>
      <c r="J1037" s="83" t="s">
        <v>1403</v>
      </c>
      <c r="K1037" s="83" t="s">
        <v>1404</v>
      </c>
      <c r="L1037" s="86">
        <v>997</v>
      </c>
      <c r="M1037" s="83" t="s">
        <v>1405</v>
      </c>
    </row>
    <row r="1038" spans="2:13" ht="13.15" customHeight="1" x14ac:dyDescent="0.2">
      <c r="B1038" s="61">
        <v>1102</v>
      </c>
      <c r="C1038" s="82">
        <v>29</v>
      </c>
      <c r="D1038" s="83" t="s">
        <v>1393</v>
      </c>
      <c r="E1038" s="84">
        <v>56594</v>
      </c>
      <c r="F1038" s="84" t="s">
        <v>1399</v>
      </c>
      <c r="G1038" s="83" t="s">
        <v>1305</v>
      </c>
      <c r="H1038" s="85">
        <v>16066074</v>
      </c>
      <c r="I1038" s="85">
        <v>3114</v>
      </c>
      <c r="J1038" s="83" t="s">
        <v>1403</v>
      </c>
      <c r="K1038" s="83" t="s">
        <v>1404</v>
      </c>
      <c r="L1038" s="86">
        <v>1102</v>
      </c>
      <c r="M1038" s="83" t="s">
        <v>1406</v>
      </c>
    </row>
    <row r="1039" spans="2:13" ht="13.15" customHeight="1" x14ac:dyDescent="0.2">
      <c r="B1039" s="61">
        <v>1106</v>
      </c>
      <c r="C1039" s="82">
        <v>29</v>
      </c>
      <c r="D1039" s="83" t="s">
        <v>1393</v>
      </c>
      <c r="E1039" s="84">
        <v>56594</v>
      </c>
      <c r="F1039" s="84" t="s">
        <v>1399</v>
      </c>
      <c r="G1039" s="83" t="s">
        <v>1305</v>
      </c>
      <c r="H1039" s="85">
        <v>16066074</v>
      </c>
      <c r="I1039" s="85">
        <v>3114</v>
      </c>
      <c r="J1039" s="83" t="s">
        <v>1403</v>
      </c>
      <c r="K1039" s="83" t="s">
        <v>1404</v>
      </c>
      <c r="L1039" s="86">
        <v>1106</v>
      </c>
      <c r="M1039" s="83" t="s">
        <v>3178</v>
      </c>
    </row>
    <row r="1040" spans="2:13" ht="13.15" customHeight="1" x14ac:dyDescent="0.2">
      <c r="B1040" s="61">
        <v>1107</v>
      </c>
      <c r="C1040" s="82">
        <v>29</v>
      </c>
      <c r="D1040" s="83" t="s">
        <v>1393</v>
      </c>
      <c r="E1040" s="84">
        <v>56594</v>
      </c>
      <c r="F1040" s="84" t="s">
        <v>1399</v>
      </c>
      <c r="G1040" s="83" t="s">
        <v>1305</v>
      </c>
      <c r="H1040" s="85">
        <v>16066074</v>
      </c>
      <c r="I1040" s="85">
        <v>3114</v>
      </c>
      <c r="J1040" s="83" t="s">
        <v>1403</v>
      </c>
      <c r="K1040" s="83" t="s">
        <v>1404</v>
      </c>
      <c r="L1040" s="86">
        <v>1107</v>
      </c>
      <c r="M1040" s="83" t="s">
        <v>1407</v>
      </c>
    </row>
    <row r="1041" spans="2:13" ht="13.15" customHeight="1" x14ac:dyDescent="0.2">
      <c r="B1041" s="61">
        <v>1010</v>
      </c>
      <c r="C1041" s="82">
        <v>29</v>
      </c>
      <c r="D1041" s="83" t="s">
        <v>1393</v>
      </c>
      <c r="E1041" s="84">
        <v>56597</v>
      </c>
      <c r="F1041" s="84" t="s">
        <v>1265</v>
      </c>
      <c r="G1041" s="83" t="s">
        <v>1305</v>
      </c>
      <c r="H1041" s="85">
        <v>16066022</v>
      </c>
      <c r="I1041" s="85">
        <v>1120</v>
      </c>
      <c r="J1041" s="83" t="s">
        <v>1408</v>
      </c>
      <c r="K1041" s="83" t="s">
        <v>1408</v>
      </c>
      <c r="L1041" s="86">
        <v>1010</v>
      </c>
      <c r="M1041" s="83" t="s">
        <v>1408</v>
      </c>
    </row>
    <row r="1042" spans="2:13" ht="13.15" customHeight="1" x14ac:dyDescent="0.2">
      <c r="B1042" s="61">
        <v>1028</v>
      </c>
      <c r="C1042" s="82">
        <v>29</v>
      </c>
      <c r="D1042" s="83" t="s">
        <v>1393</v>
      </c>
      <c r="E1042" s="84">
        <v>56597</v>
      </c>
      <c r="F1042" s="84" t="s">
        <v>1265</v>
      </c>
      <c r="G1042" s="83" t="s">
        <v>1305</v>
      </c>
      <c r="H1042" s="85">
        <v>16066022</v>
      </c>
      <c r="I1042" s="85">
        <v>1120</v>
      </c>
      <c r="J1042" s="83" t="s">
        <v>1408</v>
      </c>
      <c r="K1042" s="83" t="s">
        <v>1408</v>
      </c>
      <c r="L1042" s="86">
        <v>1028</v>
      </c>
      <c r="M1042" s="83" t="s">
        <v>1409</v>
      </c>
    </row>
    <row r="1043" spans="2:13" ht="13.15" customHeight="1" x14ac:dyDescent="0.2">
      <c r="B1043" s="61">
        <v>1029</v>
      </c>
      <c r="C1043" s="82">
        <v>29</v>
      </c>
      <c r="D1043" s="83" t="s">
        <v>1393</v>
      </c>
      <c r="E1043" s="84">
        <v>56597</v>
      </c>
      <c r="F1043" s="84" t="s">
        <v>1265</v>
      </c>
      <c r="G1043" s="83" t="s">
        <v>1305</v>
      </c>
      <c r="H1043" s="85">
        <v>16066022</v>
      </c>
      <c r="I1043" s="85">
        <v>1120</v>
      </c>
      <c r="J1043" s="83" t="s">
        <v>1408</v>
      </c>
      <c r="K1043" s="83" t="s">
        <v>1408</v>
      </c>
      <c r="L1043" s="86">
        <v>1029</v>
      </c>
      <c r="M1043" s="83" t="s">
        <v>1410</v>
      </c>
    </row>
    <row r="1044" spans="2:13" ht="13.15" customHeight="1" x14ac:dyDescent="0.2">
      <c r="B1044" s="61">
        <v>1013</v>
      </c>
      <c r="C1044" s="82">
        <v>29</v>
      </c>
      <c r="D1044" s="83" t="s">
        <v>1393</v>
      </c>
      <c r="E1044" s="84">
        <v>21015</v>
      </c>
      <c r="F1044" s="84" t="s">
        <v>1411</v>
      </c>
      <c r="G1044" s="83" t="s">
        <v>1305</v>
      </c>
      <c r="H1044" s="85">
        <v>16066023</v>
      </c>
      <c r="I1044" s="85">
        <v>1063</v>
      </c>
      <c r="J1044" s="83" t="s">
        <v>1412</v>
      </c>
      <c r="K1044" s="83" t="s">
        <v>1412</v>
      </c>
      <c r="L1044" s="86">
        <v>1013</v>
      </c>
      <c r="M1044" s="83" t="s">
        <v>1413</v>
      </c>
    </row>
    <row r="1045" spans="2:13" ht="13.15" customHeight="1" x14ac:dyDescent="0.2">
      <c r="B1045" s="61">
        <v>1014</v>
      </c>
      <c r="C1045" s="82">
        <v>29</v>
      </c>
      <c r="D1045" s="83" t="s">
        <v>1393</v>
      </c>
      <c r="E1045" s="84">
        <v>21015</v>
      </c>
      <c r="F1045" s="84" t="s">
        <v>1411</v>
      </c>
      <c r="G1045" s="83" t="s">
        <v>1305</v>
      </c>
      <c r="H1045" s="85">
        <v>16066023</v>
      </c>
      <c r="I1045" s="85">
        <v>1063</v>
      </c>
      <c r="J1045" s="83" t="s">
        <v>1412</v>
      </c>
      <c r="K1045" s="83" t="s">
        <v>1412</v>
      </c>
      <c r="L1045" s="86">
        <v>1014</v>
      </c>
      <c r="M1045" s="83" t="s">
        <v>1282</v>
      </c>
    </row>
    <row r="1046" spans="2:13" ht="13.15" customHeight="1" x14ac:dyDescent="0.2">
      <c r="B1046" s="61">
        <v>1036</v>
      </c>
      <c r="C1046" s="82">
        <v>29</v>
      </c>
      <c r="D1046" s="83" t="s">
        <v>1393</v>
      </c>
      <c r="E1046" s="84">
        <v>21015</v>
      </c>
      <c r="F1046" s="84" t="s">
        <v>1411</v>
      </c>
      <c r="G1046" s="83" t="s">
        <v>1305</v>
      </c>
      <c r="H1046" s="85">
        <v>16066023</v>
      </c>
      <c r="I1046" s="85">
        <v>1063</v>
      </c>
      <c r="J1046" s="83" t="s">
        <v>1412</v>
      </c>
      <c r="K1046" s="83" t="s">
        <v>1412</v>
      </c>
      <c r="L1046" s="86">
        <v>1036</v>
      </c>
      <c r="M1046" s="83" t="s">
        <v>1414</v>
      </c>
    </row>
    <row r="1047" spans="2:13" ht="13.15" customHeight="1" x14ac:dyDescent="0.2">
      <c r="B1047" s="61">
        <v>1015</v>
      </c>
      <c r="C1047" s="82">
        <v>29</v>
      </c>
      <c r="D1047" s="83" t="s">
        <v>1393</v>
      </c>
      <c r="E1047" s="84">
        <v>21015</v>
      </c>
      <c r="F1047" s="84" t="s">
        <v>1411</v>
      </c>
      <c r="G1047" s="83" t="s">
        <v>1305</v>
      </c>
      <c r="H1047" s="85">
        <v>16066023</v>
      </c>
      <c r="I1047" s="85">
        <v>1063</v>
      </c>
      <c r="J1047" s="83" t="s">
        <v>1412</v>
      </c>
      <c r="K1047" s="83" t="s">
        <v>1412</v>
      </c>
      <c r="L1047" s="86">
        <v>1015</v>
      </c>
      <c r="M1047" s="83" t="s">
        <v>1415</v>
      </c>
    </row>
    <row r="1048" spans="2:13" ht="13.15" customHeight="1" x14ac:dyDescent="0.2">
      <c r="B1048" s="61">
        <v>1016</v>
      </c>
      <c r="C1048" s="82">
        <v>29</v>
      </c>
      <c r="D1048" s="83" t="s">
        <v>1393</v>
      </c>
      <c r="E1048" s="84">
        <v>21015</v>
      </c>
      <c r="F1048" s="84" t="s">
        <v>1411</v>
      </c>
      <c r="G1048" s="83" t="s">
        <v>1305</v>
      </c>
      <c r="H1048" s="85">
        <v>16066023</v>
      </c>
      <c r="I1048" s="85">
        <v>1063</v>
      </c>
      <c r="J1048" s="83" t="s">
        <v>1412</v>
      </c>
      <c r="K1048" s="83" t="s">
        <v>1412</v>
      </c>
      <c r="L1048" s="86">
        <v>1016</v>
      </c>
      <c r="M1048" s="83" t="s">
        <v>1416</v>
      </c>
    </row>
    <row r="1049" spans="2:13" ht="13.15" customHeight="1" x14ac:dyDescent="0.2">
      <c r="B1049" s="61">
        <v>1017</v>
      </c>
      <c r="C1049" s="82">
        <v>29</v>
      </c>
      <c r="D1049" s="83" t="s">
        <v>1393</v>
      </c>
      <c r="E1049" s="84">
        <v>21015</v>
      </c>
      <c r="F1049" s="84" t="s">
        <v>1411</v>
      </c>
      <c r="G1049" s="83" t="s">
        <v>1305</v>
      </c>
      <c r="H1049" s="85">
        <v>16066023</v>
      </c>
      <c r="I1049" s="85">
        <v>1063</v>
      </c>
      <c r="J1049" s="83" t="s">
        <v>1412</v>
      </c>
      <c r="K1049" s="83" t="s">
        <v>1412</v>
      </c>
      <c r="L1049" s="86">
        <v>1017</v>
      </c>
      <c r="M1049" s="83" t="s">
        <v>1417</v>
      </c>
    </row>
    <row r="1050" spans="2:13" ht="13.15" customHeight="1" x14ac:dyDescent="0.2">
      <c r="B1050" s="61">
        <v>1018</v>
      </c>
      <c r="C1050" s="82">
        <v>29</v>
      </c>
      <c r="D1050" s="83" t="s">
        <v>1393</v>
      </c>
      <c r="E1050" s="84">
        <v>21015</v>
      </c>
      <c r="F1050" s="84" t="s">
        <v>1411</v>
      </c>
      <c r="G1050" s="83" t="s">
        <v>1305</v>
      </c>
      <c r="H1050" s="85">
        <v>16066023</v>
      </c>
      <c r="I1050" s="85">
        <v>1063</v>
      </c>
      <c r="J1050" s="83" t="s">
        <v>1412</v>
      </c>
      <c r="K1050" s="83" t="s">
        <v>1412</v>
      </c>
      <c r="L1050" s="86">
        <v>1018</v>
      </c>
      <c r="M1050" s="83" t="s">
        <v>1418</v>
      </c>
    </row>
    <row r="1051" spans="2:13" ht="13.15" customHeight="1" x14ac:dyDescent="0.2">
      <c r="B1051" s="61">
        <v>1068</v>
      </c>
      <c r="C1051" s="82">
        <v>29</v>
      </c>
      <c r="D1051" s="83" t="s">
        <v>1393</v>
      </c>
      <c r="E1051" s="84">
        <v>57356</v>
      </c>
      <c r="F1051" s="84" t="s">
        <v>1419</v>
      </c>
      <c r="G1051" s="83" t="s">
        <v>1305</v>
      </c>
      <c r="H1051" s="85">
        <v>16066059</v>
      </c>
      <c r="I1051" s="85">
        <v>1151</v>
      </c>
      <c r="J1051" s="83" t="s">
        <v>1419</v>
      </c>
      <c r="K1051" s="83" t="s">
        <v>1419</v>
      </c>
      <c r="L1051" s="86">
        <v>1068</v>
      </c>
      <c r="M1051" s="83" t="s">
        <v>1420</v>
      </c>
    </row>
    <row r="1052" spans="2:13" ht="13.15" customHeight="1" x14ac:dyDescent="0.2">
      <c r="B1052" s="61">
        <v>1069</v>
      </c>
      <c r="C1052" s="82">
        <v>29</v>
      </c>
      <c r="D1052" s="83" t="s">
        <v>1393</v>
      </c>
      <c r="E1052" s="84">
        <v>57356</v>
      </c>
      <c r="F1052" s="84" t="s">
        <v>1419</v>
      </c>
      <c r="G1052" s="83" t="s">
        <v>1305</v>
      </c>
      <c r="H1052" s="85">
        <v>16066059</v>
      </c>
      <c r="I1052" s="85">
        <v>1151</v>
      </c>
      <c r="J1052" s="83" t="s">
        <v>1419</v>
      </c>
      <c r="K1052" s="83" t="s">
        <v>1419</v>
      </c>
      <c r="L1052" s="86">
        <v>1069</v>
      </c>
      <c r="M1052" s="83" t="s">
        <v>1419</v>
      </c>
    </row>
    <row r="1053" spans="2:13" ht="13.15" customHeight="1" x14ac:dyDescent="0.2">
      <c r="B1053" s="61">
        <v>1070</v>
      </c>
      <c r="C1053" s="82">
        <v>29</v>
      </c>
      <c r="D1053" s="83" t="s">
        <v>1393</v>
      </c>
      <c r="E1053" s="84">
        <v>57356</v>
      </c>
      <c r="F1053" s="84" t="s">
        <v>1419</v>
      </c>
      <c r="G1053" s="83" t="s">
        <v>1305</v>
      </c>
      <c r="H1053" s="85">
        <v>16066061</v>
      </c>
      <c r="I1053" s="85">
        <v>1162</v>
      </c>
      <c r="J1053" s="83" t="s">
        <v>1421</v>
      </c>
      <c r="K1053" s="83" t="s">
        <v>1421</v>
      </c>
      <c r="L1053" s="86">
        <v>1070</v>
      </c>
      <c r="M1053" s="83" t="s">
        <v>1421</v>
      </c>
    </row>
    <row r="1054" spans="2:13" ht="13.15" customHeight="1" x14ac:dyDescent="0.2">
      <c r="B1054" s="61">
        <v>1072</v>
      </c>
      <c r="C1054" s="82">
        <v>29</v>
      </c>
      <c r="D1054" s="83" t="s">
        <v>1393</v>
      </c>
      <c r="E1054" s="84">
        <v>21015</v>
      </c>
      <c r="F1054" s="84" t="s">
        <v>1411</v>
      </c>
      <c r="G1054" s="83" t="s">
        <v>1305</v>
      </c>
      <c r="H1054" s="85">
        <v>16066063</v>
      </c>
      <c r="I1054" s="85">
        <v>1116</v>
      </c>
      <c r="J1054" s="83" t="s">
        <v>1422</v>
      </c>
      <c r="K1054" s="83" t="s">
        <v>1423</v>
      </c>
      <c r="L1054" s="86">
        <v>1072</v>
      </c>
      <c r="M1054" s="83" t="s">
        <v>385</v>
      </c>
    </row>
    <row r="1055" spans="2:13" ht="13.15" customHeight="1" x14ac:dyDescent="0.2">
      <c r="B1055" s="61">
        <v>1073</v>
      </c>
      <c r="C1055" s="82">
        <v>29</v>
      </c>
      <c r="D1055" s="83" t="s">
        <v>1393</v>
      </c>
      <c r="E1055" s="84">
        <v>21015</v>
      </c>
      <c r="F1055" s="84" t="s">
        <v>1411</v>
      </c>
      <c r="G1055" s="83" t="s">
        <v>1305</v>
      </c>
      <c r="H1055" s="85">
        <v>16066063</v>
      </c>
      <c r="I1055" s="85">
        <v>1116</v>
      </c>
      <c r="J1055" s="83" t="s">
        <v>1422</v>
      </c>
      <c r="K1055" s="83" t="s">
        <v>1423</v>
      </c>
      <c r="L1055" s="86">
        <v>1073</v>
      </c>
      <c r="M1055" s="83" t="s">
        <v>1424</v>
      </c>
    </row>
    <row r="1056" spans="2:13" ht="13.15" customHeight="1" x14ac:dyDescent="0.2">
      <c r="B1056" s="61">
        <v>1074</v>
      </c>
      <c r="C1056" s="82">
        <v>29</v>
      </c>
      <c r="D1056" s="83" t="s">
        <v>1393</v>
      </c>
      <c r="E1056" s="84">
        <v>21015</v>
      </c>
      <c r="F1056" s="84" t="s">
        <v>1411</v>
      </c>
      <c r="G1056" s="83" t="s">
        <v>1305</v>
      </c>
      <c r="H1056" s="85">
        <v>16066063</v>
      </c>
      <c r="I1056" s="85">
        <v>1116</v>
      </c>
      <c r="J1056" s="83" t="s">
        <v>1422</v>
      </c>
      <c r="K1056" s="83" t="s">
        <v>1423</v>
      </c>
      <c r="L1056" s="86">
        <v>1074</v>
      </c>
      <c r="M1056" s="83" t="s">
        <v>328</v>
      </c>
    </row>
    <row r="1057" spans="2:13" ht="13.15" customHeight="1" x14ac:dyDescent="0.2">
      <c r="B1057" s="61">
        <v>1075</v>
      </c>
      <c r="C1057" s="82">
        <v>29</v>
      </c>
      <c r="D1057" s="83" t="s">
        <v>1393</v>
      </c>
      <c r="E1057" s="84">
        <v>21015</v>
      </c>
      <c r="F1057" s="84" t="s">
        <v>1411</v>
      </c>
      <c r="G1057" s="83" t="s">
        <v>1305</v>
      </c>
      <c r="H1057" s="85">
        <v>16066063</v>
      </c>
      <c r="I1057" s="85">
        <v>1116</v>
      </c>
      <c r="J1057" s="83" t="s">
        <v>1422</v>
      </c>
      <c r="K1057" s="83" t="s">
        <v>1423</v>
      </c>
      <c r="L1057" s="86">
        <v>1075</v>
      </c>
      <c r="M1057" s="83" t="s">
        <v>616</v>
      </c>
    </row>
    <row r="1058" spans="2:13" ht="13.15" customHeight="1" x14ac:dyDescent="0.2">
      <c r="B1058" s="61">
        <v>1076</v>
      </c>
      <c r="C1058" s="82">
        <v>29</v>
      </c>
      <c r="D1058" s="83" t="s">
        <v>1393</v>
      </c>
      <c r="E1058" s="84">
        <v>21015</v>
      </c>
      <c r="F1058" s="84" t="s">
        <v>1411</v>
      </c>
      <c r="G1058" s="83" t="s">
        <v>1305</v>
      </c>
      <c r="H1058" s="85">
        <v>16066063</v>
      </c>
      <c r="I1058" s="85">
        <v>1116</v>
      </c>
      <c r="J1058" s="83" t="s">
        <v>1422</v>
      </c>
      <c r="K1058" s="83" t="s">
        <v>1423</v>
      </c>
      <c r="L1058" s="86">
        <v>1076</v>
      </c>
      <c r="M1058" s="83" t="s">
        <v>1086</v>
      </c>
    </row>
    <row r="1059" spans="2:13" ht="13.15" customHeight="1" x14ac:dyDescent="0.2">
      <c r="B1059" s="61">
        <v>1121</v>
      </c>
      <c r="C1059" s="82">
        <v>29</v>
      </c>
      <c r="D1059" s="83" t="s">
        <v>1393</v>
      </c>
      <c r="E1059" s="84">
        <v>57356</v>
      </c>
      <c r="F1059" s="84" t="s">
        <v>1419</v>
      </c>
      <c r="G1059" s="83" t="s">
        <v>1305</v>
      </c>
      <c r="H1059" s="85">
        <v>16066063</v>
      </c>
      <c r="I1059" s="85">
        <v>1116</v>
      </c>
      <c r="J1059" s="83" t="s">
        <v>1422</v>
      </c>
      <c r="K1059" s="83" t="s">
        <v>1423</v>
      </c>
      <c r="L1059" s="86">
        <v>1121</v>
      </c>
      <c r="M1059" s="83" t="s">
        <v>1425</v>
      </c>
    </row>
    <row r="1060" spans="2:13" ht="13.15" customHeight="1" x14ac:dyDescent="0.2">
      <c r="B1060" s="61">
        <v>1077</v>
      </c>
      <c r="C1060" s="82">
        <v>29</v>
      </c>
      <c r="D1060" s="83" t="s">
        <v>1393</v>
      </c>
      <c r="E1060" s="84">
        <v>21015</v>
      </c>
      <c r="F1060" s="84" t="s">
        <v>1411</v>
      </c>
      <c r="G1060" s="83" t="s">
        <v>1305</v>
      </c>
      <c r="H1060" s="85">
        <v>16066063</v>
      </c>
      <c r="I1060" s="85">
        <v>1116</v>
      </c>
      <c r="J1060" s="83" t="s">
        <v>1422</v>
      </c>
      <c r="K1060" s="83" t="s">
        <v>1423</v>
      </c>
      <c r="L1060" s="86">
        <v>1077</v>
      </c>
      <c r="M1060" s="83" t="s">
        <v>1426</v>
      </c>
    </row>
    <row r="1061" spans="2:13" ht="13.15" customHeight="1" x14ac:dyDescent="0.2">
      <c r="B1061" s="61">
        <v>1078</v>
      </c>
      <c r="C1061" s="82">
        <v>29</v>
      </c>
      <c r="D1061" s="83" t="s">
        <v>1393</v>
      </c>
      <c r="E1061" s="84">
        <v>21015</v>
      </c>
      <c r="F1061" s="84" t="s">
        <v>1411</v>
      </c>
      <c r="G1061" s="83" t="s">
        <v>1305</v>
      </c>
      <c r="H1061" s="85">
        <v>16066063</v>
      </c>
      <c r="I1061" s="85">
        <v>1116</v>
      </c>
      <c r="J1061" s="83" t="s">
        <v>1422</v>
      </c>
      <c r="K1061" s="83" t="s">
        <v>1423</v>
      </c>
      <c r="L1061" s="86">
        <v>1078</v>
      </c>
      <c r="M1061" s="83" t="s">
        <v>1427</v>
      </c>
    </row>
    <row r="1062" spans="2:13" ht="13.15" customHeight="1" x14ac:dyDescent="0.2">
      <c r="B1062" s="61">
        <v>1079</v>
      </c>
      <c r="C1062" s="82">
        <v>29</v>
      </c>
      <c r="D1062" s="83" t="s">
        <v>1393</v>
      </c>
      <c r="E1062" s="84">
        <v>21015</v>
      </c>
      <c r="F1062" s="84" t="s">
        <v>1411</v>
      </c>
      <c r="G1062" s="83" t="s">
        <v>1305</v>
      </c>
      <c r="H1062" s="85">
        <v>16066063</v>
      </c>
      <c r="I1062" s="85">
        <v>1116</v>
      </c>
      <c r="J1062" s="83" t="s">
        <v>1422</v>
      </c>
      <c r="K1062" s="83" t="s">
        <v>1423</v>
      </c>
      <c r="L1062" s="86">
        <v>1079</v>
      </c>
      <c r="M1062" s="83" t="s">
        <v>1428</v>
      </c>
    </row>
    <row r="1063" spans="2:13" ht="13.15" customHeight="1" x14ac:dyDescent="0.2">
      <c r="B1063" s="61">
        <v>1080</v>
      </c>
      <c r="C1063" s="82">
        <v>29</v>
      </c>
      <c r="D1063" s="83" t="s">
        <v>1393</v>
      </c>
      <c r="E1063" s="84">
        <v>21015</v>
      </c>
      <c r="F1063" s="84" t="s">
        <v>1411</v>
      </c>
      <c r="G1063" s="83" t="s">
        <v>1305</v>
      </c>
      <c r="H1063" s="85">
        <v>16066063</v>
      </c>
      <c r="I1063" s="85">
        <v>1116</v>
      </c>
      <c r="J1063" s="83" t="s">
        <v>1422</v>
      </c>
      <c r="K1063" s="83" t="s">
        <v>1423</v>
      </c>
      <c r="L1063" s="86">
        <v>1080</v>
      </c>
      <c r="M1063" s="83" t="s">
        <v>1429</v>
      </c>
    </row>
    <row r="1064" spans="2:13" ht="13.15" customHeight="1" x14ac:dyDescent="0.2">
      <c r="B1064" s="61">
        <v>1122</v>
      </c>
      <c r="C1064" s="82">
        <v>29</v>
      </c>
      <c r="D1064" s="83" t="s">
        <v>1393</v>
      </c>
      <c r="E1064" s="84">
        <v>21015</v>
      </c>
      <c r="F1064" s="84" t="s">
        <v>1411</v>
      </c>
      <c r="G1064" s="83" t="s">
        <v>1305</v>
      </c>
      <c r="H1064" s="85">
        <v>16066063</v>
      </c>
      <c r="I1064" s="85">
        <v>1116</v>
      </c>
      <c r="J1064" s="83" t="s">
        <v>1422</v>
      </c>
      <c r="K1064" s="83" t="s">
        <v>1423</v>
      </c>
      <c r="L1064" s="86">
        <v>1122</v>
      </c>
      <c r="M1064" s="83" t="s">
        <v>1430</v>
      </c>
    </row>
    <row r="1065" spans="2:13" ht="13.15" customHeight="1" x14ac:dyDescent="0.2">
      <c r="B1065" s="61">
        <v>1083</v>
      </c>
      <c r="C1065" s="82">
        <v>29</v>
      </c>
      <c r="D1065" s="83" t="s">
        <v>1393</v>
      </c>
      <c r="E1065" s="84">
        <v>21015</v>
      </c>
      <c r="F1065" s="84" t="s">
        <v>1411</v>
      </c>
      <c r="G1065" s="83" t="s">
        <v>1305</v>
      </c>
      <c r="H1065" s="85">
        <v>16066063</v>
      </c>
      <c r="I1065" s="85">
        <v>1116</v>
      </c>
      <c r="J1065" s="83" t="s">
        <v>1422</v>
      </c>
      <c r="K1065" s="83" t="s">
        <v>1423</v>
      </c>
      <c r="L1065" s="86">
        <v>1083</v>
      </c>
      <c r="M1065" s="83" t="s">
        <v>1423</v>
      </c>
    </row>
    <row r="1066" spans="2:13" ht="13.15" customHeight="1" x14ac:dyDescent="0.2">
      <c r="B1066" s="61">
        <v>1094</v>
      </c>
      <c r="C1066" s="82">
        <v>29</v>
      </c>
      <c r="D1066" s="83" t="s">
        <v>1393</v>
      </c>
      <c r="E1066" s="84">
        <v>21015</v>
      </c>
      <c r="F1066" s="84" t="s">
        <v>1411</v>
      </c>
      <c r="G1066" s="83" t="s">
        <v>1305</v>
      </c>
      <c r="H1066" s="85">
        <v>16066063</v>
      </c>
      <c r="I1066" s="85">
        <v>1116</v>
      </c>
      <c r="J1066" s="83" t="s">
        <v>1422</v>
      </c>
      <c r="K1066" s="83" t="s">
        <v>1423</v>
      </c>
      <c r="L1066" s="86">
        <v>1094</v>
      </c>
      <c r="M1066" s="83" t="s">
        <v>1433</v>
      </c>
    </row>
    <row r="1067" spans="2:13" ht="13.15" customHeight="1" x14ac:dyDescent="0.2">
      <c r="B1067" s="61">
        <v>1085</v>
      </c>
      <c r="C1067" s="82">
        <v>29</v>
      </c>
      <c r="D1067" s="83" t="s">
        <v>1393</v>
      </c>
      <c r="E1067" s="84">
        <v>21015</v>
      </c>
      <c r="F1067" s="84" t="s">
        <v>1411</v>
      </c>
      <c r="G1067" s="83" t="s">
        <v>1305</v>
      </c>
      <c r="H1067" s="85">
        <v>16066063</v>
      </c>
      <c r="I1067" s="85">
        <v>1116</v>
      </c>
      <c r="J1067" s="83" t="s">
        <v>1422</v>
      </c>
      <c r="K1067" s="83" t="s">
        <v>1423</v>
      </c>
      <c r="L1067" s="86">
        <v>1085</v>
      </c>
      <c r="M1067" s="83" t="s">
        <v>1431</v>
      </c>
    </row>
    <row r="1068" spans="2:13" ht="13.15" customHeight="1" x14ac:dyDescent="0.2">
      <c r="B1068" s="61">
        <v>1123</v>
      </c>
      <c r="C1068" s="82">
        <v>29</v>
      </c>
      <c r="D1068" s="83" t="s">
        <v>1393</v>
      </c>
      <c r="E1068" s="84">
        <v>56597</v>
      </c>
      <c r="F1068" s="84" t="s">
        <v>1265</v>
      </c>
      <c r="G1068" s="83" t="s">
        <v>1305</v>
      </c>
      <c r="H1068" s="85">
        <v>16066063</v>
      </c>
      <c r="I1068" s="85">
        <v>1116</v>
      </c>
      <c r="J1068" s="83" t="s">
        <v>1422</v>
      </c>
      <c r="K1068" s="83" t="s">
        <v>1423</v>
      </c>
      <c r="L1068" s="86">
        <v>1123</v>
      </c>
      <c r="M1068" s="83" t="s">
        <v>1432</v>
      </c>
    </row>
    <row r="1069" spans="2:13" ht="13.15" customHeight="1" x14ac:dyDescent="0.2">
      <c r="B1069" s="61">
        <v>978</v>
      </c>
      <c r="C1069" s="82">
        <v>30</v>
      </c>
      <c r="D1069" s="83" t="s">
        <v>1434</v>
      </c>
      <c r="E1069" s="84">
        <v>21437</v>
      </c>
      <c r="F1069" s="84" t="s">
        <v>1435</v>
      </c>
      <c r="G1069" s="83" t="s">
        <v>1305</v>
      </c>
      <c r="H1069" s="85">
        <v>16066005</v>
      </c>
      <c r="I1069" s="85">
        <v>147</v>
      </c>
      <c r="J1069" s="83" t="s">
        <v>1436</v>
      </c>
      <c r="K1069" s="83" t="s">
        <v>1436</v>
      </c>
      <c r="L1069" s="86">
        <v>978</v>
      </c>
      <c r="M1069" s="83" t="s">
        <v>1436</v>
      </c>
    </row>
    <row r="1070" spans="2:13" ht="13.15" customHeight="1" x14ac:dyDescent="0.2">
      <c r="B1070" s="61">
        <v>1002</v>
      </c>
      <c r="C1070" s="82">
        <v>30</v>
      </c>
      <c r="D1070" s="83" t="s">
        <v>1434</v>
      </c>
      <c r="E1070" s="84">
        <v>21437</v>
      </c>
      <c r="F1070" s="84" t="s">
        <v>1435</v>
      </c>
      <c r="G1070" s="83" t="s">
        <v>1305</v>
      </c>
      <c r="H1070" s="85">
        <v>16066017</v>
      </c>
      <c r="I1070" s="85">
        <v>160</v>
      </c>
      <c r="J1070" s="83" t="s">
        <v>1437</v>
      </c>
      <c r="K1070" s="83" t="s">
        <v>1437</v>
      </c>
      <c r="L1070" s="86">
        <v>1002</v>
      </c>
      <c r="M1070" s="83" t="s">
        <v>1437</v>
      </c>
    </row>
    <row r="1071" spans="2:13" ht="13.15" customHeight="1" x14ac:dyDescent="0.2">
      <c r="B1071" s="61">
        <v>1003</v>
      </c>
      <c r="C1071" s="82">
        <v>30</v>
      </c>
      <c r="D1071" s="83" t="s">
        <v>1434</v>
      </c>
      <c r="E1071" s="84">
        <v>56604</v>
      </c>
      <c r="F1071" s="84" t="s">
        <v>1438</v>
      </c>
      <c r="G1071" s="83" t="s">
        <v>1305</v>
      </c>
      <c r="H1071" s="85">
        <v>16066018</v>
      </c>
      <c r="I1071" s="85">
        <v>141</v>
      </c>
      <c r="J1071" s="83" t="s">
        <v>1439</v>
      </c>
      <c r="K1071" s="83" t="s">
        <v>1439</v>
      </c>
      <c r="L1071" s="86">
        <v>1003</v>
      </c>
      <c r="M1071" s="83" t="s">
        <v>1439</v>
      </c>
    </row>
    <row r="1072" spans="2:13" ht="12.75" customHeight="1" x14ac:dyDescent="0.2">
      <c r="B1072" s="61">
        <v>1004</v>
      </c>
      <c r="C1072" s="82">
        <v>30</v>
      </c>
      <c r="D1072" s="83" t="s">
        <v>1434</v>
      </c>
      <c r="E1072" s="84">
        <v>21245</v>
      </c>
      <c r="F1072" s="84" t="s">
        <v>1316</v>
      </c>
      <c r="G1072" s="83" t="s">
        <v>1305</v>
      </c>
      <c r="H1072" s="85">
        <v>16066019</v>
      </c>
      <c r="I1072" s="85">
        <v>117</v>
      </c>
      <c r="J1072" s="83" t="s">
        <v>1440</v>
      </c>
      <c r="K1072" s="83" t="s">
        <v>1440</v>
      </c>
      <c r="L1072" s="86">
        <v>1004</v>
      </c>
      <c r="M1072" s="83" t="s">
        <v>1440</v>
      </c>
    </row>
    <row r="1073" spans="2:13" ht="12.75" customHeight="1" x14ac:dyDescent="0.2">
      <c r="B1073" s="61">
        <v>1005</v>
      </c>
      <c r="C1073" s="82">
        <v>30</v>
      </c>
      <c r="D1073" s="83" t="s">
        <v>1434</v>
      </c>
      <c r="E1073" s="84">
        <v>21245</v>
      </c>
      <c r="F1073" s="84" t="s">
        <v>1316</v>
      </c>
      <c r="G1073" s="83" t="s">
        <v>1305</v>
      </c>
      <c r="H1073" s="85">
        <v>16066019</v>
      </c>
      <c r="I1073" s="85">
        <v>117</v>
      </c>
      <c r="J1073" s="83" t="s">
        <v>1440</v>
      </c>
      <c r="K1073" s="83" t="s">
        <v>1440</v>
      </c>
      <c r="L1073" s="86">
        <v>1005</v>
      </c>
      <c r="M1073" s="83" t="s">
        <v>1441</v>
      </c>
    </row>
    <row r="1074" spans="2:13" ht="12.75" customHeight="1" x14ac:dyDescent="0.2">
      <c r="B1074" s="61">
        <v>1006</v>
      </c>
      <c r="C1074" s="82">
        <v>30</v>
      </c>
      <c r="D1074" s="83" t="s">
        <v>1434</v>
      </c>
      <c r="E1074" s="84">
        <v>56600</v>
      </c>
      <c r="F1074" s="84" t="s">
        <v>1442</v>
      </c>
      <c r="G1074" s="83" t="s">
        <v>1305</v>
      </c>
      <c r="H1074" s="85">
        <v>16066019</v>
      </c>
      <c r="I1074" s="85">
        <v>117</v>
      </c>
      <c r="J1074" s="83" t="s">
        <v>1440</v>
      </c>
      <c r="K1074" s="83" t="s">
        <v>1440</v>
      </c>
      <c r="L1074" s="86">
        <v>1006</v>
      </c>
      <c r="M1074" s="83" t="s">
        <v>1443</v>
      </c>
    </row>
    <row r="1075" spans="2:13" ht="12.75" customHeight="1" x14ac:dyDescent="0.2">
      <c r="B1075" s="61">
        <v>1019</v>
      </c>
      <c r="C1075" s="82">
        <v>30</v>
      </c>
      <c r="D1075" s="83" t="s">
        <v>1434</v>
      </c>
      <c r="E1075" s="84">
        <v>21705</v>
      </c>
      <c r="F1075" s="84" t="s">
        <v>1444</v>
      </c>
      <c r="G1075" s="83" t="s">
        <v>1305</v>
      </c>
      <c r="H1075" s="85">
        <v>16066024</v>
      </c>
      <c r="I1075" s="85">
        <v>137</v>
      </c>
      <c r="J1075" s="83" t="s">
        <v>1445</v>
      </c>
      <c r="K1075" s="83" t="s">
        <v>1445</v>
      </c>
      <c r="L1075" s="86">
        <v>1019</v>
      </c>
      <c r="M1075" s="83" t="s">
        <v>1445</v>
      </c>
    </row>
    <row r="1076" spans="2:13" ht="12.75" customHeight="1" x14ac:dyDescent="0.2">
      <c r="B1076" s="61">
        <v>1022</v>
      </c>
      <c r="C1076" s="82">
        <v>30</v>
      </c>
      <c r="D1076" s="83" t="s">
        <v>1434</v>
      </c>
      <c r="E1076" s="84">
        <v>56602</v>
      </c>
      <c r="F1076" s="84" t="s">
        <v>1446</v>
      </c>
      <c r="G1076" s="83" t="s">
        <v>1305</v>
      </c>
      <c r="H1076" s="85">
        <v>16066025</v>
      </c>
      <c r="I1076" s="85">
        <v>1260</v>
      </c>
      <c r="J1076" s="83" t="s">
        <v>1447</v>
      </c>
      <c r="K1076" s="83" t="s">
        <v>1447</v>
      </c>
      <c r="L1076" s="86">
        <v>1022</v>
      </c>
      <c r="M1076" s="83" t="s">
        <v>1447</v>
      </c>
    </row>
    <row r="1077" spans="2:13" ht="13.15" customHeight="1" x14ac:dyDescent="0.2">
      <c r="B1077" s="61">
        <v>976</v>
      </c>
      <c r="C1077" s="82">
        <v>30</v>
      </c>
      <c r="D1077" s="83" t="s">
        <v>1434</v>
      </c>
      <c r="E1077" s="84">
        <v>56598</v>
      </c>
      <c r="F1077" s="84" t="s">
        <v>1448</v>
      </c>
      <c r="G1077" s="83" t="s">
        <v>1305</v>
      </c>
      <c r="H1077" s="85">
        <v>16066094</v>
      </c>
      <c r="I1077" s="85">
        <v>3105</v>
      </c>
      <c r="J1077" s="83" t="s">
        <v>1449</v>
      </c>
      <c r="K1077" s="83" t="s">
        <v>1449</v>
      </c>
      <c r="L1077" s="86">
        <v>976</v>
      </c>
      <c r="M1077" s="83" t="s">
        <v>1450</v>
      </c>
    </row>
    <row r="1078" spans="2:13" ht="13.15" customHeight="1" x14ac:dyDescent="0.2">
      <c r="B1078" s="61">
        <v>977</v>
      </c>
      <c r="C1078" s="82">
        <v>30</v>
      </c>
      <c r="D1078" s="83" t="s">
        <v>1434</v>
      </c>
      <c r="E1078" s="84">
        <v>21410</v>
      </c>
      <c r="F1078" s="84" t="s">
        <v>1451</v>
      </c>
      <c r="G1078" s="83" t="s">
        <v>1305</v>
      </c>
      <c r="H1078" s="85">
        <v>16066094</v>
      </c>
      <c r="I1078" s="85">
        <v>3105</v>
      </c>
      <c r="J1078" s="83" t="s">
        <v>1449</v>
      </c>
      <c r="K1078" s="83" t="s">
        <v>1449</v>
      </c>
      <c r="L1078" s="86">
        <v>977</v>
      </c>
      <c r="M1078" s="83" t="s">
        <v>1452</v>
      </c>
    </row>
    <row r="1079" spans="2:13" ht="13.15" customHeight="1" x14ac:dyDescent="0.2">
      <c r="B1079" s="61">
        <v>981</v>
      </c>
      <c r="C1079" s="82">
        <v>30</v>
      </c>
      <c r="D1079" s="83" t="s">
        <v>1434</v>
      </c>
      <c r="E1079" s="84">
        <v>21410</v>
      </c>
      <c r="F1079" s="84" t="s">
        <v>1451</v>
      </c>
      <c r="G1079" s="83" t="s">
        <v>1305</v>
      </c>
      <c r="H1079" s="85">
        <v>16066094</v>
      </c>
      <c r="I1079" s="85">
        <v>3105</v>
      </c>
      <c r="J1079" s="83" t="s">
        <v>1449</v>
      </c>
      <c r="K1079" s="83" t="s">
        <v>1449</v>
      </c>
      <c r="L1079" s="86">
        <v>981</v>
      </c>
      <c r="M1079" s="83" t="s">
        <v>1453</v>
      </c>
    </row>
    <row r="1080" spans="2:13" ht="13.15" customHeight="1" x14ac:dyDescent="0.2">
      <c r="B1080" s="61">
        <v>983</v>
      </c>
      <c r="C1080" s="82">
        <v>30</v>
      </c>
      <c r="D1080" s="83" t="s">
        <v>1434</v>
      </c>
      <c r="E1080" s="84">
        <v>56598</v>
      </c>
      <c r="F1080" s="84" t="s">
        <v>1448</v>
      </c>
      <c r="G1080" s="83" t="s">
        <v>1305</v>
      </c>
      <c r="H1080" s="85">
        <v>16066094</v>
      </c>
      <c r="I1080" s="85">
        <v>3105</v>
      </c>
      <c r="J1080" s="83" t="s">
        <v>1449</v>
      </c>
      <c r="K1080" s="83" t="s">
        <v>1449</v>
      </c>
      <c r="L1080" s="86">
        <v>983</v>
      </c>
      <c r="M1080" s="83" t="s">
        <v>1454</v>
      </c>
    </row>
    <row r="1081" spans="2:13" ht="13.15" customHeight="1" x14ac:dyDescent="0.2">
      <c r="B1081" s="61">
        <v>1007</v>
      </c>
      <c r="C1081" s="82">
        <v>30</v>
      </c>
      <c r="D1081" s="83" t="s">
        <v>1434</v>
      </c>
      <c r="E1081" s="84">
        <v>56598</v>
      </c>
      <c r="F1081" s="84" t="s">
        <v>1448</v>
      </c>
      <c r="G1081" s="83" t="s">
        <v>1305</v>
      </c>
      <c r="H1081" s="85">
        <v>16066094</v>
      </c>
      <c r="I1081" s="85">
        <v>3105</v>
      </c>
      <c r="J1081" s="83" t="s">
        <v>1449</v>
      </c>
      <c r="K1081" s="83" t="s">
        <v>1449</v>
      </c>
      <c r="L1081" s="86">
        <v>1007</v>
      </c>
      <c r="M1081" s="83" t="s">
        <v>1455</v>
      </c>
    </row>
    <row r="1082" spans="2:13" ht="13.15" customHeight="1" x14ac:dyDescent="0.2">
      <c r="B1082" s="61">
        <v>1032</v>
      </c>
      <c r="C1082" s="82">
        <v>30</v>
      </c>
      <c r="D1082" s="83" t="s">
        <v>1434</v>
      </c>
      <c r="E1082" s="84">
        <v>56598</v>
      </c>
      <c r="F1082" s="84" t="s">
        <v>1448</v>
      </c>
      <c r="G1082" s="83" t="s">
        <v>1305</v>
      </c>
      <c r="H1082" s="85">
        <v>16066094</v>
      </c>
      <c r="I1082" s="85">
        <v>3105</v>
      </c>
      <c r="J1082" s="83" t="s">
        <v>1449</v>
      </c>
      <c r="K1082" s="83" t="s">
        <v>1449</v>
      </c>
      <c r="L1082" s="86">
        <v>1032</v>
      </c>
      <c r="M1082" s="83" t="s">
        <v>1456</v>
      </c>
    </row>
    <row r="1083" spans="2:13" ht="13.15" customHeight="1" x14ac:dyDescent="0.2">
      <c r="B1083" s="61">
        <v>1049</v>
      </c>
      <c r="C1083" s="82">
        <v>30</v>
      </c>
      <c r="D1083" s="83" t="s">
        <v>1434</v>
      </c>
      <c r="E1083" s="84">
        <v>21410</v>
      </c>
      <c r="F1083" s="84" t="s">
        <v>1451</v>
      </c>
      <c r="G1083" s="83" t="s">
        <v>1305</v>
      </c>
      <c r="H1083" s="85">
        <v>16066094</v>
      </c>
      <c r="I1083" s="85">
        <v>3105</v>
      </c>
      <c r="J1083" s="83" t="s">
        <v>1449</v>
      </c>
      <c r="K1083" s="83" t="s">
        <v>1449</v>
      </c>
      <c r="L1083" s="86">
        <v>1049</v>
      </c>
      <c r="M1083" s="83" t="s">
        <v>1457</v>
      </c>
    </row>
    <row r="1084" spans="2:13" ht="13.15" customHeight="1" x14ac:dyDescent="0.2">
      <c r="B1084" s="61">
        <v>1008</v>
      </c>
      <c r="C1084" s="82">
        <v>30</v>
      </c>
      <c r="D1084" s="83" t="s">
        <v>1434</v>
      </c>
      <c r="E1084" s="84">
        <v>56598</v>
      </c>
      <c r="F1084" s="84" t="s">
        <v>1448</v>
      </c>
      <c r="G1084" s="83" t="s">
        <v>1305</v>
      </c>
      <c r="H1084" s="85">
        <v>16066094</v>
      </c>
      <c r="I1084" s="85">
        <v>3105</v>
      </c>
      <c r="J1084" s="83" t="s">
        <v>1449</v>
      </c>
      <c r="K1084" s="83" t="s">
        <v>1449</v>
      </c>
      <c r="L1084" s="86">
        <v>1008</v>
      </c>
      <c r="M1084" s="83" t="s">
        <v>1458</v>
      </c>
    </row>
    <row r="1085" spans="2:13" ht="13.15" customHeight="1" x14ac:dyDescent="0.2">
      <c r="B1085" s="61">
        <v>1060</v>
      </c>
      <c r="C1085" s="82">
        <v>30</v>
      </c>
      <c r="D1085" s="83" t="s">
        <v>1434</v>
      </c>
      <c r="E1085" s="84">
        <v>56598</v>
      </c>
      <c r="F1085" s="84" t="s">
        <v>1448</v>
      </c>
      <c r="G1085" s="83" t="s">
        <v>1305</v>
      </c>
      <c r="H1085" s="85">
        <v>16066094</v>
      </c>
      <c r="I1085" s="85">
        <v>3105</v>
      </c>
      <c r="J1085" s="83" t="s">
        <v>1449</v>
      </c>
      <c r="K1085" s="83" t="s">
        <v>1449</v>
      </c>
      <c r="L1085" s="86">
        <v>1060</v>
      </c>
      <c r="M1085" s="83" t="s">
        <v>1459</v>
      </c>
    </row>
    <row r="1086" spans="2:13" ht="13.15" customHeight="1" x14ac:dyDescent="0.2">
      <c r="B1086" s="61">
        <v>1061</v>
      </c>
      <c r="C1086" s="82">
        <v>30</v>
      </c>
      <c r="D1086" s="83" t="s">
        <v>1434</v>
      </c>
      <c r="E1086" s="84">
        <v>56598</v>
      </c>
      <c r="F1086" s="84" t="s">
        <v>1448</v>
      </c>
      <c r="G1086" s="83" t="s">
        <v>1305</v>
      </c>
      <c r="H1086" s="85">
        <v>16066094</v>
      </c>
      <c r="I1086" s="85">
        <v>3105</v>
      </c>
      <c r="J1086" s="83" t="s">
        <v>1449</v>
      </c>
      <c r="K1086" s="83" t="s">
        <v>1449</v>
      </c>
      <c r="L1086" s="86">
        <v>1061</v>
      </c>
      <c r="M1086" s="83" t="s">
        <v>1460</v>
      </c>
    </row>
    <row r="1087" spans="2:13" ht="13.15" customHeight="1" x14ac:dyDescent="0.2">
      <c r="B1087" s="61">
        <v>1093</v>
      </c>
      <c r="C1087" s="82">
        <v>30</v>
      </c>
      <c r="D1087" s="83" t="s">
        <v>1434</v>
      </c>
      <c r="E1087" s="84">
        <v>21410</v>
      </c>
      <c r="F1087" s="84" t="s">
        <v>1451</v>
      </c>
      <c r="G1087" s="83" t="s">
        <v>1305</v>
      </c>
      <c r="H1087" s="85">
        <v>16066094</v>
      </c>
      <c r="I1087" s="85">
        <v>3105</v>
      </c>
      <c r="J1087" s="83" t="s">
        <v>1449</v>
      </c>
      <c r="K1087" s="83" t="s">
        <v>1449</v>
      </c>
      <c r="L1087" s="86">
        <v>1093</v>
      </c>
      <c r="M1087" s="83" t="s">
        <v>1461</v>
      </c>
    </row>
    <row r="1088" spans="2:13" ht="13.15" customHeight="1" x14ac:dyDescent="0.2">
      <c r="B1088" s="61">
        <v>1125</v>
      </c>
      <c r="C1088" s="82">
        <v>30</v>
      </c>
      <c r="D1088" s="83" t="s">
        <v>1434</v>
      </c>
      <c r="E1088" s="84">
        <v>56598</v>
      </c>
      <c r="F1088" s="84" t="s">
        <v>1448</v>
      </c>
      <c r="G1088" s="83" t="s">
        <v>1305</v>
      </c>
      <c r="H1088" s="85">
        <v>16066094</v>
      </c>
      <c r="I1088" s="85">
        <v>3105</v>
      </c>
      <c r="J1088" s="83" t="s">
        <v>1449</v>
      </c>
      <c r="K1088" s="83" t="s">
        <v>1449</v>
      </c>
      <c r="L1088" s="86">
        <v>1125</v>
      </c>
      <c r="M1088" s="83" t="s">
        <v>1508</v>
      </c>
    </row>
    <row r="1089" spans="2:13" ht="13.15" customHeight="1" x14ac:dyDescent="0.2">
      <c r="B1089" s="61">
        <v>1126</v>
      </c>
      <c r="C1089" s="82">
        <v>30</v>
      </c>
      <c r="D1089" s="83" t="s">
        <v>1434</v>
      </c>
      <c r="E1089" s="84">
        <v>56598</v>
      </c>
      <c r="F1089" s="84" t="s">
        <v>1448</v>
      </c>
      <c r="G1089" s="83" t="s">
        <v>1305</v>
      </c>
      <c r="H1089" s="85">
        <v>16066094</v>
      </c>
      <c r="I1089" s="85">
        <v>3105</v>
      </c>
      <c r="J1089" s="83" t="s">
        <v>1449</v>
      </c>
      <c r="K1089" s="83" t="s">
        <v>1449</v>
      </c>
      <c r="L1089" s="86">
        <v>1126</v>
      </c>
      <c r="M1089" s="83" t="s">
        <v>1462</v>
      </c>
    </row>
    <row r="1090" spans="2:13" ht="13.15" customHeight="1" x14ac:dyDescent="0.2">
      <c r="B1090" s="61">
        <v>975</v>
      </c>
      <c r="C1090" s="82">
        <v>30</v>
      </c>
      <c r="D1090" s="83" t="s">
        <v>1434</v>
      </c>
      <c r="E1090" s="84">
        <v>56600</v>
      </c>
      <c r="F1090" s="84" t="s">
        <v>1442</v>
      </c>
      <c r="G1090" s="83" t="s">
        <v>1305</v>
      </c>
      <c r="H1090" s="85">
        <v>16066095</v>
      </c>
      <c r="I1090" s="85">
        <v>30</v>
      </c>
      <c r="J1090" s="83" t="s">
        <v>1349</v>
      </c>
      <c r="K1090" s="83" t="s">
        <v>1350</v>
      </c>
      <c r="L1090" s="86">
        <v>975</v>
      </c>
      <c r="M1090" s="83" t="s">
        <v>1463</v>
      </c>
    </row>
    <row r="1091" spans="2:13" ht="13.15" customHeight="1" x14ac:dyDescent="0.2">
      <c r="B1091" s="61">
        <v>1046</v>
      </c>
      <c r="C1091" s="82">
        <v>30</v>
      </c>
      <c r="D1091" s="83" t="s">
        <v>1434</v>
      </c>
      <c r="E1091" s="84">
        <v>21705</v>
      </c>
      <c r="F1091" s="84" t="s">
        <v>1444</v>
      </c>
      <c r="G1091" s="83" t="s">
        <v>1305</v>
      </c>
      <c r="H1091" s="85">
        <v>16066095</v>
      </c>
      <c r="I1091" s="85">
        <v>30</v>
      </c>
      <c r="J1091" s="83" t="s">
        <v>1349</v>
      </c>
      <c r="K1091" s="83" t="s">
        <v>1350</v>
      </c>
      <c r="L1091" s="86">
        <v>1046</v>
      </c>
      <c r="M1091" s="83" t="s">
        <v>1464</v>
      </c>
    </row>
    <row r="1092" spans="2:13" ht="13.15" customHeight="1" x14ac:dyDescent="0.2">
      <c r="B1092" s="61">
        <v>1054</v>
      </c>
      <c r="C1092" s="82">
        <v>30</v>
      </c>
      <c r="D1092" s="83" t="s">
        <v>1434</v>
      </c>
      <c r="E1092" s="84">
        <v>56601</v>
      </c>
      <c r="F1092" s="84" t="s">
        <v>1465</v>
      </c>
      <c r="G1092" s="83" t="s">
        <v>1305</v>
      </c>
      <c r="H1092" s="85">
        <v>16066095</v>
      </c>
      <c r="I1092" s="85">
        <v>30</v>
      </c>
      <c r="J1092" s="83" t="s">
        <v>1349</v>
      </c>
      <c r="K1092" s="83" t="s">
        <v>1350</v>
      </c>
      <c r="L1092" s="86">
        <v>1054</v>
      </c>
      <c r="M1092" s="83" t="s">
        <v>1466</v>
      </c>
    </row>
    <row r="1093" spans="2:13" ht="13.15" customHeight="1" x14ac:dyDescent="0.2">
      <c r="B1093" s="61">
        <v>1112</v>
      </c>
      <c r="C1093" s="82">
        <v>30</v>
      </c>
      <c r="D1093" s="83" t="s">
        <v>1434</v>
      </c>
      <c r="E1093" s="84">
        <v>21321</v>
      </c>
      <c r="F1093" s="84" t="s">
        <v>1365</v>
      </c>
      <c r="G1093" s="83" t="s">
        <v>1305</v>
      </c>
      <c r="H1093" s="85">
        <v>16066095</v>
      </c>
      <c r="I1093" s="85">
        <v>30</v>
      </c>
      <c r="J1093" s="83" t="s">
        <v>1349</v>
      </c>
      <c r="K1093" s="83" t="s">
        <v>1350</v>
      </c>
      <c r="L1093" s="86">
        <v>1112</v>
      </c>
      <c r="M1093" s="83" t="s">
        <v>1467</v>
      </c>
    </row>
    <row r="1094" spans="2:13" ht="13.15" customHeight="1" x14ac:dyDescent="0.2">
      <c r="B1094" s="61">
        <v>1038</v>
      </c>
      <c r="C1094" s="82">
        <v>30</v>
      </c>
      <c r="D1094" s="83" t="s">
        <v>1434</v>
      </c>
      <c r="E1094" s="84">
        <v>21437</v>
      </c>
      <c r="F1094" s="84" t="s">
        <v>1435</v>
      </c>
      <c r="G1094" s="83" t="s">
        <v>1305</v>
      </c>
      <c r="H1094" s="85">
        <v>16066039</v>
      </c>
      <c r="I1094" s="85">
        <v>177</v>
      </c>
      <c r="J1094" s="83" t="s">
        <v>1468</v>
      </c>
      <c r="K1094" s="83" t="s">
        <v>1468</v>
      </c>
      <c r="L1094" s="86">
        <v>1038</v>
      </c>
      <c r="M1094" s="83" t="s">
        <v>1468</v>
      </c>
    </row>
    <row r="1095" spans="2:13" ht="13.15" customHeight="1" x14ac:dyDescent="0.2">
      <c r="B1095" s="61">
        <v>1039</v>
      </c>
      <c r="C1095" s="82">
        <v>30</v>
      </c>
      <c r="D1095" s="83" t="s">
        <v>1434</v>
      </c>
      <c r="E1095" s="84">
        <v>56601</v>
      </c>
      <c r="F1095" s="84" t="s">
        <v>1465</v>
      </c>
      <c r="G1095" s="83" t="s">
        <v>1305</v>
      </c>
      <c r="H1095" s="85">
        <v>16066041</v>
      </c>
      <c r="I1095" s="85">
        <v>21</v>
      </c>
      <c r="J1095" s="83" t="s">
        <v>1469</v>
      </c>
      <c r="K1095" s="83" t="s">
        <v>1469</v>
      </c>
      <c r="L1095" s="86">
        <v>1039</v>
      </c>
      <c r="M1095" s="83" t="s">
        <v>1469</v>
      </c>
    </row>
    <row r="1096" spans="2:13" ht="13.15" customHeight="1" x14ac:dyDescent="0.2">
      <c r="B1096" s="61">
        <v>1023</v>
      </c>
      <c r="C1096" s="82">
        <v>30</v>
      </c>
      <c r="D1096" s="83" t="s">
        <v>1434</v>
      </c>
      <c r="E1096" s="84">
        <v>21410</v>
      </c>
      <c r="F1096" s="84" t="s">
        <v>1451</v>
      </c>
      <c r="G1096" s="83" t="s">
        <v>1305</v>
      </c>
      <c r="H1096" s="85">
        <v>16066042</v>
      </c>
      <c r="I1096" s="85">
        <v>74</v>
      </c>
      <c r="J1096" s="83" t="s">
        <v>1470</v>
      </c>
      <c r="K1096" s="83" t="s">
        <v>1471</v>
      </c>
      <c r="L1096" s="86">
        <v>1023</v>
      </c>
      <c r="M1096" s="83" t="s">
        <v>1472</v>
      </c>
    </row>
    <row r="1097" spans="2:13" ht="13.15" customHeight="1" x14ac:dyDescent="0.2">
      <c r="B1097" s="61">
        <v>1024</v>
      </c>
      <c r="C1097" s="82">
        <v>30</v>
      </c>
      <c r="D1097" s="83" t="s">
        <v>1434</v>
      </c>
      <c r="E1097" s="84">
        <v>56599</v>
      </c>
      <c r="F1097" s="84" t="s">
        <v>1473</v>
      </c>
      <c r="G1097" s="83" t="s">
        <v>1305</v>
      </c>
      <c r="H1097" s="85">
        <v>16066042</v>
      </c>
      <c r="I1097" s="85">
        <v>74</v>
      </c>
      <c r="J1097" s="83" t="s">
        <v>1470</v>
      </c>
      <c r="K1097" s="83" t="s">
        <v>1471</v>
      </c>
      <c r="L1097" s="86">
        <v>1024</v>
      </c>
      <c r="M1097" s="83" t="s">
        <v>1474</v>
      </c>
    </row>
    <row r="1098" spans="2:13" ht="13.15" customHeight="1" x14ac:dyDescent="0.2">
      <c r="B1098" s="61">
        <v>1027</v>
      </c>
      <c r="C1098" s="82">
        <v>30</v>
      </c>
      <c r="D1098" s="83" t="s">
        <v>1434</v>
      </c>
      <c r="E1098" s="84">
        <v>56600</v>
      </c>
      <c r="F1098" s="84" t="s">
        <v>1442</v>
      </c>
      <c r="G1098" s="83" t="s">
        <v>1305</v>
      </c>
      <c r="H1098" s="85">
        <v>16066042</v>
      </c>
      <c r="I1098" s="85">
        <v>74</v>
      </c>
      <c r="J1098" s="83" t="s">
        <v>1470</v>
      </c>
      <c r="K1098" s="83" t="s">
        <v>1471</v>
      </c>
      <c r="L1098" s="86">
        <v>1027</v>
      </c>
      <c r="M1098" s="83" t="s">
        <v>1442</v>
      </c>
    </row>
    <row r="1099" spans="2:13" ht="13.15" customHeight="1" x14ac:dyDescent="0.2">
      <c r="B1099" s="61">
        <v>1097</v>
      </c>
      <c r="C1099" s="82">
        <v>30</v>
      </c>
      <c r="D1099" s="83" t="s">
        <v>1434</v>
      </c>
      <c r="E1099" s="84">
        <v>56601</v>
      </c>
      <c r="F1099" s="84" t="s">
        <v>1465</v>
      </c>
      <c r="G1099" s="83" t="s">
        <v>1305</v>
      </c>
      <c r="H1099" s="85">
        <v>16066042</v>
      </c>
      <c r="I1099" s="85">
        <v>74</v>
      </c>
      <c r="J1099" s="83" t="s">
        <v>1470</v>
      </c>
      <c r="K1099" s="83" t="s">
        <v>1471</v>
      </c>
      <c r="L1099" s="86">
        <v>1097</v>
      </c>
      <c r="M1099" s="83" t="s">
        <v>1475</v>
      </c>
    </row>
    <row r="1100" spans="2:13" ht="13.15" customHeight="1" x14ac:dyDescent="0.2">
      <c r="B1100" s="61">
        <v>1098</v>
      </c>
      <c r="C1100" s="82">
        <v>30</v>
      </c>
      <c r="D1100" s="83" t="s">
        <v>1434</v>
      </c>
      <c r="E1100" s="84">
        <v>56600</v>
      </c>
      <c r="F1100" s="84" t="s">
        <v>1442</v>
      </c>
      <c r="G1100" s="83" t="s">
        <v>1305</v>
      </c>
      <c r="H1100" s="85">
        <v>16066042</v>
      </c>
      <c r="I1100" s="85">
        <v>74</v>
      </c>
      <c r="J1100" s="83" t="s">
        <v>1470</v>
      </c>
      <c r="K1100" s="83" t="s">
        <v>1471</v>
      </c>
      <c r="L1100" s="86">
        <v>1098</v>
      </c>
      <c r="M1100" s="83" t="s">
        <v>1476</v>
      </c>
    </row>
    <row r="1101" spans="2:13" ht="13.15" customHeight="1" x14ac:dyDescent="0.2">
      <c r="B1101" s="61">
        <v>1025</v>
      </c>
      <c r="C1101" s="82">
        <v>30</v>
      </c>
      <c r="D1101" s="83" t="s">
        <v>1434</v>
      </c>
      <c r="E1101" s="84">
        <v>21410</v>
      </c>
      <c r="F1101" s="84" t="s">
        <v>1451</v>
      </c>
      <c r="G1101" s="83" t="s">
        <v>1305</v>
      </c>
      <c r="H1101" s="85">
        <v>16066042</v>
      </c>
      <c r="I1101" s="85">
        <v>74</v>
      </c>
      <c r="J1101" s="83" t="s">
        <v>1470</v>
      </c>
      <c r="K1101" s="83" t="s">
        <v>1471</v>
      </c>
      <c r="L1101" s="86">
        <v>1025</v>
      </c>
      <c r="M1101" s="83" t="s">
        <v>1477</v>
      </c>
    </row>
    <row r="1102" spans="2:13" ht="13.15" customHeight="1" x14ac:dyDescent="0.2">
      <c r="B1102" s="61">
        <v>1117</v>
      </c>
      <c r="C1102" s="82">
        <v>30</v>
      </c>
      <c r="D1102" s="83" t="s">
        <v>1434</v>
      </c>
      <c r="E1102" s="84">
        <v>56597</v>
      </c>
      <c r="F1102" s="84" t="s">
        <v>1265</v>
      </c>
      <c r="G1102" s="83" t="s">
        <v>1305</v>
      </c>
      <c r="H1102" s="85">
        <v>16066042</v>
      </c>
      <c r="I1102" s="85">
        <v>74</v>
      </c>
      <c r="J1102" s="83" t="s">
        <v>1470</v>
      </c>
      <c r="K1102" s="83" t="s">
        <v>1471</v>
      </c>
      <c r="L1102" s="86">
        <v>1117</v>
      </c>
      <c r="M1102" s="83" t="s">
        <v>1478</v>
      </c>
    </row>
    <row r="1103" spans="2:13" ht="13.15" customHeight="1" x14ac:dyDescent="0.2">
      <c r="B1103" s="61">
        <v>1118</v>
      </c>
      <c r="C1103" s="82">
        <v>30</v>
      </c>
      <c r="D1103" s="83" t="s">
        <v>1434</v>
      </c>
      <c r="E1103" s="84">
        <v>56597</v>
      </c>
      <c r="F1103" s="84" t="s">
        <v>1265</v>
      </c>
      <c r="G1103" s="83" t="s">
        <v>1305</v>
      </c>
      <c r="H1103" s="85">
        <v>16066042</v>
      </c>
      <c r="I1103" s="85">
        <v>74</v>
      </c>
      <c r="J1103" s="83" t="s">
        <v>1470</v>
      </c>
      <c r="K1103" s="83" t="s">
        <v>1471</v>
      </c>
      <c r="L1103" s="86">
        <v>1118</v>
      </c>
      <c r="M1103" s="83" t="s">
        <v>1479</v>
      </c>
    </row>
    <row r="1104" spans="2:13" ht="13.15" customHeight="1" x14ac:dyDescent="0.2">
      <c r="B1104" s="61">
        <v>1048</v>
      </c>
      <c r="C1104" s="82">
        <v>30</v>
      </c>
      <c r="D1104" s="83" t="s">
        <v>1434</v>
      </c>
      <c r="E1104" s="84">
        <v>56598</v>
      </c>
      <c r="F1104" s="84" t="s">
        <v>1448</v>
      </c>
      <c r="G1104" s="83" t="s">
        <v>1305</v>
      </c>
      <c r="H1104" s="85">
        <v>16066045</v>
      </c>
      <c r="I1104" s="85">
        <v>196</v>
      </c>
      <c r="J1104" s="83" t="s">
        <v>1484</v>
      </c>
      <c r="K1104" s="83" t="s">
        <v>1484</v>
      </c>
      <c r="L1104" s="86">
        <v>1048</v>
      </c>
      <c r="M1104" s="83" t="s">
        <v>1484</v>
      </c>
    </row>
    <row r="1105" spans="2:13" ht="13.15" customHeight="1" x14ac:dyDescent="0.2">
      <c r="B1105" s="61">
        <v>1056</v>
      </c>
      <c r="C1105" s="82">
        <v>30</v>
      </c>
      <c r="D1105" s="83" t="s">
        <v>1434</v>
      </c>
      <c r="E1105" s="84">
        <v>56597</v>
      </c>
      <c r="F1105" s="84" t="s">
        <v>1265</v>
      </c>
      <c r="G1105" s="83" t="s">
        <v>1305</v>
      </c>
      <c r="H1105" s="85">
        <v>16066049</v>
      </c>
      <c r="I1105" s="85">
        <v>164</v>
      </c>
      <c r="J1105" s="83" t="s">
        <v>1485</v>
      </c>
      <c r="K1105" s="83" t="s">
        <v>1485</v>
      </c>
      <c r="L1105" s="86">
        <v>1056</v>
      </c>
      <c r="M1105" s="83" t="s">
        <v>1486</v>
      </c>
    </row>
    <row r="1106" spans="2:13" ht="13.15" customHeight="1" x14ac:dyDescent="0.2">
      <c r="B1106" s="61">
        <v>1062</v>
      </c>
      <c r="C1106" s="82">
        <v>30</v>
      </c>
      <c r="D1106" s="83" t="s">
        <v>1434</v>
      </c>
      <c r="E1106" s="84">
        <v>56600</v>
      </c>
      <c r="F1106" s="84" t="s">
        <v>1442</v>
      </c>
      <c r="G1106" s="83" t="s">
        <v>1305</v>
      </c>
      <c r="H1106" s="85">
        <v>16066056</v>
      </c>
      <c r="I1106" s="85">
        <v>55</v>
      </c>
      <c r="J1106" s="83" t="s">
        <v>1487</v>
      </c>
      <c r="K1106" s="83" t="s">
        <v>1487</v>
      </c>
      <c r="L1106" s="86">
        <v>1062</v>
      </c>
      <c r="M1106" s="83" t="s">
        <v>1488</v>
      </c>
    </row>
    <row r="1107" spans="2:13" ht="13.15" customHeight="1" x14ac:dyDescent="0.2">
      <c r="B1107" s="61">
        <v>1063</v>
      </c>
      <c r="C1107" s="82">
        <v>30</v>
      </c>
      <c r="D1107" s="83" t="s">
        <v>1434</v>
      </c>
      <c r="E1107" s="84">
        <v>56600</v>
      </c>
      <c r="F1107" s="84" t="s">
        <v>1442</v>
      </c>
      <c r="G1107" s="83" t="s">
        <v>1305</v>
      </c>
      <c r="H1107" s="85">
        <v>16066056</v>
      </c>
      <c r="I1107" s="85">
        <v>55</v>
      </c>
      <c r="J1107" s="83" t="s">
        <v>1487</v>
      </c>
      <c r="K1107" s="83" t="s">
        <v>1487</v>
      </c>
      <c r="L1107" s="86">
        <v>1063</v>
      </c>
      <c r="M1107" s="83" t="s">
        <v>1487</v>
      </c>
    </row>
    <row r="1108" spans="2:13" ht="13.15" customHeight="1" x14ac:dyDescent="0.2">
      <c r="B1108" s="61">
        <v>1064</v>
      </c>
      <c r="C1108" s="82">
        <v>30</v>
      </c>
      <c r="D1108" s="83" t="s">
        <v>1434</v>
      </c>
      <c r="E1108" s="84">
        <v>56601</v>
      </c>
      <c r="F1108" s="84" t="s">
        <v>1465</v>
      </c>
      <c r="G1108" s="83" t="s">
        <v>1305</v>
      </c>
      <c r="H1108" s="85">
        <v>16066056</v>
      </c>
      <c r="I1108" s="85">
        <v>55</v>
      </c>
      <c r="J1108" s="83" t="s">
        <v>1487</v>
      </c>
      <c r="K1108" s="83" t="s">
        <v>1487</v>
      </c>
      <c r="L1108" s="86">
        <v>1064</v>
      </c>
      <c r="M1108" s="83" t="s">
        <v>1489</v>
      </c>
    </row>
    <row r="1109" spans="2:13" ht="13.15" customHeight="1" x14ac:dyDescent="0.2">
      <c r="B1109" s="61">
        <v>1065</v>
      </c>
      <c r="C1109" s="82">
        <v>30</v>
      </c>
      <c r="D1109" s="83" t="s">
        <v>1434</v>
      </c>
      <c r="E1109" s="84">
        <v>56598</v>
      </c>
      <c r="F1109" s="84" t="s">
        <v>1448</v>
      </c>
      <c r="G1109" s="83" t="s">
        <v>1305</v>
      </c>
      <c r="H1109" s="85">
        <v>16066057</v>
      </c>
      <c r="I1109" s="85">
        <v>189</v>
      </c>
      <c r="J1109" s="83" t="s">
        <v>1490</v>
      </c>
      <c r="K1109" s="83" t="s">
        <v>1490</v>
      </c>
      <c r="L1109" s="86">
        <v>1065</v>
      </c>
      <c r="M1109" s="83" t="s">
        <v>1490</v>
      </c>
    </row>
    <row r="1110" spans="2:13" ht="13.15" customHeight="1" x14ac:dyDescent="0.2">
      <c r="B1110" s="61">
        <v>1388</v>
      </c>
      <c r="C1110" s="82">
        <v>30</v>
      </c>
      <c r="D1110" s="83" t="s">
        <v>1434</v>
      </c>
      <c r="E1110" s="84">
        <v>21578</v>
      </c>
      <c r="F1110" s="84" t="s">
        <v>1480</v>
      </c>
      <c r="G1110" s="83" t="s">
        <v>1481</v>
      </c>
      <c r="H1110" s="85">
        <v>16069062</v>
      </c>
      <c r="I1110" s="85">
        <v>278</v>
      </c>
      <c r="J1110" s="83" t="s">
        <v>1482</v>
      </c>
      <c r="K1110" s="83" t="s">
        <v>1483</v>
      </c>
      <c r="L1110" s="86">
        <v>1388</v>
      </c>
      <c r="M1110" s="83" t="s">
        <v>811</v>
      </c>
    </row>
    <row r="1111" spans="2:13" ht="13.15" customHeight="1" x14ac:dyDescent="0.2">
      <c r="B1111" s="61">
        <v>1414</v>
      </c>
      <c r="C1111" s="82">
        <v>30</v>
      </c>
      <c r="D1111" s="83" t="s">
        <v>1434</v>
      </c>
      <c r="E1111" s="84">
        <v>21578</v>
      </c>
      <c r="F1111" s="84" t="s">
        <v>1480</v>
      </c>
      <c r="G1111" s="83" t="s">
        <v>1481</v>
      </c>
      <c r="H1111" s="85">
        <v>16069062</v>
      </c>
      <c r="I1111" s="85">
        <v>278</v>
      </c>
      <c r="J1111" s="83" t="s">
        <v>1482</v>
      </c>
      <c r="K1111" s="83" t="s">
        <v>1483</v>
      </c>
      <c r="L1111" s="86">
        <v>1414</v>
      </c>
      <c r="M1111" s="83" t="s">
        <v>1491</v>
      </c>
    </row>
    <row r="1112" spans="2:13" ht="13.15" customHeight="1" x14ac:dyDescent="0.2">
      <c r="B1112" s="61">
        <v>1389</v>
      </c>
      <c r="C1112" s="82">
        <v>30</v>
      </c>
      <c r="D1112" s="83" t="s">
        <v>1434</v>
      </c>
      <c r="E1112" s="84">
        <v>21578</v>
      </c>
      <c r="F1112" s="84" t="s">
        <v>1480</v>
      </c>
      <c r="G1112" s="83" t="s">
        <v>1481</v>
      </c>
      <c r="H1112" s="85">
        <v>16069062</v>
      </c>
      <c r="I1112" s="85">
        <v>278</v>
      </c>
      <c r="J1112" s="83" t="s">
        <v>1482</v>
      </c>
      <c r="K1112" s="83" t="s">
        <v>1483</v>
      </c>
      <c r="L1112" s="86">
        <v>1389</v>
      </c>
      <c r="M1112" s="83" t="s">
        <v>1492</v>
      </c>
    </row>
    <row r="1113" spans="2:13" ht="13.15" customHeight="1" x14ac:dyDescent="0.2">
      <c r="B1113" s="61">
        <v>1479</v>
      </c>
      <c r="C1113" s="82">
        <v>30</v>
      </c>
      <c r="D1113" s="83" t="s">
        <v>1434</v>
      </c>
      <c r="E1113" s="84">
        <v>21578</v>
      </c>
      <c r="F1113" s="84" t="s">
        <v>1480</v>
      </c>
      <c r="G1113" s="83" t="s">
        <v>1481</v>
      </c>
      <c r="H1113" s="85">
        <v>16069062</v>
      </c>
      <c r="I1113" s="85">
        <v>278</v>
      </c>
      <c r="J1113" s="83" t="s">
        <v>1482</v>
      </c>
      <c r="K1113" s="83" t="s">
        <v>1483</v>
      </c>
      <c r="L1113" s="86">
        <v>1479</v>
      </c>
      <c r="M1113" s="83" t="s">
        <v>1493</v>
      </c>
    </row>
    <row r="1114" spans="2:13" ht="13.15" customHeight="1" x14ac:dyDescent="0.2">
      <c r="B1114" s="61">
        <v>1087</v>
      </c>
      <c r="C1114" s="82">
        <v>30</v>
      </c>
      <c r="D1114" s="83" t="s">
        <v>1434</v>
      </c>
      <c r="E1114" s="84">
        <v>56602</v>
      </c>
      <c r="F1114" s="84" t="s">
        <v>1446</v>
      </c>
      <c r="G1114" s="83" t="s">
        <v>1305</v>
      </c>
      <c r="H1114" s="85">
        <v>16066064</v>
      </c>
      <c r="I1114" s="85">
        <v>1181</v>
      </c>
      <c r="J1114" s="83" t="s">
        <v>1494</v>
      </c>
      <c r="K1114" s="83" t="s">
        <v>1494</v>
      </c>
      <c r="L1114" s="86">
        <v>1087</v>
      </c>
      <c r="M1114" s="83" t="s">
        <v>1495</v>
      </c>
    </row>
    <row r="1115" spans="2:13" ht="13.15" customHeight="1" x14ac:dyDescent="0.2">
      <c r="B1115" s="61">
        <v>1088</v>
      </c>
      <c r="C1115" s="82">
        <v>30</v>
      </c>
      <c r="D1115" s="83" t="s">
        <v>1434</v>
      </c>
      <c r="E1115" s="84">
        <v>56597</v>
      </c>
      <c r="F1115" s="84" t="s">
        <v>1265</v>
      </c>
      <c r="G1115" s="83" t="s">
        <v>1305</v>
      </c>
      <c r="H1115" s="85">
        <v>16066064</v>
      </c>
      <c r="I1115" s="85">
        <v>1181</v>
      </c>
      <c r="J1115" s="83" t="s">
        <v>1494</v>
      </c>
      <c r="K1115" s="83" t="s">
        <v>1494</v>
      </c>
      <c r="L1115" s="86">
        <v>1088</v>
      </c>
      <c r="M1115" s="83" t="s">
        <v>1494</v>
      </c>
    </row>
    <row r="1116" spans="2:13" ht="13.15" customHeight="1" x14ac:dyDescent="0.2">
      <c r="B1116" s="61">
        <v>1089</v>
      </c>
      <c r="C1116" s="82">
        <v>30</v>
      </c>
      <c r="D1116" s="83" t="s">
        <v>1434</v>
      </c>
      <c r="E1116" s="84">
        <v>56602</v>
      </c>
      <c r="F1116" s="84" t="s">
        <v>1446</v>
      </c>
      <c r="G1116" s="83" t="s">
        <v>1305</v>
      </c>
      <c r="H1116" s="85">
        <v>16066064</v>
      </c>
      <c r="I1116" s="85">
        <v>1181</v>
      </c>
      <c r="J1116" s="83" t="s">
        <v>1494</v>
      </c>
      <c r="K1116" s="83" t="s">
        <v>1494</v>
      </c>
      <c r="L1116" s="86">
        <v>1089</v>
      </c>
      <c r="M1116" s="83" t="s">
        <v>1446</v>
      </c>
    </row>
    <row r="1117" spans="2:13" ht="13.15" customHeight="1" x14ac:dyDescent="0.2">
      <c r="B1117" s="61">
        <v>1091</v>
      </c>
      <c r="C1117" s="82">
        <v>30</v>
      </c>
      <c r="D1117" s="83" t="s">
        <v>1434</v>
      </c>
      <c r="E1117" s="84">
        <v>56597</v>
      </c>
      <c r="F1117" s="84" t="s">
        <v>1265</v>
      </c>
      <c r="G1117" s="83" t="s">
        <v>1305</v>
      </c>
      <c r="H1117" s="85">
        <v>16066064</v>
      </c>
      <c r="I1117" s="85">
        <v>1181</v>
      </c>
      <c r="J1117" s="83" t="s">
        <v>1494</v>
      </c>
      <c r="K1117" s="83" t="s">
        <v>1494</v>
      </c>
      <c r="L1117" s="86">
        <v>1091</v>
      </c>
      <c r="M1117" s="83" t="s">
        <v>1496</v>
      </c>
    </row>
    <row r="1118" spans="2:13" ht="13.15" customHeight="1" x14ac:dyDescent="0.2">
      <c r="B1118" s="61">
        <v>1110</v>
      </c>
      <c r="C1118" s="82">
        <v>30</v>
      </c>
      <c r="D1118" s="83" t="s">
        <v>1434</v>
      </c>
      <c r="E1118" s="84">
        <v>56597</v>
      </c>
      <c r="F1118" s="84" t="s">
        <v>1265</v>
      </c>
      <c r="G1118" s="83" t="s">
        <v>1305</v>
      </c>
      <c r="H1118" s="85">
        <v>16066076</v>
      </c>
      <c r="I1118" s="85">
        <v>170</v>
      </c>
      <c r="J1118" s="83" t="s">
        <v>1497</v>
      </c>
      <c r="K1118" s="83" t="s">
        <v>1497</v>
      </c>
      <c r="L1118" s="86">
        <v>1110</v>
      </c>
      <c r="M1118" s="83" t="s">
        <v>1497</v>
      </c>
    </row>
    <row r="1119" spans="2:13" ht="13.15" customHeight="1" x14ac:dyDescent="0.2">
      <c r="B1119" s="61">
        <v>1113</v>
      </c>
      <c r="C1119" s="82">
        <v>30</v>
      </c>
      <c r="D1119" s="83" t="s">
        <v>1434</v>
      </c>
      <c r="E1119" s="84">
        <v>56597</v>
      </c>
      <c r="F1119" s="84" t="s">
        <v>1265</v>
      </c>
      <c r="G1119" s="83" t="s">
        <v>1305</v>
      </c>
      <c r="H1119" s="85">
        <v>16066079</v>
      </c>
      <c r="I1119" s="85">
        <v>43</v>
      </c>
      <c r="J1119" s="83" t="s">
        <v>1498</v>
      </c>
      <c r="K1119" s="83" t="s">
        <v>1498</v>
      </c>
      <c r="L1119" s="86">
        <v>1113</v>
      </c>
      <c r="M1119" s="83" t="s">
        <v>1498</v>
      </c>
    </row>
    <row r="1120" spans="2:13" ht="13.15" customHeight="1" x14ac:dyDescent="0.2">
      <c r="B1120" s="61">
        <v>1114</v>
      </c>
      <c r="C1120" s="82">
        <v>30</v>
      </c>
      <c r="D1120" s="83" t="s">
        <v>1434</v>
      </c>
      <c r="E1120" s="84">
        <v>21437</v>
      </c>
      <c r="F1120" s="84" t="s">
        <v>1435</v>
      </c>
      <c r="G1120" s="83" t="s">
        <v>1305</v>
      </c>
      <c r="H1120" s="85">
        <v>16066081</v>
      </c>
      <c r="I1120" s="85">
        <v>151</v>
      </c>
      <c r="J1120" s="83" t="s">
        <v>1499</v>
      </c>
      <c r="K1120" s="83" t="s">
        <v>1499</v>
      </c>
      <c r="L1120" s="86">
        <v>1114</v>
      </c>
      <c r="M1120" s="83" t="s">
        <v>1499</v>
      </c>
    </row>
    <row r="1121" spans="2:13" ht="13.15" customHeight="1" x14ac:dyDescent="0.2">
      <c r="B1121" s="61">
        <v>1119</v>
      </c>
      <c r="C1121" s="82">
        <v>30</v>
      </c>
      <c r="D1121" s="83" t="s">
        <v>1434</v>
      </c>
      <c r="E1121" s="84">
        <v>56597</v>
      </c>
      <c r="F1121" s="84" t="s">
        <v>1265</v>
      </c>
      <c r="G1121" s="83" t="s">
        <v>1305</v>
      </c>
      <c r="H1121" s="85">
        <v>16066086</v>
      </c>
      <c r="I1121" s="85">
        <v>1228</v>
      </c>
      <c r="J1121" s="83" t="s">
        <v>1500</v>
      </c>
      <c r="K1121" s="83" t="s">
        <v>1501</v>
      </c>
      <c r="L1121" s="86">
        <v>1119</v>
      </c>
      <c r="M1121" s="83" t="s">
        <v>1502</v>
      </c>
    </row>
    <row r="1122" spans="2:13" ht="13.15" customHeight="1" x14ac:dyDescent="0.2">
      <c r="B1122" s="61">
        <v>1030</v>
      </c>
      <c r="C1122" s="82">
        <v>30</v>
      </c>
      <c r="D1122" s="83" t="s">
        <v>1434</v>
      </c>
      <c r="E1122" s="84">
        <v>56602</v>
      </c>
      <c r="F1122" s="84" t="s">
        <v>1446</v>
      </c>
      <c r="G1122" s="83" t="s">
        <v>1305</v>
      </c>
      <c r="H1122" s="85">
        <v>16066086</v>
      </c>
      <c r="I1122" s="85">
        <v>1228</v>
      </c>
      <c r="J1122" s="83" t="s">
        <v>1500</v>
      </c>
      <c r="K1122" s="83" t="s">
        <v>1501</v>
      </c>
      <c r="L1122" s="86">
        <v>1030</v>
      </c>
      <c r="M1122" s="83" t="s">
        <v>1503</v>
      </c>
    </row>
    <row r="1123" spans="2:13" ht="13.15" customHeight="1" x14ac:dyDescent="0.2">
      <c r="B1123" s="61">
        <v>1047</v>
      </c>
      <c r="C1123" s="82">
        <v>30</v>
      </c>
      <c r="D1123" s="83" t="s">
        <v>1434</v>
      </c>
      <c r="E1123" s="84">
        <v>56597</v>
      </c>
      <c r="F1123" s="84" t="s">
        <v>1265</v>
      </c>
      <c r="G1123" s="83" t="s">
        <v>1305</v>
      </c>
      <c r="H1123" s="85">
        <v>16066086</v>
      </c>
      <c r="I1123" s="85">
        <v>1228</v>
      </c>
      <c r="J1123" s="83" t="s">
        <v>1500</v>
      </c>
      <c r="K1123" s="83" t="s">
        <v>1501</v>
      </c>
      <c r="L1123" s="86">
        <v>1047</v>
      </c>
      <c r="M1123" s="83" t="s">
        <v>1504</v>
      </c>
    </row>
    <row r="1124" spans="2:13" ht="13.15" customHeight="1" x14ac:dyDescent="0.2">
      <c r="B1124" s="61">
        <v>1059</v>
      </c>
      <c r="C1124" s="82">
        <v>30</v>
      </c>
      <c r="D1124" s="83" t="s">
        <v>1434</v>
      </c>
      <c r="E1124" s="84">
        <v>56601</v>
      </c>
      <c r="F1124" s="84" t="s">
        <v>1465</v>
      </c>
      <c r="G1124" s="83" t="s">
        <v>1305</v>
      </c>
      <c r="H1124" s="85">
        <v>16066086</v>
      </c>
      <c r="I1124" s="85">
        <v>1228</v>
      </c>
      <c r="J1124" s="83" t="s">
        <v>1500</v>
      </c>
      <c r="K1124" s="83" t="s">
        <v>1501</v>
      </c>
      <c r="L1124" s="86">
        <v>1059</v>
      </c>
      <c r="M1124" s="83" t="s">
        <v>1505</v>
      </c>
    </row>
    <row r="1125" spans="2:13" ht="13.15" customHeight="1" x14ac:dyDescent="0.2">
      <c r="B1125" s="61">
        <v>1109</v>
      </c>
      <c r="C1125" s="82">
        <v>30</v>
      </c>
      <c r="D1125" s="83" t="s">
        <v>1434</v>
      </c>
      <c r="E1125" s="84">
        <v>56601</v>
      </c>
      <c r="F1125" s="84" t="s">
        <v>1465</v>
      </c>
      <c r="G1125" s="83" t="s">
        <v>1305</v>
      </c>
      <c r="H1125" s="85">
        <v>16066086</v>
      </c>
      <c r="I1125" s="85">
        <v>1228</v>
      </c>
      <c r="J1125" s="83" t="s">
        <v>1500</v>
      </c>
      <c r="K1125" s="83" t="s">
        <v>1501</v>
      </c>
      <c r="L1125" s="86">
        <v>1109</v>
      </c>
      <c r="M1125" s="83" t="s">
        <v>1506</v>
      </c>
    </row>
    <row r="1126" spans="2:13" ht="13.15" customHeight="1" x14ac:dyDescent="0.2">
      <c r="B1126" s="61">
        <v>1116</v>
      </c>
      <c r="C1126" s="82">
        <v>30</v>
      </c>
      <c r="D1126" s="83" t="s">
        <v>1434</v>
      </c>
      <c r="E1126" s="84">
        <v>56601</v>
      </c>
      <c r="F1126" s="84" t="s">
        <v>1465</v>
      </c>
      <c r="G1126" s="83" t="s">
        <v>1305</v>
      </c>
      <c r="H1126" s="85">
        <v>16066086</v>
      </c>
      <c r="I1126" s="85">
        <v>1228</v>
      </c>
      <c r="J1126" s="83" t="s">
        <v>1500</v>
      </c>
      <c r="K1126" s="83" t="s">
        <v>1501</v>
      </c>
      <c r="L1126" s="86">
        <v>1116</v>
      </c>
      <c r="M1126" s="83" t="s">
        <v>1507</v>
      </c>
    </row>
    <row r="1127" spans="2:13" ht="13.15" customHeight="1" x14ac:dyDescent="0.2">
      <c r="B1127" s="61">
        <v>1120</v>
      </c>
      <c r="C1127" s="82">
        <v>30</v>
      </c>
      <c r="D1127" s="83" t="s">
        <v>1434</v>
      </c>
      <c r="E1127" s="84">
        <v>56597</v>
      </c>
      <c r="F1127" s="84" t="s">
        <v>1265</v>
      </c>
      <c r="G1127" s="83" t="s">
        <v>1305</v>
      </c>
      <c r="H1127" s="85">
        <v>16066086</v>
      </c>
      <c r="I1127" s="85">
        <v>1228</v>
      </c>
      <c r="J1127" s="83" t="s">
        <v>1500</v>
      </c>
      <c r="K1127" s="83" t="s">
        <v>1501</v>
      </c>
      <c r="L1127" s="86">
        <v>1120</v>
      </c>
      <c r="M1127" s="83" t="s">
        <v>1501</v>
      </c>
    </row>
    <row r="1128" spans="2:13" ht="13.15" customHeight="1" x14ac:dyDescent="0.2">
      <c r="B1128" s="61">
        <v>1352</v>
      </c>
      <c r="C1128" s="82">
        <v>31</v>
      </c>
      <c r="D1128" s="83" t="s">
        <v>1509</v>
      </c>
      <c r="E1128" s="84">
        <v>21437</v>
      </c>
      <c r="F1128" s="84" t="s">
        <v>1435</v>
      </c>
      <c r="G1128" s="83" t="s">
        <v>1481</v>
      </c>
      <c r="H1128" s="85">
        <v>16069001</v>
      </c>
      <c r="I1128" s="85">
        <v>173</v>
      </c>
      <c r="J1128" s="83" t="s">
        <v>1510</v>
      </c>
      <c r="K1128" s="83" t="s">
        <v>1510</v>
      </c>
      <c r="L1128" s="86">
        <v>1352</v>
      </c>
      <c r="M1128" s="83" t="s">
        <v>1510</v>
      </c>
    </row>
    <row r="1129" spans="2:13" ht="13.15" customHeight="1" x14ac:dyDescent="0.2">
      <c r="B1129" s="61">
        <v>1362</v>
      </c>
      <c r="C1129" s="82">
        <v>31</v>
      </c>
      <c r="D1129" s="83" t="s">
        <v>1509</v>
      </c>
      <c r="E1129" s="84">
        <v>21437</v>
      </c>
      <c r="F1129" s="84" t="s">
        <v>1435</v>
      </c>
      <c r="G1129" s="83" t="s">
        <v>1481</v>
      </c>
      <c r="H1129" s="85">
        <v>16069004</v>
      </c>
      <c r="I1129" s="85">
        <v>148</v>
      </c>
      <c r="J1129" s="83" t="s">
        <v>1511</v>
      </c>
      <c r="K1129" s="83" t="s">
        <v>1511</v>
      </c>
      <c r="L1129" s="86">
        <v>1362</v>
      </c>
      <c r="M1129" s="83" t="s">
        <v>1511</v>
      </c>
    </row>
    <row r="1130" spans="2:13" ht="13.15" customHeight="1" x14ac:dyDescent="0.2">
      <c r="B1130" s="61">
        <v>1363</v>
      </c>
      <c r="C1130" s="82">
        <v>31</v>
      </c>
      <c r="D1130" s="83" t="s">
        <v>1509</v>
      </c>
      <c r="E1130" s="84">
        <v>21437</v>
      </c>
      <c r="F1130" s="84" t="s">
        <v>1435</v>
      </c>
      <c r="G1130" s="83" t="s">
        <v>1481</v>
      </c>
      <c r="H1130" s="85">
        <v>16069004</v>
      </c>
      <c r="I1130" s="85">
        <v>148</v>
      </c>
      <c r="J1130" s="83" t="s">
        <v>1511</v>
      </c>
      <c r="K1130" s="83" t="s">
        <v>1511</v>
      </c>
      <c r="L1130" s="86">
        <v>1363</v>
      </c>
      <c r="M1130" s="83" t="s">
        <v>1512</v>
      </c>
    </row>
    <row r="1131" spans="2:13" ht="13.15" customHeight="1" x14ac:dyDescent="0.2">
      <c r="B1131" s="61">
        <v>999</v>
      </c>
      <c r="C1131" s="82">
        <v>31</v>
      </c>
      <c r="D1131" s="83" t="s">
        <v>1509</v>
      </c>
      <c r="E1131" s="84">
        <v>56604</v>
      </c>
      <c r="F1131" s="84" t="s">
        <v>1438</v>
      </c>
      <c r="G1131" s="83" t="s">
        <v>1305</v>
      </c>
      <c r="H1131" s="85">
        <v>16066015</v>
      </c>
      <c r="I1131" s="85">
        <v>1237</v>
      </c>
      <c r="J1131" s="83" t="s">
        <v>1513</v>
      </c>
      <c r="K1131" s="83" t="s">
        <v>1513</v>
      </c>
      <c r="L1131" s="86">
        <v>999</v>
      </c>
      <c r="M1131" s="83" t="s">
        <v>1513</v>
      </c>
    </row>
    <row r="1132" spans="2:13" ht="13.15" customHeight="1" x14ac:dyDescent="0.2">
      <c r="B1132" s="61">
        <v>1000</v>
      </c>
      <c r="C1132" s="82">
        <v>31</v>
      </c>
      <c r="D1132" s="83" t="s">
        <v>1509</v>
      </c>
      <c r="E1132" s="84">
        <v>56604</v>
      </c>
      <c r="F1132" s="84" t="s">
        <v>1438</v>
      </c>
      <c r="G1132" s="83" t="s">
        <v>1305</v>
      </c>
      <c r="H1132" s="85">
        <v>16066016</v>
      </c>
      <c r="I1132" s="85">
        <v>87</v>
      </c>
      <c r="J1132" s="83" t="s">
        <v>1514</v>
      </c>
      <c r="K1132" s="83" t="s">
        <v>1514</v>
      </c>
      <c r="L1132" s="86">
        <v>1000</v>
      </c>
      <c r="M1132" s="83" t="s">
        <v>1514</v>
      </c>
    </row>
    <row r="1133" spans="2:13" ht="13.15" customHeight="1" x14ac:dyDescent="0.2">
      <c r="B1133" s="61">
        <v>1369</v>
      </c>
      <c r="C1133" s="82">
        <v>31</v>
      </c>
      <c r="D1133" s="83" t="s">
        <v>1509</v>
      </c>
      <c r="E1133" s="84">
        <v>21437</v>
      </c>
      <c r="F1133" s="84" t="s">
        <v>1435</v>
      </c>
      <c r="G1133" s="83" t="s">
        <v>1481</v>
      </c>
      <c r="H1133" s="85">
        <v>16069011</v>
      </c>
      <c r="I1133" s="85">
        <v>145</v>
      </c>
      <c r="J1133" s="83" t="s">
        <v>1515</v>
      </c>
      <c r="K1133" s="83" t="s">
        <v>1515</v>
      </c>
      <c r="L1133" s="86">
        <v>1369</v>
      </c>
      <c r="M1133" s="83" t="s">
        <v>1515</v>
      </c>
    </row>
    <row r="1134" spans="2:13" ht="13.15" customHeight="1" x14ac:dyDescent="0.2">
      <c r="B1134" s="61">
        <v>1387</v>
      </c>
      <c r="C1134" s="82">
        <v>31</v>
      </c>
      <c r="D1134" s="83" t="s">
        <v>1509</v>
      </c>
      <c r="E1134" s="84">
        <v>21437</v>
      </c>
      <c r="F1134" s="84" t="s">
        <v>1435</v>
      </c>
      <c r="G1134" s="83" t="s">
        <v>1481</v>
      </c>
      <c r="H1134" s="85">
        <v>16069017</v>
      </c>
      <c r="I1134" s="85">
        <v>143</v>
      </c>
      <c r="J1134" s="83" t="s">
        <v>1516</v>
      </c>
      <c r="K1134" s="83" t="s">
        <v>1516</v>
      </c>
      <c r="L1134" s="86">
        <v>1387</v>
      </c>
      <c r="M1134" s="83" t="s">
        <v>1516</v>
      </c>
    </row>
    <row r="1135" spans="2:13" ht="13.15" customHeight="1" x14ac:dyDescent="0.2">
      <c r="B1135" s="61">
        <v>1037</v>
      </c>
      <c r="C1135" s="82">
        <v>31</v>
      </c>
      <c r="D1135" s="83" t="s">
        <v>1509</v>
      </c>
      <c r="E1135" s="84">
        <v>56604</v>
      </c>
      <c r="F1135" s="84" t="s">
        <v>1438</v>
      </c>
      <c r="G1135" s="83" t="s">
        <v>1305</v>
      </c>
      <c r="H1135" s="85">
        <v>16066038</v>
      </c>
      <c r="I1135" s="85">
        <v>19</v>
      </c>
      <c r="J1135" s="83" t="s">
        <v>1517</v>
      </c>
      <c r="K1135" s="83" t="s">
        <v>1517</v>
      </c>
      <c r="L1135" s="86">
        <v>1037</v>
      </c>
      <c r="M1135" s="83" t="s">
        <v>1517</v>
      </c>
    </row>
    <row r="1136" spans="2:13" ht="13.15" customHeight="1" x14ac:dyDescent="0.2">
      <c r="B1136" s="61">
        <v>1413</v>
      </c>
      <c r="C1136" s="82">
        <v>31</v>
      </c>
      <c r="D1136" s="83" t="s">
        <v>1509</v>
      </c>
      <c r="E1136" s="84">
        <v>56604</v>
      </c>
      <c r="F1136" s="84" t="s">
        <v>1438</v>
      </c>
      <c r="G1136" s="83" t="s">
        <v>1481</v>
      </c>
      <c r="H1136" s="85">
        <v>16069028</v>
      </c>
      <c r="I1136" s="85">
        <v>131</v>
      </c>
      <c r="J1136" s="83" t="s">
        <v>1518</v>
      </c>
      <c r="K1136" s="83" t="s">
        <v>1518</v>
      </c>
      <c r="L1136" s="86">
        <v>1413</v>
      </c>
      <c r="M1136" s="83" t="s">
        <v>1518</v>
      </c>
    </row>
    <row r="1137" spans="2:13" ht="13.15" customHeight="1" x14ac:dyDescent="0.2">
      <c r="B1137" s="61">
        <v>1052</v>
      </c>
      <c r="C1137" s="82">
        <v>31</v>
      </c>
      <c r="D1137" s="83" t="s">
        <v>1509</v>
      </c>
      <c r="E1137" s="84">
        <v>21074</v>
      </c>
      <c r="F1137" s="84" t="s">
        <v>995</v>
      </c>
      <c r="G1137" s="83" t="s">
        <v>1305</v>
      </c>
      <c r="H1137" s="85">
        <v>16066047</v>
      </c>
      <c r="I1137" s="85">
        <v>1153</v>
      </c>
      <c r="J1137" s="83" t="s">
        <v>1519</v>
      </c>
      <c r="K1137" s="83" t="s">
        <v>1520</v>
      </c>
      <c r="L1137" s="86">
        <v>1052</v>
      </c>
      <c r="M1137" s="83" t="s">
        <v>1520</v>
      </c>
    </row>
    <row r="1138" spans="2:13" ht="13.15" customHeight="1" x14ac:dyDescent="0.2">
      <c r="B1138" s="61">
        <v>1418</v>
      </c>
      <c r="C1138" s="82">
        <v>31</v>
      </c>
      <c r="D1138" s="83" t="s">
        <v>1509</v>
      </c>
      <c r="E1138" s="84">
        <v>56604</v>
      </c>
      <c r="F1138" s="84" t="s">
        <v>1438</v>
      </c>
      <c r="G1138" s="83" t="s">
        <v>1481</v>
      </c>
      <c r="H1138" s="85">
        <v>16069035</v>
      </c>
      <c r="I1138" s="85">
        <v>130</v>
      </c>
      <c r="J1138" s="83" t="s">
        <v>1521</v>
      </c>
      <c r="K1138" s="83" t="s">
        <v>1521</v>
      </c>
      <c r="L1138" s="86">
        <v>1418</v>
      </c>
      <c r="M1138" s="83" t="s">
        <v>1521</v>
      </c>
    </row>
    <row r="1139" spans="2:13" ht="13.15" customHeight="1" x14ac:dyDescent="0.2">
      <c r="B1139" s="61">
        <v>1067</v>
      </c>
      <c r="C1139" s="82">
        <v>31</v>
      </c>
      <c r="D1139" s="83" t="s">
        <v>1509</v>
      </c>
      <c r="E1139" s="84">
        <v>56604</v>
      </c>
      <c r="F1139" s="84" t="s">
        <v>1438</v>
      </c>
      <c r="G1139" s="83" t="s">
        <v>1305</v>
      </c>
      <c r="H1139" s="85">
        <v>16066058</v>
      </c>
      <c r="I1139" s="85">
        <v>107</v>
      </c>
      <c r="J1139" s="83" t="s">
        <v>1522</v>
      </c>
      <c r="K1139" s="83" t="s">
        <v>1522</v>
      </c>
      <c r="L1139" s="86">
        <v>1067</v>
      </c>
      <c r="M1139" s="83" t="s">
        <v>1522</v>
      </c>
    </row>
    <row r="1140" spans="2:13" ht="13.15" customHeight="1" x14ac:dyDescent="0.2">
      <c r="B1140" s="61">
        <v>1456</v>
      </c>
      <c r="C1140" s="82">
        <v>31</v>
      </c>
      <c r="D1140" s="83" t="s">
        <v>1509</v>
      </c>
      <c r="E1140" s="84">
        <v>21383</v>
      </c>
      <c r="F1140" s="84" t="s">
        <v>1031</v>
      </c>
      <c r="G1140" s="83" t="s">
        <v>1481</v>
      </c>
      <c r="H1140" s="85">
        <v>16069043</v>
      </c>
      <c r="I1140" s="85">
        <v>175</v>
      </c>
      <c r="J1140" s="83" t="s">
        <v>1523</v>
      </c>
      <c r="K1140" s="83" t="s">
        <v>1524</v>
      </c>
      <c r="L1140" s="86">
        <v>1456</v>
      </c>
      <c r="M1140" s="83" t="s">
        <v>1525</v>
      </c>
    </row>
    <row r="1141" spans="2:13" ht="13.15" customHeight="1" x14ac:dyDescent="0.2">
      <c r="B1141" s="61">
        <v>1457</v>
      </c>
      <c r="C1141" s="82">
        <v>31</v>
      </c>
      <c r="D1141" s="83" t="s">
        <v>1509</v>
      </c>
      <c r="E1141" s="84">
        <v>21383</v>
      </c>
      <c r="F1141" s="84" t="s">
        <v>1031</v>
      </c>
      <c r="G1141" s="83" t="s">
        <v>1481</v>
      </c>
      <c r="H1141" s="85">
        <v>16069043</v>
      </c>
      <c r="I1141" s="85">
        <v>175</v>
      </c>
      <c r="J1141" s="83" t="s">
        <v>1523</v>
      </c>
      <c r="K1141" s="83" t="s">
        <v>1524</v>
      </c>
      <c r="L1141" s="86">
        <v>1457</v>
      </c>
      <c r="M1141" s="83" t="s">
        <v>328</v>
      </c>
    </row>
    <row r="1142" spans="2:13" ht="13.15" customHeight="1" x14ac:dyDescent="0.2">
      <c r="B1142" s="61">
        <v>1458</v>
      </c>
      <c r="C1142" s="82">
        <v>31</v>
      </c>
      <c r="D1142" s="83" t="s">
        <v>1509</v>
      </c>
      <c r="E1142" s="84">
        <v>21383</v>
      </c>
      <c r="F1142" s="84" t="s">
        <v>1031</v>
      </c>
      <c r="G1142" s="83" t="s">
        <v>1481</v>
      </c>
      <c r="H1142" s="85">
        <v>16069043</v>
      </c>
      <c r="I1142" s="85">
        <v>175</v>
      </c>
      <c r="J1142" s="83" t="s">
        <v>1523</v>
      </c>
      <c r="K1142" s="83" t="s">
        <v>1524</v>
      </c>
      <c r="L1142" s="86">
        <v>1458</v>
      </c>
      <c r="M1142" s="83" t="s">
        <v>1526</v>
      </c>
    </row>
    <row r="1143" spans="2:13" ht="13.15" customHeight="1" x14ac:dyDescent="0.2">
      <c r="B1143" s="61">
        <v>1444</v>
      </c>
      <c r="C1143" s="82">
        <v>31</v>
      </c>
      <c r="D1143" s="83" t="s">
        <v>1509</v>
      </c>
      <c r="E1143" s="84">
        <v>21383</v>
      </c>
      <c r="F1143" s="84" t="s">
        <v>1031</v>
      </c>
      <c r="G1143" s="83" t="s">
        <v>1481</v>
      </c>
      <c r="H1143" s="85">
        <v>16069043</v>
      </c>
      <c r="I1143" s="85">
        <v>175</v>
      </c>
      <c r="J1143" s="83" t="s">
        <v>1523</v>
      </c>
      <c r="K1143" s="83" t="s">
        <v>1524</v>
      </c>
      <c r="L1143" s="86">
        <v>1444</v>
      </c>
      <c r="M1143" s="83" t="s">
        <v>871</v>
      </c>
    </row>
    <row r="1144" spans="2:13" ht="13.15" customHeight="1" x14ac:dyDescent="0.2">
      <c r="B1144" s="61">
        <v>1446</v>
      </c>
      <c r="C1144" s="82">
        <v>31</v>
      </c>
      <c r="D1144" s="83" t="s">
        <v>1509</v>
      </c>
      <c r="E1144" s="84">
        <v>21383</v>
      </c>
      <c r="F1144" s="84" t="s">
        <v>1031</v>
      </c>
      <c r="G1144" s="83" t="s">
        <v>1481</v>
      </c>
      <c r="H1144" s="85">
        <v>16069043</v>
      </c>
      <c r="I1144" s="85">
        <v>175</v>
      </c>
      <c r="J1144" s="83" t="s">
        <v>1523</v>
      </c>
      <c r="K1144" s="83" t="s">
        <v>1524</v>
      </c>
      <c r="L1144" s="86">
        <v>1446</v>
      </c>
      <c r="M1144" s="83" t="s">
        <v>1527</v>
      </c>
    </row>
    <row r="1145" spans="2:13" ht="13.15" customHeight="1" x14ac:dyDescent="0.2">
      <c r="B1145" s="61">
        <v>1447</v>
      </c>
      <c r="C1145" s="82">
        <v>31</v>
      </c>
      <c r="D1145" s="83" t="s">
        <v>1509</v>
      </c>
      <c r="E1145" s="84">
        <v>21383</v>
      </c>
      <c r="F1145" s="84" t="s">
        <v>1031</v>
      </c>
      <c r="G1145" s="83" t="s">
        <v>1481</v>
      </c>
      <c r="H1145" s="85">
        <v>16069043</v>
      </c>
      <c r="I1145" s="85">
        <v>175</v>
      </c>
      <c r="J1145" s="83" t="s">
        <v>1523</v>
      </c>
      <c r="K1145" s="83" t="s">
        <v>1524</v>
      </c>
      <c r="L1145" s="86">
        <v>1447</v>
      </c>
      <c r="M1145" s="83" t="s">
        <v>1528</v>
      </c>
    </row>
    <row r="1146" spans="2:13" ht="13.15" customHeight="1" x14ac:dyDescent="0.2">
      <c r="B1146" s="61">
        <v>1448</v>
      </c>
      <c r="C1146" s="82">
        <v>31</v>
      </c>
      <c r="D1146" s="83" t="s">
        <v>1509</v>
      </c>
      <c r="E1146" s="84">
        <v>21383</v>
      </c>
      <c r="F1146" s="84" t="s">
        <v>1031</v>
      </c>
      <c r="G1146" s="83" t="s">
        <v>1481</v>
      </c>
      <c r="H1146" s="85">
        <v>16069043</v>
      </c>
      <c r="I1146" s="85">
        <v>175</v>
      </c>
      <c r="J1146" s="83" t="s">
        <v>1523</v>
      </c>
      <c r="K1146" s="83" t="s">
        <v>1524</v>
      </c>
      <c r="L1146" s="86">
        <v>1448</v>
      </c>
      <c r="M1146" s="83" t="s">
        <v>1529</v>
      </c>
    </row>
    <row r="1147" spans="2:13" ht="13.15" customHeight="1" x14ac:dyDescent="0.2">
      <c r="B1147" s="61">
        <v>1449</v>
      </c>
      <c r="C1147" s="82">
        <v>31</v>
      </c>
      <c r="D1147" s="83" t="s">
        <v>1509</v>
      </c>
      <c r="E1147" s="84">
        <v>21513</v>
      </c>
      <c r="F1147" s="84" t="s">
        <v>1530</v>
      </c>
      <c r="G1147" s="83" t="s">
        <v>1481</v>
      </c>
      <c r="H1147" s="85">
        <v>16069043</v>
      </c>
      <c r="I1147" s="85">
        <v>175</v>
      </c>
      <c r="J1147" s="83" t="s">
        <v>1523</v>
      </c>
      <c r="K1147" s="83" t="s">
        <v>1524</v>
      </c>
      <c r="L1147" s="86">
        <v>1449</v>
      </c>
      <c r="M1147" s="83" t="s">
        <v>1531</v>
      </c>
    </row>
    <row r="1148" spans="2:13" ht="13.15" customHeight="1" x14ac:dyDescent="0.2">
      <c r="B1148" s="61">
        <v>1489</v>
      </c>
      <c r="C1148" s="82">
        <v>31</v>
      </c>
      <c r="D1148" s="83" t="s">
        <v>1509</v>
      </c>
      <c r="E1148" s="84">
        <v>21383</v>
      </c>
      <c r="F1148" s="84" t="s">
        <v>1031</v>
      </c>
      <c r="G1148" s="83" t="s">
        <v>1481</v>
      </c>
      <c r="H1148" s="85">
        <v>16069043</v>
      </c>
      <c r="I1148" s="85">
        <v>175</v>
      </c>
      <c r="J1148" s="83" t="s">
        <v>1523</v>
      </c>
      <c r="K1148" s="83" t="s">
        <v>1524</v>
      </c>
      <c r="L1148" s="86">
        <v>1489</v>
      </c>
      <c r="M1148" s="83" t="s">
        <v>1532</v>
      </c>
    </row>
    <row r="1149" spans="2:13" ht="13.15" customHeight="1" x14ac:dyDescent="0.2">
      <c r="B1149" s="61">
        <v>1459</v>
      </c>
      <c r="C1149" s="82">
        <v>31</v>
      </c>
      <c r="D1149" s="83" t="s">
        <v>1509</v>
      </c>
      <c r="E1149" s="84">
        <v>21383</v>
      </c>
      <c r="F1149" s="84" t="s">
        <v>1031</v>
      </c>
      <c r="G1149" s="83" t="s">
        <v>1481</v>
      </c>
      <c r="H1149" s="85">
        <v>16069043</v>
      </c>
      <c r="I1149" s="85">
        <v>175</v>
      </c>
      <c r="J1149" s="83" t="s">
        <v>1523</v>
      </c>
      <c r="K1149" s="83" t="s">
        <v>1524</v>
      </c>
      <c r="L1149" s="86">
        <v>1459</v>
      </c>
      <c r="M1149" s="83" t="s">
        <v>1533</v>
      </c>
    </row>
    <row r="1150" spans="2:13" ht="13.15" customHeight="1" x14ac:dyDescent="0.2">
      <c r="B1150" s="61">
        <v>1450</v>
      </c>
      <c r="C1150" s="82">
        <v>31</v>
      </c>
      <c r="D1150" s="83" t="s">
        <v>1509</v>
      </c>
      <c r="E1150" s="84">
        <v>21383</v>
      </c>
      <c r="F1150" s="84" t="s">
        <v>1031</v>
      </c>
      <c r="G1150" s="83" t="s">
        <v>1481</v>
      </c>
      <c r="H1150" s="85">
        <v>16069043</v>
      </c>
      <c r="I1150" s="85">
        <v>175</v>
      </c>
      <c r="J1150" s="83" t="s">
        <v>1523</v>
      </c>
      <c r="K1150" s="83" t="s">
        <v>1524</v>
      </c>
      <c r="L1150" s="86">
        <v>1450</v>
      </c>
      <c r="M1150" s="83" t="s">
        <v>1534</v>
      </c>
    </row>
    <row r="1151" spans="2:13" ht="13.15" customHeight="1" x14ac:dyDescent="0.2">
      <c r="B1151" s="61">
        <v>1451</v>
      </c>
      <c r="C1151" s="82">
        <v>31</v>
      </c>
      <c r="D1151" s="83" t="s">
        <v>1509</v>
      </c>
      <c r="E1151" s="84">
        <v>21383</v>
      </c>
      <c r="F1151" s="84" t="s">
        <v>1031</v>
      </c>
      <c r="G1151" s="83" t="s">
        <v>1481</v>
      </c>
      <c r="H1151" s="85">
        <v>16069043</v>
      </c>
      <c r="I1151" s="85">
        <v>175</v>
      </c>
      <c r="J1151" s="83" t="s">
        <v>1523</v>
      </c>
      <c r="K1151" s="83" t="s">
        <v>1524</v>
      </c>
      <c r="L1151" s="86">
        <v>1451</v>
      </c>
      <c r="M1151" s="83" t="s">
        <v>1535</v>
      </c>
    </row>
    <row r="1152" spans="2:13" ht="13.15" customHeight="1" x14ac:dyDescent="0.2">
      <c r="B1152" s="61">
        <v>1452</v>
      </c>
      <c r="C1152" s="82">
        <v>31</v>
      </c>
      <c r="D1152" s="83" t="s">
        <v>1509</v>
      </c>
      <c r="E1152" s="84">
        <v>21383</v>
      </c>
      <c r="F1152" s="84" t="s">
        <v>1031</v>
      </c>
      <c r="G1152" s="83" t="s">
        <v>1481</v>
      </c>
      <c r="H1152" s="85">
        <v>16069043</v>
      </c>
      <c r="I1152" s="85">
        <v>175</v>
      </c>
      <c r="J1152" s="83" t="s">
        <v>1523</v>
      </c>
      <c r="K1152" s="83" t="s">
        <v>1524</v>
      </c>
      <c r="L1152" s="86">
        <v>1452</v>
      </c>
      <c r="M1152" s="83" t="s">
        <v>1524</v>
      </c>
    </row>
    <row r="1153" spans="2:13" ht="13.15" customHeight="1" x14ac:dyDescent="0.2">
      <c r="B1153" s="61">
        <v>1491</v>
      </c>
      <c r="C1153" s="82">
        <v>31</v>
      </c>
      <c r="D1153" s="83" t="s">
        <v>1509</v>
      </c>
      <c r="E1153" s="84">
        <v>21383</v>
      </c>
      <c r="F1153" s="84" t="s">
        <v>1031</v>
      </c>
      <c r="G1153" s="83" t="s">
        <v>1481</v>
      </c>
      <c r="H1153" s="85">
        <v>16069043</v>
      </c>
      <c r="I1153" s="85">
        <v>175</v>
      </c>
      <c r="J1153" s="83" t="s">
        <v>1523</v>
      </c>
      <c r="K1153" s="83" t="s">
        <v>1524</v>
      </c>
      <c r="L1153" s="86">
        <v>1491</v>
      </c>
      <c r="M1153" s="83" t="s">
        <v>1536</v>
      </c>
    </row>
    <row r="1154" spans="2:13" ht="13.15" customHeight="1" x14ac:dyDescent="0.2">
      <c r="B1154" s="61">
        <v>1492</v>
      </c>
      <c r="C1154" s="82">
        <v>31</v>
      </c>
      <c r="D1154" s="83" t="s">
        <v>1509</v>
      </c>
      <c r="E1154" s="84">
        <v>21383</v>
      </c>
      <c r="F1154" s="84" t="s">
        <v>1031</v>
      </c>
      <c r="G1154" s="83" t="s">
        <v>1481</v>
      </c>
      <c r="H1154" s="85">
        <v>16069043</v>
      </c>
      <c r="I1154" s="85">
        <v>175</v>
      </c>
      <c r="J1154" s="83" t="s">
        <v>1523</v>
      </c>
      <c r="K1154" s="83" t="s">
        <v>1524</v>
      </c>
      <c r="L1154" s="86">
        <v>1492</v>
      </c>
      <c r="M1154" s="83" t="s">
        <v>1537</v>
      </c>
    </row>
    <row r="1155" spans="2:13" ht="13.15" customHeight="1" x14ac:dyDescent="0.2">
      <c r="B1155" s="61">
        <v>1460</v>
      </c>
      <c r="C1155" s="82">
        <v>31</v>
      </c>
      <c r="D1155" s="83" t="s">
        <v>1509</v>
      </c>
      <c r="E1155" s="84">
        <v>21383</v>
      </c>
      <c r="F1155" s="84" t="s">
        <v>1031</v>
      </c>
      <c r="G1155" s="83" t="s">
        <v>1481</v>
      </c>
      <c r="H1155" s="85">
        <v>16069043</v>
      </c>
      <c r="I1155" s="85">
        <v>175</v>
      </c>
      <c r="J1155" s="83" t="s">
        <v>1523</v>
      </c>
      <c r="K1155" s="83" t="s">
        <v>1524</v>
      </c>
      <c r="L1155" s="86">
        <v>1460</v>
      </c>
      <c r="M1155" s="83" t="s">
        <v>1538</v>
      </c>
    </row>
    <row r="1156" spans="2:13" ht="13.15" customHeight="1" x14ac:dyDescent="0.2">
      <c r="B1156" s="61">
        <v>1453</v>
      </c>
      <c r="C1156" s="82">
        <v>31</v>
      </c>
      <c r="D1156" s="83" t="s">
        <v>1509</v>
      </c>
      <c r="E1156" s="84">
        <v>56604</v>
      </c>
      <c r="F1156" s="84" t="s">
        <v>1438</v>
      </c>
      <c r="G1156" s="83" t="s">
        <v>1481</v>
      </c>
      <c r="H1156" s="85">
        <v>16069044</v>
      </c>
      <c r="I1156" s="85">
        <v>120</v>
      </c>
      <c r="J1156" s="83" t="s">
        <v>1539</v>
      </c>
      <c r="K1156" s="83" t="s">
        <v>1539</v>
      </c>
      <c r="L1156" s="86">
        <v>1453</v>
      </c>
      <c r="M1156" s="83" t="s">
        <v>1539</v>
      </c>
    </row>
    <row r="1157" spans="2:13" ht="13.15" customHeight="1" x14ac:dyDescent="0.2">
      <c r="B1157" s="61">
        <v>1092</v>
      </c>
      <c r="C1157" s="82">
        <v>31</v>
      </c>
      <c r="D1157" s="83" t="s">
        <v>1509</v>
      </c>
      <c r="E1157" s="84">
        <v>56604</v>
      </c>
      <c r="F1157" s="84" t="s">
        <v>1438</v>
      </c>
      <c r="G1157" s="83" t="s">
        <v>1305</v>
      </c>
      <c r="H1157" s="85">
        <v>16066065</v>
      </c>
      <c r="I1157" s="85">
        <v>31</v>
      </c>
      <c r="J1157" s="83" t="s">
        <v>1540</v>
      </c>
      <c r="K1157" s="83" t="s">
        <v>1540</v>
      </c>
      <c r="L1157" s="86">
        <v>1092</v>
      </c>
      <c r="M1157" s="83" t="s">
        <v>1540</v>
      </c>
    </row>
    <row r="1158" spans="2:13" ht="13.15" customHeight="1" x14ac:dyDescent="0.2">
      <c r="B1158" s="61">
        <v>155</v>
      </c>
      <c r="C1158" s="82">
        <v>31</v>
      </c>
      <c r="D1158" s="83" t="s">
        <v>1509</v>
      </c>
      <c r="E1158" s="84">
        <v>56603</v>
      </c>
      <c r="F1158" s="84" t="s">
        <v>1541</v>
      </c>
      <c r="G1158" s="83" t="s">
        <v>1542</v>
      </c>
      <c r="H1158" s="85">
        <v>16054000</v>
      </c>
      <c r="I1158" s="85">
        <v>1259</v>
      </c>
      <c r="J1158" s="83" t="s">
        <v>1000</v>
      </c>
      <c r="K1158" s="83" t="s">
        <v>1001</v>
      </c>
      <c r="L1158" s="86">
        <v>155</v>
      </c>
      <c r="M1158" s="83" t="s">
        <v>1543</v>
      </c>
    </row>
    <row r="1159" spans="2:13" ht="13.15" customHeight="1" x14ac:dyDescent="0.2">
      <c r="B1159" s="61">
        <v>157</v>
      </c>
      <c r="C1159" s="82">
        <v>31</v>
      </c>
      <c r="D1159" s="83" t="s">
        <v>1509</v>
      </c>
      <c r="E1159" s="84">
        <v>56603</v>
      </c>
      <c r="F1159" s="84" t="s">
        <v>1541</v>
      </c>
      <c r="G1159" s="83" t="s">
        <v>1542</v>
      </c>
      <c r="H1159" s="85">
        <v>16054000</v>
      </c>
      <c r="I1159" s="85">
        <v>1259</v>
      </c>
      <c r="J1159" s="83" t="s">
        <v>1000</v>
      </c>
      <c r="K1159" s="83" t="s">
        <v>1001</v>
      </c>
      <c r="L1159" s="86">
        <v>157</v>
      </c>
      <c r="M1159" s="83" t="s">
        <v>1544</v>
      </c>
    </row>
    <row r="1160" spans="2:13" ht="13.15" customHeight="1" x14ac:dyDescent="0.2">
      <c r="B1160" s="61">
        <v>161</v>
      </c>
      <c r="C1160" s="82">
        <v>31</v>
      </c>
      <c r="D1160" s="83" t="s">
        <v>1509</v>
      </c>
      <c r="E1160" s="84">
        <v>56603</v>
      </c>
      <c r="F1160" s="84" t="s">
        <v>1541</v>
      </c>
      <c r="G1160" s="83" t="s">
        <v>1542</v>
      </c>
      <c r="H1160" s="85">
        <v>16054000</v>
      </c>
      <c r="I1160" s="85">
        <v>1259</v>
      </c>
      <c r="J1160" s="83" t="s">
        <v>1000</v>
      </c>
      <c r="K1160" s="83" t="s">
        <v>1001</v>
      </c>
      <c r="L1160" s="86">
        <v>161</v>
      </c>
      <c r="M1160" s="83" t="s">
        <v>1545</v>
      </c>
    </row>
    <row r="1161" spans="2:13" ht="13.15" customHeight="1" x14ac:dyDescent="0.2">
      <c r="B1161" s="61">
        <v>168</v>
      </c>
      <c r="C1161" s="82">
        <v>31</v>
      </c>
      <c r="D1161" s="83" t="s">
        <v>1509</v>
      </c>
      <c r="E1161" s="84">
        <v>56603</v>
      </c>
      <c r="F1161" s="84" t="s">
        <v>1541</v>
      </c>
      <c r="G1161" s="83" t="s">
        <v>1542</v>
      </c>
      <c r="H1161" s="85">
        <v>16054000</v>
      </c>
      <c r="I1161" s="85">
        <v>1259</v>
      </c>
      <c r="J1161" s="83" t="s">
        <v>1000</v>
      </c>
      <c r="K1161" s="83" t="s">
        <v>1001</v>
      </c>
      <c r="L1161" s="86">
        <v>168</v>
      </c>
      <c r="M1161" s="83" t="s">
        <v>1546</v>
      </c>
    </row>
    <row r="1162" spans="2:13" ht="13.15" customHeight="1" x14ac:dyDescent="0.2">
      <c r="B1162" s="61">
        <v>171</v>
      </c>
      <c r="C1162" s="82">
        <v>31</v>
      </c>
      <c r="D1162" s="83" t="s">
        <v>1509</v>
      </c>
      <c r="E1162" s="84">
        <v>56603</v>
      </c>
      <c r="F1162" s="84" t="s">
        <v>1541</v>
      </c>
      <c r="G1162" s="83" t="s">
        <v>1542</v>
      </c>
      <c r="H1162" s="85">
        <v>16054000</v>
      </c>
      <c r="I1162" s="85">
        <v>1259</v>
      </c>
      <c r="J1162" s="83" t="s">
        <v>1000</v>
      </c>
      <c r="K1162" s="83" t="s">
        <v>1001</v>
      </c>
      <c r="L1162" s="86">
        <v>171</v>
      </c>
      <c r="M1162" s="83" t="s">
        <v>1001</v>
      </c>
    </row>
    <row r="1163" spans="2:13" ht="13.15" customHeight="1" x14ac:dyDescent="0.2">
      <c r="B1163" s="61">
        <v>174</v>
      </c>
      <c r="C1163" s="82">
        <v>31</v>
      </c>
      <c r="D1163" s="83" t="s">
        <v>1509</v>
      </c>
      <c r="E1163" s="84">
        <v>21383</v>
      </c>
      <c r="F1163" s="84" t="s">
        <v>1031</v>
      </c>
      <c r="G1163" s="83" t="s">
        <v>1542</v>
      </c>
      <c r="H1163" s="85">
        <v>16054000</v>
      </c>
      <c r="I1163" s="85">
        <v>1259</v>
      </c>
      <c r="J1163" s="83" t="s">
        <v>1000</v>
      </c>
      <c r="K1163" s="83" t="s">
        <v>1001</v>
      </c>
      <c r="L1163" s="86">
        <v>174</v>
      </c>
      <c r="M1163" s="83" t="s">
        <v>1549</v>
      </c>
    </row>
    <row r="1164" spans="2:13" ht="13.15" customHeight="1" x14ac:dyDescent="0.2">
      <c r="B1164" s="61">
        <v>175</v>
      </c>
      <c r="C1164" s="82">
        <v>31</v>
      </c>
      <c r="D1164" s="83" t="s">
        <v>1509</v>
      </c>
      <c r="E1164" s="84">
        <v>56604</v>
      </c>
      <c r="F1164" s="84" t="s">
        <v>1438</v>
      </c>
      <c r="G1164" s="83" t="s">
        <v>1542</v>
      </c>
      <c r="H1164" s="85">
        <v>16054000</v>
      </c>
      <c r="I1164" s="85">
        <v>1259</v>
      </c>
      <c r="J1164" s="83" t="s">
        <v>1000</v>
      </c>
      <c r="K1164" s="83" t="s">
        <v>1001</v>
      </c>
      <c r="L1164" s="86">
        <v>175</v>
      </c>
      <c r="M1164" s="83" t="s">
        <v>1550</v>
      </c>
    </row>
    <row r="1165" spans="2:13" ht="13.15" customHeight="1" x14ac:dyDescent="0.2">
      <c r="B1165" s="61">
        <v>979</v>
      </c>
      <c r="C1165" s="82">
        <v>31</v>
      </c>
      <c r="D1165" s="83" t="s">
        <v>1509</v>
      </c>
      <c r="E1165" s="84">
        <v>56604</v>
      </c>
      <c r="F1165" s="84" t="s">
        <v>1438</v>
      </c>
      <c r="G1165" s="83" t="s">
        <v>1305</v>
      </c>
      <c r="H1165" s="85">
        <v>16066092</v>
      </c>
      <c r="I1165" s="85">
        <v>1225</v>
      </c>
      <c r="J1165" s="83" t="s">
        <v>1551</v>
      </c>
      <c r="K1165" s="83" t="s">
        <v>1552</v>
      </c>
      <c r="L1165" s="86">
        <v>979</v>
      </c>
      <c r="M1165" s="83" t="s">
        <v>1553</v>
      </c>
    </row>
    <row r="1166" spans="2:13" ht="13.15" customHeight="1" x14ac:dyDescent="0.2">
      <c r="B1166" s="61">
        <v>980</v>
      </c>
      <c r="C1166" s="82">
        <v>31</v>
      </c>
      <c r="D1166" s="83" t="s">
        <v>1509</v>
      </c>
      <c r="E1166" s="84">
        <v>56604</v>
      </c>
      <c r="F1166" s="84" t="s">
        <v>1438</v>
      </c>
      <c r="G1166" s="83" t="s">
        <v>1305</v>
      </c>
      <c r="H1166" s="85">
        <v>16066092</v>
      </c>
      <c r="I1166" s="85">
        <v>1225</v>
      </c>
      <c r="J1166" s="83" t="s">
        <v>1551</v>
      </c>
      <c r="K1166" s="83" t="s">
        <v>1552</v>
      </c>
      <c r="L1166" s="86">
        <v>980</v>
      </c>
      <c r="M1166" s="83" t="s">
        <v>1554</v>
      </c>
    </row>
    <row r="1167" spans="2:13" ht="13.15" customHeight="1" x14ac:dyDescent="0.2">
      <c r="B1167" s="61">
        <v>1127</v>
      </c>
      <c r="C1167" s="82">
        <v>31</v>
      </c>
      <c r="D1167" s="83" t="s">
        <v>1509</v>
      </c>
      <c r="E1167" s="84">
        <v>56604</v>
      </c>
      <c r="F1167" s="84" t="s">
        <v>1438</v>
      </c>
      <c r="G1167" s="83" t="s">
        <v>1305</v>
      </c>
      <c r="H1167" s="85">
        <v>16066092</v>
      </c>
      <c r="I1167" s="85">
        <v>1225</v>
      </c>
      <c r="J1167" s="83" t="s">
        <v>1551</v>
      </c>
      <c r="K1167" s="83" t="s">
        <v>1552</v>
      </c>
      <c r="L1167" s="86">
        <v>1127</v>
      </c>
      <c r="M1167" s="83" t="s">
        <v>1552</v>
      </c>
    </row>
    <row r="1168" spans="2:13" ht="13.15" customHeight="1" x14ac:dyDescent="0.2">
      <c r="B1168" s="61">
        <v>1482</v>
      </c>
      <c r="C1168" s="82">
        <v>32</v>
      </c>
      <c r="D1168" s="83" t="s">
        <v>1555</v>
      </c>
      <c r="E1168" s="84">
        <v>21544</v>
      </c>
      <c r="F1168" s="84" t="s">
        <v>1556</v>
      </c>
      <c r="G1168" s="83" t="s">
        <v>1481</v>
      </c>
      <c r="H1168" s="85">
        <v>16069058</v>
      </c>
      <c r="I1168" s="85">
        <v>2443</v>
      </c>
      <c r="J1168" s="83" t="s">
        <v>1557</v>
      </c>
      <c r="K1168" s="83" t="s">
        <v>1557</v>
      </c>
      <c r="L1168" s="86">
        <v>1482</v>
      </c>
      <c r="M1168" s="83" t="s">
        <v>1558</v>
      </c>
    </row>
    <row r="1169" spans="2:13" ht="13.15" customHeight="1" x14ac:dyDescent="0.2">
      <c r="B1169" s="61">
        <v>1483</v>
      </c>
      <c r="C1169" s="82">
        <v>32</v>
      </c>
      <c r="D1169" s="83" t="s">
        <v>1555</v>
      </c>
      <c r="E1169" s="84">
        <v>21544</v>
      </c>
      <c r="F1169" s="84" t="s">
        <v>1556</v>
      </c>
      <c r="G1169" s="83" t="s">
        <v>1481</v>
      </c>
      <c r="H1169" s="85">
        <v>16069058</v>
      </c>
      <c r="I1169" s="85">
        <v>2443</v>
      </c>
      <c r="J1169" s="83" t="s">
        <v>1557</v>
      </c>
      <c r="K1169" s="83" t="s">
        <v>1557</v>
      </c>
      <c r="L1169" s="86">
        <v>1483</v>
      </c>
      <c r="M1169" s="83" t="s">
        <v>1559</v>
      </c>
    </row>
    <row r="1170" spans="2:13" ht="13.15" customHeight="1" x14ac:dyDescent="0.2">
      <c r="B1170" s="61">
        <v>1484</v>
      </c>
      <c r="C1170" s="82">
        <v>32</v>
      </c>
      <c r="D1170" s="83" t="s">
        <v>1555</v>
      </c>
      <c r="E1170" s="84">
        <v>21470</v>
      </c>
      <c r="F1170" s="84" t="s">
        <v>1560</v>
      </c>
      <c r="G1170" s="83" t="s">
        <v>1481</v>
      </c>
      <c r="H1170" s="85">
        <v>16069058</v>
      </c>
      <c r="I1170" s="85">
        <v>2443</v>
      </c>
      <c r="J1170" s="83" t="s">
        <v>1557</v>
      </c>
      <c r="K1170" s="83" t="s">
        <v>1557</v>
      </c>
      <c r="L1170" s="86">
        <v>1484</v>
      </c>
      <c r="M1170" s="83" t="s">
        <v>1561</v>
      </c>
    </row>
    <row r="1171" spans="2:13" ht="13.15" customHeight="1" x14ac:dyDescent="0.2">
      <c r="B1171" s="61">
        <v>1485</v>
      </c>
      <c r="C1171" s="82">
        <v>32</v>
      </c>
      <c r="D1171" s="83" t="s">
        <v>1555</v>
      </c>
      <c r="E1171" s="84">
        <v>21544</v>
      </c>
      <c r="F1171" s="84" t="s">
        <v>1556</v>
      </c>
      <c r="G1171" s="83" t="s">
        <v>1481</v>
      </c>
      <c r="H1171" s="85">
        <v>16069058</v>
      </c>
      <c r="I1171" s="85">
        <v>2443</v>
      </c>
      <c r="J1171" s="83" t="s">
        <v>1557</v>
      </c>
      <c r="K1171" s="83" t="s">
        <v>1557</v>
      </c>
      <c r="L1171" s="86">
        <v>1485</v>
      </c>
      <c r="M1171" s="83" t="s">
        <v>1562</v>
      </c>
    </row>
    <row r="1172" spans="2:13" ht="13.15" customHeight="1" x14ac:dyDescent="0.2">
      <c r="B1172" s="61">
        <v>1486</v>
      </c>
      <c r="C1172" s="82">
        <v>32</v>
      </c>
      <c r="D1172" s="83" t="s">
        <v>1555</v>
      </c>
      <c r="E1172" s="84">
        <v>21544</v>
      </c>
      <c r="F1172" s="84" t="s">
        <v>1556</v>
      </c>
      <c r="G1172" s="83" t="s">
        <v>1481</v>
      </c>
      <c r="H1172" s="85">
        <v>16069058</v>
      </c>
      <c r="I1172" s="85">
        <v>2443</v>
      </c>
      <c r="J1172" s="83" t="s">
        <v>1557</v>
      </c>
      <c r="K1172" s="83" t="s">
        <v>1557</v>
      </c>
      <c r="L1172" s="86">
        <v>1486</v>
      </c>
      <c r="M1172" s="83" t="s">
        <v>1563</v>
      </c>
    </row>
    <row r="1173" spans="2:13" ht="13.15" customHeight="1" x14ac:dyDescent="0.2">
      <c r="B1173" s="61">
        <v>1487</v>
      </c>
      <c r="C1173" s="82">
        <v>32</v>
      </c>
      <c r="D1173" s="83" t="s">
        <v>1555</v>
      </c>
      <c r="E1173" s="84">
        <v>21470</v>
      </c>
      <c r="F1173" s="84" t="s">
        <v>1560</v>
      </c>
      <c r="G1173" s="83" t="s">
        <v>1481</v>
      </c>
      <c r="H1173" s="85">
        <v>16069058</v>
      </c>
      <c r="I1173" s="85">
        <v>2443</v>
      </c>
      <c r="J1173" s="83" t="s">
        <v>1557</v>
      </c>
      <c r="K1173" s="83" t="s">
        <v>1557</v>
      </c>
      <c r="L1173" s="86">
        <v>1487</v>
      </c>
      <c r="M1173" s="83" t="s">
        <v>1446</v>
      </c>
    </row>
    <row r="1174" spans="2:13" ht="13.15" customHeight="1" x14ac:dyDescent="0.2">
      <c r="B1174" s="61">
        <v>1488</v>
      </c>
      <c r="C1174" s="82">
        <v>32</v>
      </c>
      <c r="D1174" s="83" t="s">
        <v>1555</v>
      </c>
      <c r="E1174" s="84">
        <v>21470</v>
      </c>
      <c r="F1174" s="84" t="s">
        <v>1560</v>
      </c>
      <c r="G1174" s="83" t="s">
        <v>1481</v>
      </c>
      <c r="H1174" s="85">
        <v>16069058</v>
      </c>
      <c r="I1174" s="85">
        <v>2443</v>
      </c>
      <c r="J1174" s="83" t="s">
        <v>1557</v>
      </c>
      <c r="K1174" s="83" t="s">
        <v>1557</v>
      </c>
      <c r="L1174" s="86">
        <v>1488</v>
      </c>
      <c r="M1174" s="83" t="s">
        <v>1564</v>
      </c>
    </row>
    <row r="1175" spans="2:13" ht="13.15" customHeight="1" x14ac:dyDescent="0.2">
      <c r="B1175" s="61">
        <v>1361</v>
      </c>
      <c r="C1175" s="82">
        <v>32</v>
      </c>
      <c r="D1175" s="83" t="s">
        <v>1555</v>
      </c>
      <c r="E1175" s="84">
        <v>21437</v>
      </c>
      <c r="F1175" s="84" t="s">
        <v>1435</v>
      </c>
      <c r="G1175" s="83" t="s">
        <v>1481</v>
      </c>
      <c r="H1175" s="85">
        <v>16069003</v>
      </c>
      <c r="I1175" s="85">
        <v>226</v>
      </c>
      <c r="J1175" s="83" t="s">
        <v>1565</v>
      </c>
      <c r="K1175" s="83" t="s">
        <v>1565</v>
      </c>
      <c r="L1175" s="86">
        <v>1361</v>
      </c>
      <c r="M1175" s="83" t="s">
        <v>1565</v>
      </c>
    </row>
    <row r="1176" spans="2:13" ht="13.15" customHeight="1" x14ac:dyDescent="0.2">
      <c r="B1176" s="61">
        <v>1366</v>
      </c>
      <c r="C1176" s="82">
        <v>32</v>
      </c>
      <c r="D1176" s="83" t="s">
        <v>1555</v>
      </c>
      <c r="E1176" s="84">
        <v>21544</v>
      </c>
      <c r="F1176" s="84" t="s">
        <v>1556</v>
      </c>
      <c r="G1176" s="83" t="s">
        <v>1481</v>
      </c>
      <c r="H1176" s="85">
        <v>16069006</v>
      </c>
      <c r="I1176" s="85">
        <v>251</v>
      </c>
      <c r="J1176" s="83" t="s">
        <v>1566</v>
      </c>
      <c r="K1176" s="83" t="s">
        <v>1567</v>
      </c>
      <c r="L1176" s="86">
        <v>1366</v>
      </c>
      <c r="M1176" s="83" t="s">
        <v>1567</v>
      </c>
    </row>
    <row r="1177" spans="2:13" ht="13.15" customHeight="1" x14ac:dyDescent="0.2">
      <c r="B1177" s="61">
        <v>1367</v>
      </c>
      <c r="C1177" s="82">
        <v>32</v>
      </c>
      <c r="D1177" s="83" t="s">
        <v>1555</v>
      </c>
      <c r="E1177" s="84">
        <v>21437</v>
      </c>
      <c r="F1177" s="84" t="s">
        <v>1435</v>
      </c>
      <c r="G1177" s="83" t="s">
        <v>1481</v>
      </c>
      <c r="H1177" s="85">
        <v>16069008</v>
      </c>
      <c r="I1177" s="85">
        <v>261</v>
      </c>
      <c r="J1177" s="83" t="s">
        <v>1568</v>
      </c>
      <c r="K1177" s="83" t="s">
        <v>1568</v>
      </c>
      <c r="L1177" s="86">
        <v>1367</v>
      </c>
      <c r="M1177" s="83" t="s">
        <v>1568</v>
      </c>
    </row>
    <row r="1178" spans="2:13" ht="13.15" customHeight="1" x14ac:dyDescent="0.2">
      <c r="B1178" s="61">
        <v>1368</v>
      </c>
      <c r="C1178" s="82">
        <v>32</v>
      </c>
      <c r="D1178" s="83" t="s">
        <v>1555</v>
      </c>
      <c r="E1178" s="84">
        <v>21437</v>
      </c>
      <c r="F1178" s="84" t="s">
        <v>1435</v>
      </c>
      <c r="G1178" s="83" t="s">
        <v>1481</v>
      </c>
      <c r="H1178" s="85">
        <v>16069009</v>
      </c>
      <c r="I1178" s="85">
        <v>218</v>
      </c>
      <c r="J1178" s="83" t="s">
        <v>1569</v>
      </c>
      <c r="K1178" s="83" t="s">
        <v>1569</v>
      </c>
      <c r="L1178" s="86">
        <v>1368</v>
      </c>
      <c r="M1178" s="83" t="s">
        <v>1569</v>
      </c>
    </row>
    <row r="1179" spans="2:13" ht="13.15" customHeight="1" x14ac:dyDescent="0.2">
      <c r="B1179" s="61">
        <v>1364</v>
      </c>
      <c r="C1179" s="82">
        <v>32</v>
      </c>
      <c r="D1179" s="83" t="s">
        <v>1555</v>
      </c>
      <c r="E1179" s="84">
        <v>21544</v>
      </c>
      <c r="F1179" s="84" t="s">
        <v>1556</v>
      </c>
      <c r="G1179" s="83" t="s">
        <v>1481</v>
      </c>
      <c r="H1179" s="85">
        <v>16069012</v>
      </c>
      <c r="I1179" s="85">
        <v>222</v>
      </c>
      <c r="J1179" s="83" t="s">
        <v>1570</v>
      </c>
      <c r="K1179" s="83" t="s">
        <v>1571</v>
      </c>
      <c r="L1179" s="86">
        <v>1364</v>
      </c>
      <c r="M1179" s="83" t="s">
        <v>1572</v>
      </c>
    </row>
    <row r="1180" spans="2:13" ht="13.15" customHeight="1" x14ac:dyDescent="0.2">
      <c r="B1180" s="61">
        <v>1370</v>
      </c>
      <c r="C1180" s="82">
        <v>32</v>
      </c>
      <c r="D1180" s="83" t="s">
        <v>1555</v>
      </c>
      <c r="E1180" s="84">
        <v>21544</v>
      </c>
      <c r="F1180" s="84" t="s">
        <v>1556</v>
      </c>
      <c r="G1180" s="83" t="s">
        <v>1481</v>
      </c>
      <c r="H1180" s="85">
        <v>16069012</v>
      </c>
      <c r="I1180" s="85">
        <v>222</v>
      </c>
      <c r="J1180" s="83" t="s">
        <v>1570</v>
      </c>
      <c r="K1180" s="83" t="s">
        <v>1571</v>
      </c>
      <c r="L1180" s="86">
        <v>1370</v>
      </c>
      <c r="M1180" s="83" t="s">
        <v>1571</v>
      </c>
    </row>
    <row r="1181" spans="2:13" ht="13.15" customHeight="1" x14ac:dyDescent="0.2">
      <c r="B1181" s="61">
        <v>1423</v>
      </c>
      <c r="C1181" s="82">
        <v>32</v>
      </c>
      <c r="D1181" s="83" t="s">
        <v>1555</v>
      </c>
      <c r="E1181" s="84">
        <v>21504</v>
      </c>
      <c r="F1181" s="84" t="s">
        <v>1556</v>
      </c>
      <c r="G1181" s="83" t="s">
        <v>1481</v>
      </c>
      <c r="H1181" s="85">
        <v>16069012</v>
      </c>
      <c r="I1181" s="85">
        <v>222</v>
      </c>
      <c r="J1181" s="83" t="s">
        <v>1570</v>
      </c>
      <c r="K1181" s="83" t="s">
        <v>1571</v>
      </c>
      <c r="L1181" s="86">
        <v>1423</v>
      </c>
      <c r="M1181" s="83" t="s">
        <v>1573</v>
      </c>
    </row>
    <row r="1182" spans="2:13" ht="13.15" customHeight="1" x14ac:dyDescent="0.2">
      <c r="B1182" s="61">
        <v>1371</v>
      </c>
      <c r="C1182" s="82">
        <v>32</v>
      </c>
      <c r="D1182" s="83" t="s">
        <v>1555</v>
      </c>
      <c r="E1182" s="84">
        <v>21544</v>
      </c>
      <c r="F1182" s="84" t="s">
        <v>1556</v>
      </c>
      <c r="G1182" s="83" t="s">
        <v>1481</v>
      </c>
      <c r="H1182" s="85">
        <v>16069012</v>
      </c>
      <c r="I1182" s="85">
        <v>222</v>
      </c>
      <c r="J1182" s="83" t="s">
        <v>1570</v>
      </c>
      <c r="K1182" s="83" t="s">
        <v>1571</v>
      </c>
      <c r="L1182" s="86">
        <v>1371</v>
      </c>
      <c r="M1182" s="83" t="s">
        <v>727</v>
      </c>
    </row>
    <row r="1183" spans="2:13" ht="13.15" customHeight="1" x14ac:dyDescent="0.2">
      <c r="B1183" s="61">
        <v>1372</v>
      </c>
      <c r="C1183" s="82">
        <v>32</v>
      </c>
      <c r="D1183" s="83" t="s">
        <v>1555</v>
      </c>
      <c r="E1183" s="84">
        <v>21544</v>
      </c>
      <c r="F1183" s="84" t="s">
        <v>1556</v>
      </c>
      <c r="G1183" s="83" t="s">
        <v>1481</v>
      </c>
      <c r="H1183" s="85">
        <v>16069012</v>
      </c>
      <c r="I1183" s="85">
        <v>222</v>
      </c>
      <c r="J1183" s="83" t="s">
        <v>1570</v>
      </c>
      <c r="K1183" s="83" t="s">
        <v>1571</v>
      </c>
      <c r="L1183" s="86">
        <v>1372</v>
      </c>
      <c r="M1183" s="83" t="s">
        <v>1574</v>
      </c>
    </row>
    <row r="1184" spans="2:13" ht="13.15" customHeight="1" x14ac:dyDescent="0.2">
      <c r="B1184" s="61">
        <v>1365</v>
      </c>
      <c r="C1184" s="82">
        <v>32</v>
      </c>
      <c r="D1184" s="83" t="s">
        <v>1555</v>
      </c>
      <c r="E1184" s="84">
        <v>21544</v>
      </c>
      <c r="F1184" s="84" t="s">
        <v>1556</v>
      </c>
      <c r="G1184" s="83" t="s">
        <v>1481</v>
      </c>
      <c r="H1184" s="85">
        <v>16069012</v>
      </c>
      <c r="I1184" s="85">
        <v>222</v>
      </c>
      <c r="J1184" s="83" t="s">
        <v>1570</v>
      </c>
      <c r="K1184" s="83" t="s">
        <v>1571</v>
      </c>
      <c r="L1184" s="86">
        <v>1365</v>
      </c>
      <c r="M1184" s="83" t="s">
        <v>1575</v>
      </c>
    </row>
    <row r="1185" spans="2:13" ht="13.15" customHeight="1" x14ac:dyDescent="0.2">
      <c r="B1185" s="61">
        <v>1374</v>
      </c>
      <c r="C1185" s="82">
        <v>32</v>
      </c>
      <c r="D1185" s="83" t="s">
        <v>1555</v>
      </c>
      <c r="E1185" s="84">
        <v>21544</v>
      </c>
      <c r="F1185" s="84" t="s">
        <v>1556</v>
      </c>
      <c r="G1185" s="83" t="s">
        <v>1481</v>
      </c>
      <c r="H1185" s="85">
        <v>16069012</v>
      </c>
      <c r="I1185" s="85">
        <v>222</v>
      </c>
      <c r="J1185" s="83" t="s">
        <v>1570</v>
      </c>
      <c r="K1185" s="83" t="s">
        <v>1571</v>
      </c>
      <c r="L1185" s="86">
        <v>1374</v>
      </c>
      <c r="M1185" s="83" t="s">
        <v>1576</v>
      </c>
    </row>
    <row r="1186" spans="2:13" ht="13.15" customHeight="1" x14ac:dyDescent="0.2">
      <c r="B1186" s="61">
        <v>1424</v>
      </c>
      <c r="C1186" s="82">
        <v>32</v>
      </c>
      <c r="D1186" s="83" t="s">
        <v>1555</v>
      </c>
      <c r="E1186" s="84">
        <v>21544</v>
      </c>
      <c r="F1186" s="84" t="s">
        <v>1556</v>
      </c>
      <c r="G1186" s="83" t="s">
        <v>1481</v>
      </c>
      <c r="H1186" s="85">
        <v>16069012</v>
      </c>
      <c r="I1186" s="85">
        <v>222</v>
      </c>
      <c r="J1186" s="83" t="s">
        <v>1570</v>
      </c>
      <c r="K1186" s="83" t="s">
        <v>1571</v>
      </c>
      <c r="L1186" s="86">
        <v>1424</v>
      </c>
      <c r="M1186" s="83" t="s">
        <v>1577</v>
      </c>
    </row>
    <row r="1187" spans="2:13" ht="13.15" customHeight="1" x14ac:dyDescent="0.2">
      <c r="B1187" s="61">
        <v>1425</v>
      </c>
      <c r="C1187" s="82">
        <v>32</v>
      </c>
      <c r="D1187" s="83" t="s">
        <v>1555</v>
      </c>
      <c r="E1187" s="84">
        <v>21544</v>
      </c>
      <c r="F1187" s="84" t="s">
        <v>1556</v>
      </c>
      <c r="G1187" s="83" t="s">
        <v>1481</v>
      </c>
      <c r="H1187" s="85">
        <v>16069012</v>
      </c>
      <c r="I1187" s="85">
        <v>222</v>
      </c>
      <c r="J1187" s="83" t="s">
        <v>1570</v>
      </c>
      <c r="K1187" s="83" t="s">
        <v>1571</v>
      </c>
      <c r="L1187" s="86">
        <v>1425</v>
      </c>
      <c r="M1187" s="83" t="s">
        <v>3179</v>
      </c>
    </row>
    <row r="1188" spans="2:13" ht="13.15" customHeight="1" x14ac:dyDescent="0.2">
      <c r="B1188" s="61">
        <v>1426</v>
      </c>
      <c r="C1188" s="82">
        <v>32</v>
      </c>
      <c r="D1188" s="83" t="s">
        <v>1555</v>
      </c>
      <c r="E1188" s="84">
        <v>21544</v>
      </c>
      <c r="F1188" s="84" t="s">
        <v>1556</v>
      </c>
      <c r="G1188" s="83" t="s">
        <v>1481</v>
      </c>
      <c r="H1188" s="85">
        <v>16069012</v>
      </c>
      <c r="I1188" s="85">
        <v>222</v>
      </c>
      <c r="J1188" s="83" t="s">
        <v>1570</v>
      </c>
      <c r="K1188" s="83" t="s">
        <v>1571</v>
      </c>
      <c r="L1188" s="86">
        <v>1426</v>
      </c>
      <c r="M1188" s="83" t="s">
        <v>1578</v>
      </c>
    </row>
    <row r="1189" spans="2:13" ht="13.15" customHeight="1" x14ac:dyDescent="0.2">
      <c r="B1189" s="61">
        <v>1429</v>
      </c>
      <c r="C1189" s="82">
        <v>32</v>
      </c>
      <c r="D1189" s="83" t="s">
        <v>1555</v>
      </c>
      <c r="E1189" s="84">
        <v>21596</v>
      </c>
      <c r="F1189" s="84" t="s">
        <v>1579</v>
      </c>
      <c r="G1189" s="83" t="s">
        <v>1481</v>
      </c>
      <c r="H1189" s="85">
        <v>16069012</v>
      </c>
      <c r="I1189" s="85">
        <v>222</v>
      </c>
      <c r="J1189" s="83" t="s">
        <v>1570</v>
      </c>
      <c r="K1189" s="83" t="s">
        <v>1571</v>
      </c>
      <c r="L1189" s="86">
        <v>1429</v>
      </c>
      <c r="M1189" s="83" t="s">
        <v>1580</v>
      </c>
    </row>
    <row r="1190" spans="2:13" ht="13.15" customHeight="1" x14ac:dyDescent="0.2">
      <c r="B1190" s="61">
        <v>1430</v>
      </c>
      <c r="C1190" s="82">
        <v>32</v>
      </c>
      <c r="D1190" s="83" t="s">
        <v>1555</v>
      </c>
      <c r="E1190" s="84">
        <v>21596</v>
      </c>
      <c r="F1190" s="84" t="s">
        <v>1579</v>
      </c>
      <c r="G1190" s="83" t="s">
        <v>1481</v>
      </c>
      <c r="H1190" s="85">
        <v>16069012</v>
      </c>
      <c r="I1190" s="85">
        <v>222</v>
      </c>
      <c r="J1190" s="83" t="s">
        <v>1570</v>
      </c>
      <c r="K1190" s="83" t="s">
        <v>1571</v>
      </c>
      <c r="L1190" s="86">
        <v>1430</v>
      </c>
      <c r="M1190" s="83" t="s">
        <v>1581</v>
      </c>
    </row>
    <row r="1191" spans="2:13" ht="13.15" customHeight="1" x14ac:dyDescent="0.2">
      <c r="B1191" s="61">
        <v>1376</v>
      </c>
      <c r="C1191" s="82">
        <v>32</v>
      </c>
      <c r="D1191" s="83" t="s">
        <v>1555</v>
      </c>
      <c r="E1191" s="84">
        <v>21544</v>
      </c>
      <c r="F1191" s="84" t="s">
        <v>1556</v>
      </c>
      <c r="G1191" s="83" t="s">
        <v>1481</v>
      </c>
      <c r="H1191" s="85">
        <v>16069012</v>
      </c>
      <c r="I1191" s="85">
        <v>222</v>
      </c>
      <c r="J1191" s="83" t="s">
        <v>1570</v>
      </c>
      <c r="K1191" s="83" t="s">
        <v>1571</v>
      </c>
      <c r="L1191" s="86">
        <v>1376</v>
      </c>
      <c r="M1191" s="83" t="s">
        <v>1582</v>
      </c>
    </row>
    <row r="1192" spans="2:13" ht="13.15" customHeight="1" x14ac:dyDescent="0.2">
      <c r="B1192" s="61">
        <v>1431</v>
      </c>
      <c r="C1192" s="82">
        <v>32</v>
      </c>
      <c r="D1192" s="83" t="s">
        <v>1555</v>
      </c>
      <c r="E1192" s="84">
        <v>21596</v>
      </c>
      <c r="F1192" s="84" t="s">
        <v>1579</v>
      </c>
      <c r="G1192" s="83" t="s">
        <v>1481</v>
      </c>
      <c r="H1192" s="85">
        <v>16069012</v>
      </c>
      <c r="I1192" s="85">
        <v>222</v>
      </c>
      <c r="J1192" s="83" t="s">
        <v>1570</v>
      </c>
      <c r="K1192" s="83" t="s">
        <v>1571</v>
      </c>
      <c r="L1192" s="86">
        <v>1431</v>
      </c>
      <c r="M1192" s="83" t="s">
        <v>1583</v>
      </c>
    </row>
    <row r="1193" spans="2:13" ht="13.15" customHeight="1" x14ac:dyDescent="0.2">
      <c r="B1193" s="61">
        <v>1386</v>
      </c>
      <c r="C1193" s="82">
        <v>32</v>
      </c>
      <c r="D1193" s="83" t="s">
        <v>1555</v>
      </c>
      <c r="E1193" s="84">
        <v>21437</v>
      </c>
      <c r="F1193" s="84" t="s">
        <v>1435</v>
      </c>
      <c r="G1193" s="83" t="s">
        <v>1481</v>
      </c>
      <c r="H1193" s="85">
        <v>16069016</v>
      </c>
      <c r="I1193" s="85">
        <v>219</v>
      </c>
      <c r="J1193" s="83" t="s">
        <v>1584</v>
      </c>
      <c r="K1193" s="83" t="s">
        <v>1584</v>
      </c>
      <c r="L1193" s="86">
        <v>1386</v>
      </c>
      <c r="M1193" s="83" t="s">
        <v>1584</v>
      </c>
    </row>
    <row r="1194" spans="2:13" ht="13.15" customHeight="1" x14ac:dyDescent="0.2">
      <c r="B1194" s="61">
        <v>1390</v>
      </c>
      <c r="C1194" s="82">
        <v>32</v>
      </c>
      <c r="D1194" s="83" t="s">
        <v>1555</v>
      </c>
      <c r="E1194" s="84">
        <v>21626</v>
      </c>
      <c r="F1194" s="84" t="s">
        <v>1585</v>
      </c>
      <c r="G1194" s="83" t="s">
        <v>1481</v>
      </c>
      <c r="H1194" s="85">
        <v>16069063</v>
      </c>
      <c r="I1194" s="85">
        <v>2543</v>
      </c>
      <c r="J1194" s="83" t="s">
        <v>1586</v>
      </c>
      <c r="K1194" s="83" t="s">
        <v>1587</v>
      </c>
      <c r="L1194" s="86">
        <v>1390</v>
      </c>
      <c r="M1194" s="83" t="s">
        <v>1588</v>
      </c>
    </row>
    <row r="1195" spans="2:13" ht="13.15" customHeight="1" x14ac:dyDescent="0.2">
      <c r="B1195" s="61">
        <v>1353</v>
      </c>
      <c r="C1195" s="82">
        <v>32</v>
      </c>
      <c r="D1195" s="83" t="s">
        <v>1555</v>
      </c>
      <c r="E1195" s="84">
        <v>21704</v>
      </c>
      <c r="F1195" s="84" t="s">
        <v>1589</v>
      </c>
      <c r="G1195" s="83" t="s">
        <v>1481</v>
      </c>
      <c r="H1195" s="85">
        <v>16069063</v>
      </c>
      <c r="I1195" s="85">
        <v>2543</v>
      </c>
      <c r="J1195" s="83" t="s">
        <v>1586</v>
      </c>
      <c r="K1195" s="83" t="s">
        <v>1587</v>
      </c>
      <c r="L1195" s="86">
        <v>1353</v>
      </c>
      <c r="M1195" s="83" t="s">
        <v>1590</v>
      </c>
    </row>
    <row r="1196" spans="2:13" ht="13.15" customHeight="1" x14ac:dyDescent="0.2">
      <c r="B1196" s="61">
        <v>1354</v>
      </c>
      <c r="C1196" s="82">
        <v>32</v>
      </c>
      <c r="D1196" s="83" t="s">
        <v>1555</v>
      </c>
      <c r="E1196" s="84">
        <v>21626</v>
      </c>
      <c r="F1196" s="84" t="s">
        <v>1585</v>
      </c>
      <c r="G1196" s="83" t="s">
        <v>1481</v>
      </c>
      <c r="H1196" s="85">
        <v>16069063</v>
      </c>
      <c r="I1196" s="85">
        <v>2543</v>
      </c>
      <c r="J1196" s="83" t="s">
        <v>1586</v>
      </c>
      <c r="K1196" s="83" t="s">
        <v>1587</v>
      </c>
      <c r="L1196" s="86">
        <v>1354</v>
      </c>
      <c r="M1196" s="83" t="s">
        <v>1591</v>
      </c>
    </row>
    <row r="1197" spans="2:13" ht="13.15" customHeight="1" x14ac:dyDescent="0.2">
      <c r="B1197" s="61">
        <v>1355</v>
      </c>
      <c r="C1197" s="82">
        <v>32</v>
      </c>
      <c r="D1197" s="83" t="s">
        <v>1555</v>
      </c>
      <c r="E1197" s="84">
        <v>21626</v>
      </c>
      <c r="F1197" s="84" t="s">
        <v>1585</v>
      </c>
      <c r="G1197" s="83" t="s">
        <v>1481</v>
      </c>
      <c r="H1197" s="85">
        <v>16069063</v>
      </c>
      <c r="I1197" s="85">
        <v>2543</v>
      </c>
      <c r="J1197" s="83" t="s">
        <v>1586</v>
      </c>
      <c r="K1197" s="83" t="s">
        <v>1587</v>
      </c>
      <c r="L1197" s="86">
        <v>1355</v>
      </c>
      <c r="M1197" s="83" t="s">
        <v>1592</v>
      </c>
    </row>
    <row r="1198" spans="2:13" ht="13.15" customHeight="1" x14ac:dyDescent="0.2">
      <c r="B1198" s="61">
        <v>1385</v>
      </c>
      <c r="C1198" s="82">
        <v>32</v>
      </c>
      <c r="D1198" s="83" t="s">
        <v>1555</v>
      </c>
      <c r="E1198" s="84">
        <v>21626</v>
      </c>
      <c r="F1198" s="84" t="s">
        <v>1585</v>
      </c>
      <c r="G1198" s="83" t="s">
        <v>1481</v>
      </c>
      <c r="H1198" s="85">
        <v>16069063</v>
      </c>
      <c r="I1198" s="85">
        <v>2543</v>
      </c>
      <c r="J1198" s="83" t="s">
        <v>1586</v>
      </c>
      <c r="K1198" s="83" t="s">
        <v>1587</v>
      </c>
      <c r="L1198" s="86">
        <v>1385</v>
      </c>
      <c r="M1198" s="83" t="s">
        <v>1593</v>
      </c>
    </row>
    <row r="1199" spans="2:13" ht="13.15" customHeight="1" x14ac:dyDescent="0.2">
      <c r="B1199" s="61">
        <v>1356</v>
      </c>
      <c r="C1199" s="82">
        <v>32</v>
      </c>
      <c r="D1199" s="83" t="s">
        <v>1555</v>
      </c>
      <c r="E1199" s="84">
        <v>21626</v>
      </c>
      <c r="F1199" s="84" t="s">
        <v>1585</v>
      </c>
      <c r="G1199" s="83" t="s">
        <v>1481</v>
      </c>
      <c r="H1199" s="85">
        <v>16069063</v>
      </c>
      <c r="I1199" s="85">
        <v>2543</v>
      </c>
      <c r="J1199" s="83" t="s">
        <v>1586</v>
      </c>
      <c r="K1199" s="83" t="s">
        <v>1587</v>
      </c>
      <c r="L1199" s="86">
        <v>1356</v>
      </c>
      <c r="M1199" s="83" t="s">
        <v>1587</v>
      </c>
    </row>
    <row r="1200" spans="2:13" ht="13.15" customHeight="1" x14ac:dyDescent="0.2">
      <c r="B1200" s="61">
        <v>1391</v>
      </c>
      <c r="C1200" s="82">
        <v>32</v>
      </c>
      <c r="D1200" s="83" t="s">
        <v>1555</v>
      </c>
      <c r="E1200" s="84">
        <v>21626</v>
      </c>
      <c r="F1200" s="84" t="s">
        <v>1585</v>
      </c>
      <c r="G1200" s="83" t="s">
        <v>1481</v>
      </c>
      <c r="H1200" s="85">
        <v>16069063</v>
      </c>
      <c r="I1200" s="85">
        <v>2543</v>
      </c>
      <c r="J1200" s="83" t="s">
        <v>1586</v>
      </c>
      <c r="K1200" s="83" t="s">
        <v>1587</v>
      </c>
      <c r="L1200" s="86">
        <v>1391</v>
      </c>
      <c r="M1200" s="83" t="s">
        <v>1594</v>
      </c>
    </row>
    <row r="1201" spans="2:13" ht="13.15" customHeight="1" x14ac:dyDescent="0.2">
      <c r="B1201" s="61">
        <v>1357</v>
      </c>
      <c r="C1201" s="82">
        <v>32</v>
      </c>
      <c r="D1201" s="83" t="s">
        <v>1555</v>
      </c>
      <c r="E1201" s="84">
        <v>21626</v>
      </c>
      <c r="F1201" s="84" t="s">
        <v>1585</v>
      </c>
      <c r="G1201" s="83" t="s">
        <v>1481</v>
      </c>
      <c r="H1201" s="85">
        <v>16069063</v>
      </c>
      <c r="I1201" s="85">
        <v>2543</v>
      </c>
      <c r="J1201" s="83" t="s">
        <v>1586</v>
      </c>
      <c r="K1201" s="83" t="s">
        <v>1587</v>
      </c>
      <c r="L1201" s="86">
        <v>1357</v>
      </c>
      <c r="M1201" s="83" t="s">
        <v>911</v>
      </c>
    </row>
    <row r="1202" spans="2:13" ht="13.15" customHeight="1" x14ac:dyDescent="0.2">
      <c r="B1202" s="61">
        <v>1392</v>
      </c>
      <c r="C1202" s="82">
        <v>32</v>
      </c>
      <c r="D1202" s="83" t="s">
        <v>1555</v>
      </c>
      <c r="E1202" s="84">
        <v>21626</v>
      </c>
      <c r="F1202" s="84" t="s">
        <v>1585</v>
      </c>
      <c r="G1202" s="83" t="s">
        <v>1481</v>
      </c>
      <c r="H1202" s="85">
        <v>16069063</v>
      </c>
      <c r="I1202" s="85">
        <v>2543</v>
      </c>
      <c r="J1202" s="83" t="s">
        <v>1586</v>
      </c>
      <c r="K1202" s="83" t="s">
        <v>1587</v>
      </c>
      <c r="L1202" s="86">
        <v>1392</v>
      </c>
      <c r="M1202" s="83" t="s">
        <v>1595</v>
      </c>
    </row>
    <row r="1203" spans="2:13" ht="13.15" customHeight="1" x14ac:dyDescent="0.2">
      <c r="B1203" s="61">
        <v>1358</v>
      </c>
      <c r="C1203" s="82">
        <v>32</v>
      </c>
      <c r="D1203" s="83" t="s">
        <v>1555</v>
      </c>
      <c r="E1203" s="84">
        <v>21626</v>
      </c>
      <c r="F1203" s="84" t="s">
        <v>1585</v>
      </c>
      <c r="G1203" s="83" t="s">
        <v>1481</v>
      </c>
      <c r="H1203" s="85">
        <v>16069063</v>
      </c>
      <c r="I1203" s="85">
        <v>2543</v>
      </c>
      <c r="J1203" s="83" t="s">
        <v>1586</v>
      </c>
      <c r="K1203" s="83" t="s">
        <v>1587</v>
      </c>
      <c r="L1203" s="86">
        <v>1358</v>
      </c>
      <c r="M1203" s="83" t="s">
        <v>1325</v>
      </c>
    </row>
    <row r="1204" spans="2:13" ht="13.15" customHeight="1" x14ac:dyDescent="0.2">
      <c r="B1204" s="61">
        <v>1359</v>
      </c>
      <c r="C1204" s="82">
        <v>32</v>
      </c>
      <c r="D1204" s="83" t="s">
        <v>1555</v>
      </c>
      <c r="E1204" s="84">
        <v>21626</v>
      </c>
      <c r="F1204" s="84" t="s">
        <v>1585</v>
      </c>
      <c r="G1204" s="83" t="s">
        <v>1481</v>
      </c>
      <c r="H1204" s="85">
        <v>16069063</v>
      </c>
      <c r="I1204" s="85">
        <v>2543</v>
      </c>
      <c r="J1204" s="83" t="s">
        <v>1586</v>
      </c>
      <c r="K1204" s="83" t="s">
        <v>1587</v>
      </c>
      <c r="L1204" s="86">
        <v>1359</v>
      </c>
      <c r="M1204" s="83" t="s">
        <v>1402</v>
      </c>
    </row>
    <row r="1205" spans="2:13" ht="13.15" customHeight="1" x14ac:dyDescent="0.2">
      <c r="B1205" s="61">
        <v>1393</v>
      </c>
      <c r="C1205" s="82">
        <v>32</v>
      </c>
      <c r="D1205" s="83" t="s">
        <v>1555</v>
      </c>
      <c r="E1205" s="84">
        <v>21626</v>
      </c>
      <c r="F1205" s="84" t="s">
        <v>1585</v>
      </c>
      <c r="G1205" s="83" t="s">
        <v>1481</v>
      </c>
      <c r="H1205" s="85">
        <v>16069063</v>
      </c>
      <c r="I1205" s="85">
        <v>2543</v>
      </c>
      <c r="J1205" s="83" t="s">
        <v>1586</v>
      </c>
      <c r="K1205" s="83" t="s">
        <v>1587</v>
      </c>
      <c r="L1205" s="86">
        <v>1393</v>
      </c>
      <c r="M1205" s="83" t="s">
        <v>1596</v>
      </c>
    </row>
    <row r="1206" spans="2:13" ht="13.15" customHeight="1" x14ac:dyDescent="0.2">
      <c r="B1206" s="61">
        <v>1394</v>
      </c>
      <c r="C1206" s="82">
        <v>32</v>
      </c>
      <c r="D1206" s="83" t="s">
        <v>1555</v>
      </c>
      <c r="E1206" s="84">
        <v>21626</v>
      </c>
      <c r="F1206" s="84" t="s">
        <v>1585</v>
      </c>
      <c r="G1206" s="83" t="s">
        <v>1481</v>
      </c>
      <c r="H1206" s="85">
        <v>16069063</v>
      </c>
      <c r="I1206" s="85">
        <v>2543</v>
      </c>
      <c r="J1206" s="83" t="s">
        <v>1586</v>
      </c>
      <c r="K1206" s="83" t="s">
        <v>1587</v>
      </c>
      <c r="L1206" s="86">
        <v>1394</v>
      </c>
      <c r="M1206" s="83" t="s">
        <v>1597</v>
      </c>
    </row>
    <row r="1207" spans="2:13" ht="13.35" customHeight="1" x14ac:dyDescent="0.2">
      <c r="B1207" s="61">
        <v>1360</v>
      </c>
      <c r="C1207" s="82">
        <v>32</v>
      </c>
      <c r="D1207" s="83" t="s">
        <v>1555</v>
      </c>
      <c r="E1207" s="84">
        <v>21626</v>
      </c>
      <c r="F1207" s="84" t="s">
        <v>1585</v>
      </c>
      <c r="G1207" s="83" t="s">
        <v>1481</v>
      </c>
      <c r="H1207" s="85">
        <v>16069063</v>
      </c>
      <c r="I1207" s="85">
        <v>2543</v>
      </c>
      <c r="J1207" s="83" t="s">
        <v>1586</v>
      </c>
      <c r="K1207" s="83" t="s">
        <v>1587</v>
      </c>
      <c r="L1207" s="86">
        <v>1360</v>
      </c>
      <c r="M1207" s="83" t="s">
        <v>1388</v>
      </c>
    </row>
    <row r="1208" spans="2:13" ht="13.35" customHeight="1" x14ac:dyDescent="0.2">
      <c r="B1208" s="61">
        <v>1395</v>
      </c>
      <c r="C1208" s="82">
        <v>32</v>
      </c>
      <c r="D1208" s="83" t="s">
        <v>1555</v>
      </c>
      <c r="E1208" s="84">
        <v>21626</v>
      </c>
      <c r="F1208" s="84" t="s">
        <v>1585</v>
      </c>
      <c r="G1208" s="83" t="s">
        <v>1481</v>
      </c>
      <c r="H1208" s="85">
        <v>16069063</v>
      </c>
      <c r="I1208" s="85">
        <v>2543</v>
      </c>
      <c r="J1208" s="83" t="s">
        <v>1586</v>
      </c>
      <c r="K1208" s="83" t="s">
        <v>1587</v>
      </c>
      <c r="L1208" s="86">
        <v>1395</v>
      </c>
      <c r="M1208" s="83" t="s">
        <v>1598</v>
      </c>
    </row>
    <row r="1209" spans="2:13" ht="13.35" customHeight="1" x14ac:dyDescent="0.2">
      <c r="B1209" s="61">
        <v>1396</v>
      </c>
      <c r="C1209" s="82">
        <v>32</v>
      </c>
      <c r="D1209" s="83" t="s">
        <v>1555</v>
      </c>
      <c r="E1209" s="84">
        <v>21437</v>
      </c>
      <c r="F1209" s="84" t="s">
        <v>1435</v>
      </c>
      <c r="G1209" s="83" t="s">
        <v>1481</v>
      </c>
      <c r="H1209" s="85">
        <v>16069021</v>
      </c>
      <c r="I1209" s="85">
        <v>181</v>
      </c>
      <c r="J1209" s="83" t="s">
        <v>1599</v>
      </c>
      <c r="K1209" s="83" t="s">
        <v>1599</v>
      </c>
      <c r="L1209" s="86">
        <v>1396</v>
      </c>
      <c r="M1209" s="83" t="s">
        <v>1599</v>
      </c>
    </row>
    <row r="1210" spans="2:13" ht="13.35" customHeight="1" x14ac:dyDescent="0.2">
      <c r="B1210" s="61">
        <v>1398</v>
      </c>
      <c r="C1210" s="82">
        <v>32</v>
      </c>
      <c r="D1210" s="83" t="s">
        <v>1555</v>
      </c>
      <c r="E1210" s="84">
        <v>21437</v>
      </c>
      <c r="F1210" s="84" t="s">
        <v>1435</v>
      </c>
      <c r="G1210" s="83" t="s">
        <v>1481</v>
      </c>
      <c r="H1210" s="85">
        <v>16069024</v>
      </c>
      <c r="I1210" s="85">
        <v>233</v>
      </c>
      <c r="J1210" s="83" t="s">
        <v>1600</v>
      </c>
      <c r="K1210" s="83" t="s">
        <v>1601</v>
      </c>
      <c r="L1210" s="86">
        <v>1398</v>
      </c>
      <c r="M1210" s="83" t="s">
        <v>1602</v>
      </c>
    </row>
    <row r="1211" spans="2:13" ht="13.35" customHeight="1" x14ac:dyDescent="0.2">
      <c r="B1211" s="61">
        <v>1399</v>
      </c>
      <c r="C1211" s="82">
        <v>32</v>
      </c>
      <c r="D1211" s="83" t="s">
        <v>1555</v>
      </c>
      <c r="E1211" s="84">
        <v>21437</v>
      </c>
      <c r="F1211" s="84" t="s">
        <v>1435</v>
      </c>
      <c r="G1211" s="83" t="s">
        <v>1481</v>
      </c>
      <c r="H1211" s="85">
        <v>16069024</v>
      </c>
      <c r="I1211" s="85">
        <v>233</v>
      </c>
      <c r="J1211" s="83" t="s">
        <v>1600</v>
      </c>
      <c r="K1211" s="83" t="s">
        <v>1601</v>
      </c>
      <c r="L1211" s="86">
        <v>1399</v>
      </c>
      <c r="M1211" s="83" t="s">
        <v>1603</v>
      </c>
    </row>
    <row r="1212" spans="2:13" ht="13.35" customHeight="1" x14ac:dyDescent="0.2">
      <c r="B1212" s="61">
        <v>1401</v>
      </c>
      <c r="C1212" s="82">
        <v>32</v>
      </c>
      <c r="D1212" s="83" t="s">
        <v>1555</v>
      </c>
      <c r="E1212" s="84">
        <v>21437</v>
      </c>
      <c r="F1212" s="84" t="s">
        <v>1435</v>
      </c>
      <c r="G1212" s="83" t="s">
        <v>1481</v>
      </c>
      <c r="H1212" s="85">
        <v>16069024</v>
      </c>
      <c r="I1212" s="85">
        <v>233</v>
      </c>
      <c r="J1212" s="83" t="s">
        <v>1600</v>
      </c>
      <c r="K1212" s="83" t="s">
        <v>1601</v>
      </c>
      <c r="L1212" s="86">
        <v>1401</v>
      </c>
      <c r="M1212" s="83" t="s">
        <v>1604</v>
      </c>
    </row>
    <row r="1213" spans="2:13" ht="13.35" customHeight="1" x14ac:dyDescent="0.2">
      <c r="B1213" s="61">
        <v>1403</v>
      </c>
      <c r="C1213" s="82">
        <v>32</v>
      </c>
      <c r="D1213" s="83" t="s">
        <v>1555</v>
      </c>
      <c r="E1213" s="84">
        <v>21437</v>
      </c>
      <c r="F1213" s="84" t="s">
        <v>1435</v>
      </c>
      <c r="G1213" s="83" t="s">
        <v>1481</v>
      </c>
      <c r="H1213" s="85">
        <v>16069024</v>
      </c>
      <c r="I1213" s="85">
        <v>233</v>
      </c>
      <c r="J1213" s="83" t="s">
        <v>1600</v>
      </c>
      <c r="K1213" s="83" t="s">
        <v>1601</v>
      </c>
      <c r="L1213" s="86">
        <v>1403</v>
      </c>
      <c r="M1213" s="83" t="s">
        <v>1601</v>
      </c>
    </row>
    <row r="1214" spans="2:13" ht="13.35" customHeight="1" x14ac:dyDescent="0.2">
      <c r="B1214" s="61">
        <v>1405</v>
      </c>
      <c r="C1214" s="82">
        <v>32</v>
      </c>
      <c r="D1214" s="83" t="s">
        <v>1555</v>
      </c>
      <c r="E1214" s="84">
        <v>21437</v>
      </c>
      <c r="F1214" s="84" t="s">
        <v>1435</v>
      </c>
      <c r="G1214" s="83" t="s">
        <v>1481</v>
      </c>
      <c r="H1214" s="85">
        <v>16069024</v>
      </c>
      <c r="I1214" s="85">
        <v>233</v>
      </c>
      <c r="J1214" s="83" t="s">
        <v>1600</v>
      </c>
      <c r="K1214" s="83" t="s">
        <v>1601</v>
      </c>
      <c r="L1214" s="86">
        <v>1405</v>
      </c>
      <c r="M1214" s="83" t="s">
        <v>1605</v>
      </c>
    </row>
    <row r="1215" spans="2:13" ht="13.35" customHeight="1" x14ac:dyDescent="0.2">
      <c r="B1215" s="61">
        <v>1406</v>
      </c>
      <c r="C1215" s="82">
        <v>32</v>
      </c>
      <c r="D1215" s="83" t="s">
        <v>1555</v>
      </c>
      <c r="E1215" s="84">
        <v>21437</v>
      </c>
      <c r="F1215" s="84" t="s">
        <v>1435</v>
      </c>
      <c r="G1215" s="83" t="s">
        <v>1481</v>
      </c>
      <c r="H1215" s="85">
        <v>16069024</v>
      </c>
      <c r="I1215" s="85">
        <v>233</v>
      </c>
      <c r="J1215" s="83" t="s">
        <v>1600</v>
      </c>
      <c r="K1215" s="83" t="s">
        <v>1601</v>
      </c>
      <c r="L1215" s="86">
        <v>1406</v>
      </c>
      <c r="M1215" s="83" t="s">
        <v>1606</v>
      </c>
    </row>
    <row r="1216" spans="2:13" ht="13.35" customHeight="1" x14ac:dyDescent="0.2">
      <c r="B1216" s="61">
        <v>1407</v>
      </c>
      <c r="C1216" s="82">
        <v>32</v>
      </c>
      <c r="D1216" s="83" t="s">
        <v>1555</v>
      </c>
      <c r="E1216" s="84">
        <v>21437</v>
      </c>
      <c r="F1216" s="84" t="s">
        <v>1435</v>
      </c>
      <c r="G1216" s="83" t="s">
        <v>1481</v>
      </c>
      <c r="H1216" s="85">
        <v>16069024</v>
      </c>
      <c r="I1216" s="85">
        <v>233</v>
      </c>
      <c r="J1216" s="83" t="s">
        <v>1600</v>
      </c>
      <c r="K1216" s="83" t="s">
        <v>1601</v>
      </c>
      <c r="L1216" s="86">
        <v>1407</v>
      </c>
      <c r="M1216" s="83" t="s">
        <v>1607</v>
      </c>
    </row>
    <row r="1217" spans="2:13" ht="13.35" customHeight="1" x14ac:dyDescent="0.2">
      <c r="B1217" s="61">
        <v>1409</v>
      </c>
      <c r="C1217" s="82">
        <v>32</v>
      </c>
      <c r="D1217" s="83" t="s">
        <v>1555</v>
      </c>
      <c r="E1217" s="84">
        <v>21437</v>
      </c>
      <c r="F1217" s="84" t="s">
        <v>1435</v>
      </c>
      <c r="G1217" s="83" t="s">
        <v>1481</v>
      </c>
      <c r="H1217" s="85">
        <v>16069024</v>
      </c>
      <c r="I1217" s="85">
        <v>233</v>
      </c>
      <c r="J1217" s="83" t="s">
        <v>1600</v>
      </c>
      <c r="K1217" s="83" t="s">
        <v>1601</v>
      </c>
      <c r="L1217" s="86">
        <v>1409</v>
      </c>
      <c r="M1217" s="83" t="s">
        <v>1608</v>
      </c>
    </row>
    <row r="1218" spans="2:13" ht="13.35" customHeight="1" x14ac:dyDescent="0.2">
      <c r="B1218" s="61">
        <v>1410</v>
      </c>
      <c r="C1218" s="82">
        <v>32</v>
      </c>
      <c r="D1218" s="83" t="s">
        <v>1555</v>
      </c>
      <c r="E1218" s="84">
        <v>21383</v>
      </c>
      <c r="F1218" s="84" t="s">
        <v>1031</v>
      </c>
      <c r="G1218" s="83" t="s">
        <v>1481</v>
      </c>
      <c r="H1218" s="85">
        <v>16069025</v>
      </c>
      <c r="I1218" s="85">
        <v>188</v>
      </c>
      <c r="J1218" s="83" t="s">
        <v>1609</v>
      </c>
      <c r="K1218" s="83" t="s">
        <v>1609</v>
      </c>
      <c r="L1218" s="86">
        <v>1410</v>
      </c>
      <c r="M1218" s="83" t="s">
        <v>1609</v>
      </c>
    </row>
    <row r="1219" spans="2:13" ht="13.35" customHeight="1" x14ac:dyDescent="0.2">
      <c r="B1219" s="61">
        <v>1411</v>
      </c>
      <c r="C1219" s="82">
        <v>32</v>
      </c>
      <c r="D1219" s="83" t="s">
        <v>1555</v>
      </c>
      <c r="E1219" s="84">
        <v>21383</v>
      </c>
      <c r="F1219" s="84" t="s">
        <v>1031</v>
      </c>
      <c r="G1219" s="83" t="s">
        <v>1481</v>
      </c>
      <c r="H1219" s="85">
        <v>16069025</v>
      </c>
      <c r="I1219" s="85">
        <v>188</v>
      </c>
      <c r="J1219" s="83" t="s">
        <v>1609</v>
      </c>
      <c r="K1219" s="83" t="s">
        <v>1609</v>
      </c>
      <c r="L1219" s="86">
        <v>1411</v>
      </c>
      <c r="M1219" s="83" t="s">
        <v>1402</v>
      </c>
    </row>
    <row r="1220" spans="2:13" ht="13.35" customHeight="1" x14ac:dyDescent="0.2">
      <c r="B1220" s="61">
        <v>1412</v>
      </c>
      <c r="C1220" s="82">
        <v>32</v>
      </c>
      <c r="D1220" s="83" t="s">
        <v>1555</v>
      </c>
      <c r="E1220" s="84">
        <v>21437</v>
      </c>
      <c r="F1220" s="84" t="s">
        <v>1435</v>
      </c>
      <c r="G1220" s="83" t="s">
        <v>1481</v>
      </c>
      <c r="H1220" s="85">
        <v>16069026</v>
      </c>
      <c r="I1220" s="85">
        <v>172</v>
      </c>
      <c r="J1220" s="83" t="s">
        <v>1610</v>
      </c>
      <c r="K1220" s="83" t="s">
        <v>1610</v>
      </c>
      <c r="L1220" s="86">
        <v>1412</v>
      </c>
      <c r="M1220" s="83" t="s">
        <v>1610</v>
      </c>
    </row>
    <row r="1221" spans="2:13" ht="13.35" customHeight="1" x14ac:dyDescent="0.2">
      <c r="B1221" s="61">
        <v>1419</v>
      </c>
      <c r="C1221" s="82">
        <v>32</v>
      </c>
      <c r="D1221" s="83" t="s">
        <v>1555</v>
      </c>
      <c r="E1221" s="84">
        <v>21437</v>
      </c>
      <c r="F1221" s="84" t="s">
        <v>1435</v>
      </c>
      <c r="G1221" s="83" t="s">
        <v>1481</v>
      </c>
      <c r="H1221" s="85">
        <v>16069037</v>
      </c>
      <c r="I1221" s="85">
        <v>240</v>
      </c>
      <c r="J1221" s="83" t="s">
        <v>1611</v>
      </c>
      <c r="K1221" s="83" t="s">
        <v>1611</v>
      </c>
      <c r="L1221" s="86">
        <v>1419</v>
      </c>
      <c r="M1221" s="83" t="s">
        <v>1611</v>
      </c>
    </row>
    <row r="1222" spans="2:13" ht="13.35" customHeight="1" x14ac:dyDescent="0.2">
      <c r="B1222" s="61">
        <v>1420</v>
      </c>
      <c r="C1222" s="82">
        <v>32</v>
      </c>
      <c r="D1222" s="83" t="s">
        <v>1555</v>
      </c>
      <c r="E1222" s="84">
        <v>21437</v>
      </c>
      <c r="F1222" s="84" t="s">
        <v>1435</v>
      </c>
      <c r="G1222" s="83" t="s">
        <v>1481</v>
      </c>
      <c r="H1222" s="85">
        <v>16069037</v>
      </c>
      <c r="I1222" s="85">
        <v>240</v>
      </c>
      <c r="J1222" s="83" t="s">
        <v>1611</v>
      </c>
      <c r="K1222" s="83" t="s">
        <v>1611</v>
      </c>
      <c r="L1222" s="86">
        <v>1420</v>
      </c>
      <c r="M1222" s="83" t="s">
        <v>1612</v>
      </c>
    </row>
    <row r="1223" spans="2:13" ht="13.35" customHeight="1" x14ac:dyDescent="0.2">
      <c r="B1223" s="61">
        <v>1421</v>
      </c>
      <c r="C1223" s="82">
        <v>32</v>
      </c>
      <c r="D1223" s="83" t="s">
        <v>1555</v>
      </c>
      <c r="E1223" s="84">
        <v>21437</v>
      </c>
      <c r="F1223" s="84" t="s">
        <v>1435</v>
      </c>
      <c r="G1223" s="83" t="s">
        <v>1481</v>
      </c>
      <c r="H1223" s="85">
        <v>16069037</v>
      </c>
      <c r="I1223" s="85">
        <v>240</v>
      </c>
      <c r="J1223" s="83" t="s">
        <v>1611</v>
      </c>
      <c r="K1223" s="83" t="s">
        <v>1611</v>
      </c>
      <c r="L1223" s="86">
        <v>1421</v>
      </c>
      <c r="M1223" s="83" t="s">
        <v>1613</v>
      </c>
    </row>
    <row r="1224" spans="2:13" ht="13.35" customHeight="1" x14ac:dyDescent="0.2">
      <c r="B1224" s="61">
        <v>1432</v>
      </c>
      <c r="C1224" s="82">
        <v>32</v>
      </c>
      <c r="D1224" s="83" t="s">
        <v>1555</v>
      </c>
      <c r="E1224" s="84">
        <v>21626</v>
      </c>
      <c r="F1224" s="84" t="s">
        <v>1585</v>
      </c>
      <c r="G1224" s="83" t="s">
        <v>1481</v>
      </c>
      <c r="H1224" s="85">
        <v>16069041</v>
      </c>
      <c r="I1224" s="85">
        <v>291</v>
      </c>
      <c r="J1224" s="83" t="s">
        <v>1614</v>
      </c>
      <c r="K1224" s="83" t="s">
        <v>1614</v>
      </c>
      <c r="L1224" s="86">
        <v>1432</v>
      </c>
      <c r="M1224" s="83" t="s">
        <v>1614</v>
      </c>
    </row>
    <row r="1225" spans="2:13" ht="13.35" customHeight="1" x14ac:dyDescent="0.2">
      <c r="B1225" s="61">
        <v>1437</v>
      </c>
      <c r="C1225" s="82">
        <v>32</v>
      </c>
      <c r="D1225" s="83" t="s">
        <v>1555</v>
      </c>
      <c r="E1225" s="84">
        <v>21470</v>
      </c>
      <c r="F1225" s="84" t="s">
        <v>1560</v>
      </c>
      <c r="G1225" s="83" t="s">
        <v>1481</v>
      </c>
      <c r="H1225" s="85">
        <v>16069042</v>
      </c>
      <c r="I1225" s="85">
        <v>84</v>
      </c>
      <c r="J1225" s="83" t="s">
        <v>1615</v>
      </c>
      <c r="K1225" s="83" t="s">
        <v>1615</v>
      </c>
      <c r="L1225" s="86">
        <v>1437</v>
      </c>
      <c r="M1225" s="83" t="s">
        <v>1616</v>
      </c>
    </row>
    <row r="1226" spans="2:13" ht="13.35" customHeight="1" x14ac:dyDescent="0.2">
      <c r="B1226" s="61">
        <v>1438</v>
      </c>
      <c r="C1226" s="82">
        <v>32</v>
      </c>
      <c r="D1226" s="83" t="s">
        <v>1555</v>
      </c>
      <c r="E1226" s="84">
        <v>21470</v>
      </c>
      <c r="F1226" s="84" t="s">
        <v>1560</v>
      </c>
      <c r="G1226" s="83" t="s">
        <v>1481</v>
      </c>
      <c r="H1226" s="85">
        <v>16069042</v>
      </c>
      <c r="I1226" s="85">
        <v>84</v>
      </c>
      <c r="J1226" s="83" t="s">
        <v>1615</v>
      </c>
      <c r="K1226" s="83" t="s">
        <v>1615</v>
      </c>
      <c r="L1226" s="86">
        <v>1438</v>
      </c>
      <c r="M1226" s="83" t="s">
        <v>1617</v>
      </c>
    </row>
    <row r="1227" spans="2:13" ht="13.35" customHeight="1" x14ac:dyDescent="0.2">
      <c r="B1227" s="61">
        <v>1439</v>
      </c>
      <c r="C1227" s="82">
        <v>32</v>
      </c>
      <c r="D1227" s="83" t="s">
        <v>1555</v>
      </c>
      <c r="E1227" s="84">
        <v>21470</v>
      </c>
      <c r="F1227" s="84" t="s">
        <v>1560</v>
      </c>
      <c r="G1227" s="83" t="s">
        <v>1481</v>
      </c>
      <c r="H1227" s="85">
        <v>16069042</v>
      </c>
      <c r="I1227" s="85">
        <v>84</v>
      </c>
      <c r="J1227" s="83" t="s">
        <v>1615</v>
      </c>
      <c r="K1227" s="83" t="s">
        <v>1615</v>
      </c>
      <c r="L1227" s="86">
        <v>1439</v>
      </c>
      <c r="M1227" s="83" t="s">
        <v>1618</v>
      </c>
    </row>
    <row r="1228" spans="2:13" ht="13.35" customHeight="1" x14ac:dyDescent="0.2">
      <c r="B1228" s="61">
        <v>1440</v>
      </c>
      <c r="C1228" s="82">
        <v>32</v>
      </c>
      <c r="D1228" s="83" t="s">
        <v>1555</v>
      </c>
      <c r="E1228" s="84">
        <v>21470</v>
      </c>
      <c r="F1228" s="84" t="s">
        <v>1560</v>
      </c>
      <c r="G1228" s="83" t="s">
        <v>1481</v>
      </c>
      <c r="H1228" s="85">
        <v>16069042</v>
      </c>
      <c r="I1228" s="85">
        <v>84</v>
      </c>
      <c r="J1228" s="83" t="s">
        <v>1615</v>
      </c>
      <c r="K1228" s="83" t="s">
        <v>1615</v>
      </c>
      <c r="L1228" s="86">
        <v>1440</v>
      </c>
      <c r="M1228" s="83" t="s">
        <v>1619</v>
      </c>
    </row>
    <row r="1229" spans="2:13" ht="13.35" customHeight="1" x14ac:dyDescent="0.2">
      <c r="B1229" s="61">
        <v>1441</v>
      </c>
      <c r="C1229" s="82">
        <v>32</v>
      </c>
      <c r="D1229" s="83" t="s">
        <v>1555</v>
      </c>
      <c r="E1229" s="84">
        <v>21470</v>
      </c>
      <c r="F1229" s="84" t="s">
        <v>1560</v>
      </c>
      <c r="G1229" s="83" t="s">
        <v>1481</v>
      </c>
      <c r="H1229" s="85">
        <v>16069042</v>
      </c>
      <c r="I1229" s="85">
        <v>84</v>
      </c>
      <c r="J1229" s="83" t="s">
        <v>1615</v>
      </c>
      <c r="K1229" s="83" t="s">
        <v>1615</v>
      </c>
      <c r="L1229" s="86">
        <v>1441</v>
      </c>
      <c r="M1229" s="83" t="s">
        <v>1620</v>
      </c>
    </row>
    <row r="1230" spans="2:13" ht="13.35" customHeight="1" x14ac:dyDescent="0.2">
      <c r="B1230" s="61">
        <v>1434</v>
      </c>
      <c r="C1230" s="82">
        <v>32</v>
      </c>
      <c r="D1230" s="83" t="s">
        <v>1555</v>
      </c>
      <c r="E1230" s="84">
        <v>21470</v>
      </c>
      <c r="F1230" s="84" t="s">
        <v>1560</v>
      </c>
      <c r="G1230" s="83" t="s">
        <v>1481</v>
      </c>
      <c r="H1230" s="85">
        <v>16069042</v>
      </c>
      <c r="I1230" s="85">
        <v>84</v>
      </c>
      <c r="J1230" s="83" t="s">
        <v>1615</v>
      </c>
      <c r="K1230" s="83" t="s">
        <v>1615</v>
      </c>
      <c r="L1230" s="86">
        <v>1434</v>
      </c>
      <c r="M1230" s="83" t="s">
        <v>2329</v>
      </c>
    </row>
    <row r="1231" spans="2:13" ht="13.35" customHeight="1" x14ac:dyDescent="0.2">
      <c r="B1231" s="61">
        <v>1442</v>
      </c>
      <c r="C1231" s="82">
        <v>32</v>
      </c>
      <c r="D1231" s="83" t="s">
        <v>1555</v>
      </c>
      <c r="E1231" s="84">
        <v>21470</v>
      </c>
      <c r="F1231" s="84" t="s">
        <v>1560</v>
      </c>
      <c r="G1231" s="83" t="s">
        <v>1481</v>
      </c>
      <c r="H1231" s="85">
        <v>16069042</v>
      </c>
      <c r="I1231" s="85">
        <v>84</v>
      </c>
      <c r="J1231" s="83" t="s">
        <v>1615</v>
      </c>
      <c r="K1231" s="83" t="s">
        <v>1615</v>
      </c>
      <c r="L1231" s="86">
        <v>1442</v>
      </c>
      <c r="M1231" s="83" t="s">
        <v>476</v>
      </c>
    </row>
    <row r="1232" spans="2:13" ht="13.35" customHeight="1" x14ac:dyDescent="0.2">
      <c r="B1232" s="61">
        <v>1443</v>
      </c>
      <c r="C1232" s="82">
        <v>32</v>
      </c>
      <c r="D1232" s="83" t="s">
        <v>1555</v>
      </c>
      <c r="E1232" s="84">
        <v>21470</v>
      </c>
      <c r="F1232" s="84" t="s">
        <v>1560</v>
      </c>
      <c r="G1232" s="83" t="s">
        <v>1481</v>
      </c>
      <c r="H1232" s="85">
        <v>16069042</v>
      </c>
      <c r="I1232" s="85">
        <v>84</v>
      </c>
      <c r="J1232" s="83" t="s">
        <v>1615</v>
      </c>
      <c r="K1232" s="83" t="s">
        <v>1615</v>
      </c>
      <c r="L1232" s="86">
        <v>1443</v>
      </c>
      <c r="M1232" s="83" t="s">
        <v>1621</v>
      </c>
    </row>
    <row r="1233" spans="2:13" ht="13.35" customHeight="1" x14ac:dyDescent="0.2">
      <c r="B1233" s="61">
        <v>1490</v>
      </c>
      <c r="C1233" s="82">
        <v>32</v>
      </c>
      <c r="D1233" s="83" t="s">
        <v>1555</v>
      </c>
      <c r="E1233" s="84">
        <v>21513</v>
      </c>
      <c r="F1233" s="84" t="s">
        <v>1530</v>
      </c>
      <c r="G1233" s="83" t="s">
        <v>1481</v>
      </c>
      <c r="H1233" s="85">
        <v>16069043</v>
      </c>
      <c r="I1233" s="85">
        <v>175</v>
      </c>
      <c r="J1233" s="83" t="s">
        <v>1523</v>
      </c>
      <c r="K1233" s="83" t="s">
        <v>1524</v>
      </c>
      <c r="L1233" s="86">
        <v>1490</v>
      </c>
      <c r="M1233" s="83" t="s">
        <v>1622</v>
      </c>
    </row>
    <row r="1234" spans="2:13" ht="13.35" customHeight="1" x14ac:dyDescent="0.2">
      <c r="B1234" s="61">
        <v>1493</v>
      </c>
      <c r="C1234" s="82">
        <v>32</v>
      </c>
      <c r="D1234" s="83" t="s">
        <v>1555</v>
      </c>
      <c r="E1234" s="84">
        <v>21470</v>
      </c>
      <c r="F1234" s="84" t="s">
        <v>1560</v>
      </c>
      <c r="G1234" s="83" t="s">
        <v>1481</v>
      </c>
      <c r="H1234" s="85">
        <v>16069043</v>
      </c>
      <c r="I1234" s="85">
        <v>175</v>
      </c>
      <c r="J1234" s="83" t="s">
        <v>1523</v>
      </c>
      <c r="K1234" s="83" t="s">
        <v>1524</v>
      </c>
      <c r="L1234" s="86">
        <v>1493</v>
      </c>
      <c r="M1234" s="83" t="s">
        <v>1623</v>
      </c>
    </row>
    <row r="1235" spans="2:13" ht="13.35" customHeight="1" x14ac:dyDescent="0.2">
      <c r="B1235" s="61">
        <v>1454</v>
      </c>
      <c r="C1235" s="82">
        <v>32</v>
      </c>
      <c r="D1235" s="83" t="s">
        <v>1555</v>
      </c>
      <c r="E1235" s="84">
        <v>21626</v>
      </c>
      <c r="F1235" s="84" t="s">
        <v>1585</v>
      </c>
      <c r="G1235" s="83" t="s">
        <v>1481</v>
      </c>
      <c r="H1235" s="85">
        <v>16069046</v>
      </c>
      <c r="I1235" s="85">
        <v>296</v>
      </c>
      <c r="J1235" s="83" t="s">
        <v>1624</v>
      </c>
      <c r="K1235" s="83" t="s">
        <v>1624</v>
      </c>
      <c r="L1235" s="86">
        <v>1454</v>
      </c>
      <c r="M1235" s="83" t="s">
        <v>1624</v>
      </c>
    </row>
    <row r="1236" spans="2:13" ht="13.35" customHeight="1" x14ac:dyDescent="0.2">
      <c r="B1236" s="61">
        <v>1455</v>
      </c>
      <c r="C1236" s="82">
        <v>32</v>
      </c>
      <c r="D1236" s="83" t="s">
        <v>1555</v>
      </c>
      <c r="E1236" s="84">
        <v>56598</v>
      </c>
      <c r="F1236" s="84" t="s">
        <v>1448</v>
      </c>
      <c r="G1236" s="83" t="s">
        <v>1481</v>
      </c>
      <c r="H1236" s="85">
        <v>16069047</v>
      </c>
      <c r="I1236" s="85">
        <v>242</v>
      </c>
      <c r="J1236" s="83" t="s">
        <v>1625</v>
      </c>
      <c r="K1236" s="83" t="s">
        <v>1626</v>
      </c>
      <c r="L1236" s="86">
        <v>1455</v>
      </c>
      <c r="M1236" s="83" t="s">
        <v>1626</v>
      </c>
    </row>
    <row r="1237" spans="2:13" ht="13.35" customHeight="1" x14ac:dyDescent="0.2">
      <c r="B1237" s="61">
        <v>1461</v>
      </c>
      <c r="C1237" s="82">
        <v>32</v>
      </c>
      <c r="D1237" s="83" t="s">
        <v>1555</v>
      </c>
      <c r="E1237" s="84">
        <v>21706</v>
      </c>
      <c r="F1237" s="84" t="s">
        <v>1627</v>
      </c>
      <c r="G1237" s="83" t="s">
        <v>1481</v>
      </c>
      <c r="H1237" s="85">
        <v>16069049</v>
      </c>
      <c r="I1237" s="85">
        <v>283</v>
      </c>
      <c r="J1237" s="83" t="s">
        <v>1628</v>
      </c>
      <c r="K1237" s="83" t="s">
        <v>1628</v>
      </c>
      <c r="L1237" s="86">
        <v>1461</v>
      </c>
      <c r="M1237" s="83" t="s">
        <v>1629</v>
      </c>
    </row>
    <row r="1238" spans="2:13" ht="13.35" customHeight="1" x14ac:dyDescent="0.2">
      <c r="B1238" s="61">
        <v>1462</v>
      </c>
      <c r="C1238" s="82">
        <v>32</v>
      </c>
      <c r="D1238" s="83" t="s">
        <v>1555</v>
      </c>
      <c r="E1238" s="84">
        <v>21706</v>
      </c>
      <c r="F1238" s="84" t="s">
        <v>1627</v>
      </c>
      <c r="G1238" s="83" t="s">
        <v>1481</v>
      </c>
      <c r="H1238" s="85">
        <v>16069049</v>
      </c>
      <c r="I1238" s="85">
        <v>283</v>
      </c>
      <c r="J1238" s="83" t="s">
        <v>1628</v>
      </c>
      <c r="K1238" s="83" t="s">
        <v>1628</v>
      </c>
      <c r="L1238" s="86">
        <v>1462</v>
      </c>
      <c r="M1238" s="83" t="s">
        <v>1630</v>
      </c>
    </row>
    <row r="1239" spans="2:13" ht="13.35" customHeight="1" x14ac:dyDescent="0.2">
      <c r="B1239" s="61">
        <v>1464</v>
      </c>
      <c r="C1239" s="82">
        <v>32</v>
      </c>
      <c r="D1239" s="83" t="s">
        <v>1555</v>
      </c>
      <c r="E1239" s="84">
        <v>21706</v>
      </c>
      <c r="F1239" s="84" t="s">
        <v>1627</v>
      </c>
      <c r="G1239" s="83" t="s">
        <v>1481</v>
      </c>
      <c r="H1239" s="85">
        <v>16069049</v>
      </c>
      <c r="I1239" s="85">
        <v>283</v>
      </c>
      <c r="J1239" s="83" t="s">
        <v>1628</v>
      </c>
      <c r="K1239" s="83" t="s">
        <v>1628</v>
      </c>
      <c r="L1239" s="86">
        <v>1464</v>
      </c>
      <c r="M1239" s="83" t="s">
        <v>1631</v>
      </c>
    </row>
    <row r="1240" spans="2:13" ht="13.35" customHeight="1" x14ac:dyDescent="0.2">
      <c r="B1240" s="61">
        <v>1465</v>
      </c>
      <c r="C1240" s="82">
        <v>32</v>
      </c>
      <c r="D1240" s="83" t="s">
        <v>1555</v>
      </c>
      <c r="E1240" s="84">
        <v>21626</v>
      </c>
      <c r="F1240" s="84" t="s">
        <v>1585</v>
      </c>
      <c r="G1240" s="83" t="s">
        <v>1481</v>
      </c>
      <c r="H1240" s="85">
        <v>16069049</v>
      </c>
      <c r="I1240" s="85">
        <v>283</v>
      </c>
      <c r="J1240" s="83" t="s">
        <v>1628</v>
      </c>
      <c r="K1240" s="83" t="s">
        <v>1628</v>
      </c>
      <c r="L1240" s="86">
        <v>1465</v>
      </c>
      <c r="M1240" s="83" t="s">
        <v>1632</v>
      </c>
    </row>
    <row r="1241" spans="2:13" ht="13.35" customHeight="1" x14ac:dyDescent="0.2">
      <c r="B1241" s="61">
        <v>1466</v>
      </c>
      <c r="C1241" s="82">
        <v>32</v>
      </c>
      <c r="D1241" s="83" t="s">
        <v>1555</v>
      </c>
      <c r="E1241" s="84">
        <v>21706</v>
      </c>
      <c r="F1241" s="84" t="s">
        <v>1627</v>
      </c>
      <c r="G1241" s="83" t="s">
        <v>1481</v>
      </c>
      <c r="H1241" s="85">
        <v>16069049</v>
      </c>
      <c r="I1241" s="85">
        <v>283</v>
      </c>
      <c r="J1241" s="83" t="s">
        <v>1628</v>
      </c>
      <c r="K1241" s="83" t="s">
        <v>1628</v>
      </c>
      <c r="L1241" s="86">
        <v>1466</v>
      </c>
      <c r="M1241" s="83" t="s">
        <v>3197</v>
      </c>
    </row>
    <row r="1242" spans="2:13" ht="13.35" customHeight="1" x14ac:dyDescent="0.2">
      <c r="B1242" s="61">
        <v>1467</v>
      </c>
      <c r="C1242" s="82">
        <v>32</v>
      </c>
      <c r="D1242" s="83" t="s">
        <v>1555</v>
      </c>
      <c r="E1242" s="84">
        <v>21706</v>
      </c>
      <c r="F1242" s="84" t="s">
        <v>1627</v>
      </c>
      <c r="G1242" s="83" t="s">
        <v>1481</v>
      </c>
      <c r="H1242" s="85">
        <v>16069049</v>
      </c>
      <c r="I1242" s="85">
        <v>283</v>
      </c>
      <c r="J1242" s="83" t="s">
        <v>1628</v>
      </c>
      <c r="K1242" s="83" t="s">
        <v>1628</v>
      </c>
      <c r="L1242" s="86">
        <v>1467</v>
      </c>
      <c r="M1242" s="83" t="s">
        <v>1633</v>
      </c>
    </row>
    <row r="1243" spans="2:13" ht="13.35" customHeight="1" x14ac:dyDescent="0.2">
      <c r="B1243" s="61">
        <v>1468</v>
      </c>
      <c r="C1243" s="82">
        <v>32</v>
      </c>
      <c r="D1243" s="83" t="s">
        <v>1555</v>
      </c>
      <c r="E1243" s="84">
        <v>21626</v>
      </c>
      <c r="F1243" s="84" t="s">
        <v>1585</v>
      </c>
      <c r="G1243" s="83" t="s">
        <v>1481</v>
      </c>
      <c r="H1243" s="85">
        <v>16069049</v>
      </c>
      <c r="I1243" s="85">
        <v>283</v>
      </c>
      <c r="J1243" s="83" t="s">
        <v>1628</v>
      </c>
      <c r="K1243" s="83" t="s">
        <v>1628</v>
      </c>
      <c r="L1243" s="86">
        <v>1468</v>
      </c>
      <c r="M1243" s="83" t="s">
        <v>1634</v>
      </c>
    </row>
    <row r="1244" spans="2:13" ht="13.35" customHeight="1" x14ac:dyDescent="0.2">
      <c r="B1244" s="61">
        <v>1469</v>
      </c>
      <c r="C1244" s="82">
        <v>32</v>
      </c>
      <c r="D1244" s="83" t="s">
        <v>1555</v>
      </c>
      <c r="E1244" s="84">
        <v>21437</v>
      </c>
      <c r="F1244" s="84" t="s">
        <v>1435</v>
      </c>
      <c r="G1244" s="83" t="s">
        <v>1481</v>
      </c>
      <c r="H1244" s="85">
        <v>16069051</v>
      </c>
      <c r="I1244" s="85">
        <v>166</v>
      </c>
      <c r="J1244" s="83" t="s">
        <v>1635</v>
      </c>
      <c r="K1244" s="83" t="s">
        <v>1636</v>
      </c>
      <c r="L1244" s="86">
        <v>1469</v>
      </c>
      <c r="M1244" s="83" t="s">
        <v>1637</v>
      </c>
    </row>
    <row r="1245" spans="2:13" ht="13.35" customHeight="1" x14ac:dyDescent="0.2">
      <c r="B1245" s="61">
        <v>1470</v>
      </c>
      <c r="C1245" s="82">
        <v>32</v>
      </c>
      <c r="D1245" s="83" t="s">
        <v>1555</v>
      </c>
      <c r="E1245" s="84">
        <v>21437</v>
      </c>
      <c r="F1245" s="84" t="s">
        <v>1435</v>
      </c>
      <c r="G1245" s="83" t="s">
        <v>1481</v>
      </c>
      <c r="H1245" s="85">
        <v>16069051</v>
      </c>
      <c r="I1245" s="85">
        <v>166</v>
      </c>
      <c r="J1245" s="83" t="s">
        <v>1635</v>
      </c>
      <c r="K1245" s="83" t="s">
        <v>1636</v>
      </c>
      <c r="L1245" s="86">
        <v>1470</v>
      </c>
      <c r="M1245" s="83" t="s">
        <v>1636</v>
      </c>
    </row>
    <row r="1246" spans="2:13" ht="13.35" customHeight="1" x14ac:dyDescent="0.2">
      <c r="B1246" s="61">
        <v>1471</v>
      </c>
      <c r="C1246" s="82">
        <v>32</v>
      </c>
      <c r="D1246" s="83" t="s">
        <v>1555</v>
      </c>
      <c r="E1246" s="84">
        <v>21437</v>
      </c>
      <c r="F1246" s="84" t="s">
        <v>1435</v>
      </c>
      <c r="G1246" s="83" t="s">
        <v>1481</v>
      </c>
      <c r="H1246" s="85">
        <v>16069051</v>
      </c>
      <c r="I1246" s="85">
        <v>166</v>
      </c>
      <c r="J1246" s="83" t="s">
        <v>1635</v>
      </c>
      <c r="K1246" s="83" t="s">
        <v>1636</v>
      </c>
      <c r="L1246" s="86">
        <v>1471</v>
      </c>
      <c r="M1246" s="83" t="s">
        <v>1638</v>
      </c>
    </row>
    <row r="1247" spans="2:13" ht="13.35" customHeight="1" x14ac:dyDescent="0.2">
      <c r="B1247" s="61">
        <v>1472</v>
      </c>
      <c r="C1247" s="82">
        <v>32</v>
      </c>
      <c r="D1247" s="83" t="s">
        <v>1555</v>
      </c>
      <c r="E1247" s="84">
        <v>21704</v>
      </c>
      <c r="F1247" s="84" t="s">
        <v>1589</v>
      </c>
      <c r="G1247" s="83" t="s">
        <v>1481</v>
      </c>
      <c r="H1247" s="85">
        <v>16069052</v>
      </c>
      <c r="I1247" s="85">
        <v>295</v>
      </c>
      <c r="J1247" s="83" t="s">
        <v>1639</v>
      </c>
      <c r="K1247" s="83" t="s">
        <v>1640</v>
      </c>
      <c r="L1247" s="86">
        <v>1472</v>
      </c>
      <c r="M1247" s="83" t="s">
        <v>1640</v>
      </c>
    </row>
    <row r="1248" spans="2:13" ht="13.35" customHeight="1" x14ac:dyDescent="0.2">
      <c r="B1248" s="61">
        <v>1473</v>
      </c>
      <c r="C1248" s="82">
        <v>32</v>
      </c>
      <c r="D1248" s="83" t="s">
        <v>1555</v>
      </c>
      <c r="E1248" s="84">
        <v>21544</v>
      </c>
      <c r="F1248" s="84" t="s">
        <v>1556</v>
      </c>
      <c r="G1248" s="83" t="s">
        <v>1481</v>
      </c>
      <c r="H1248" s="85">
        <v>16069053</v>
      </c>
      <c r="I1248" s="85">
        <v>265</v>
      </c>
      <c r="J1248" s="83" t="s">
        <v>1641</v>
      </c>
      <c r="K1248" s="83" t="s">
        <v>1641</v>
      </c>
      <c r="L1248" s="86">
        <v>1473</v>
      </c>
      <c r="M1248" s="83" t="s">
        <v>1642</v>
      </c>
    </row>
    <row r="1249" spans="2:13" ht="13.35" customHeight="1" x14ac:dyDescent="0.2">
      <c r="B1249" s="61">
        <v>1474</v>
      </c>
      <c r="C1249" s="82">
        <v>32</v>
      </c>
      <c r="D1249" s="83" t="s">
        <v>1555</v>
      </c>
      <c r="E1249" s="84">
        <v>21437</v>
      </c>
      <c r="F1249" s="84" t="s">
        <v>1435</v>
      </c>
      <c r="G1249" s="83" t="s">
        <v>1481</v>
      </c>
      <c r="H1249" s="85">
        <v>16069053</v>
      </c>
      <c r="I1249" s="85">
        <v>265</v>
      </c>
      <c r="J1249" s="83" t="s">
        <v>1641</v>
      </c>
      <c r="K1249" s="83" t="s">
        <v>1641</v>
      </c>
      <c r="L1249" s="86">
        <v>1474</v>
      </c>
      <c r="M1249" s="83" t="s">
        <v>1643</v>
      </c>
    </row>
    <row r="1250" spans="2:13" ht="13.35" customHeight="1" x14ac:dyDescent="0.2">
      <c r="B1250" s="61">
        <v>1475</v>
      </c>
      <c r="C1250" s="82">
        <v>32</v>
      </c>
      <c r="D1250" s="83" t="s">
        <v>1555</v>
      </c>
      <c r="E1250" s="84">
        <v>21437</v>
      </c>
      <c r="F1250" s="84" t="s">
        <v>1435</v>
      </c>
      <c r="G1250" s="83" t="s">
        <v>1481</v>
      </c>
      <c r="H1250" s="85">
        <v>16069053</v>
      </c>
      <c r="I1250" s="85">
        <v>265</v>
      </c>
      <c r="J1250" s="83" t="s">
        <v>1641</v>
      </c>
      <c r="K1250" s="83" t="s">
        <v>1641</v>
      </c>
      <c r="L1250" s="86">
        <v>1475</v>
      </c>
      <c r="M1250" s="83" t="s">
        <v>1644</v>
      </c>
    </row>
    <row r="1251" spans="2:13" ht="13.35" customHeight="1" x14ac:dyDescent="0.2">
      <c r="B1251" s="61">
        <v>1476</v>
      </c>
      <c r="C1251" s="82">
        <v>32</v>
      </c>
      <c r="D1251" s="83" t="s">
        <v>1555</v>
      </c>
      <c r="E1251" s="84">
        <v>21437</v>
      </c>
      <c r="F1251" s="84" t="s">
        <v>1435</v>
      </c>
      <c r="G1251" s="83" t="s">
        <v>1481</v>
      </c>
      <c r="H1251" s="85">
        <v>16069053</v>
      </c>
      <c r="I1251" s="85">
        <v>265</v>
      </c>
      <c r="J1251" s="83" t="s">
        <v>1641</v>
      </c>
      <c r="K1251" s="83" t="s">
        <v>1641</v>
      </c>
      <c r="L1251" s="86">
        <v>1476</v>
      </c>
      <c r="M1251" s="83" t="s">
        <v>1645</v>
      </c>
    </row>
    <row r="1252" spans="2:13" ht="13.15" customHeight="1" x14ac:dyDescent="0.2">
      <c r="B1252" s="61">
        <v>1477</v>
      </c>
      <c r="C1252" s="82">
        <v>32</v>
      </c>
      <c r="D1252" s="83" t="s">
        <v>1555</v>
      </c>
      <c r="E1252" s="84">
        <v>21437</v>
      </c>
      <c r="F1252" s="84" t="s">
        <v>1435</v>
      </c>
      <c r="G1252" s="83" t="s">
        <v>1481</v>
      </c>
      <c r="H1252" s="85">
        <v>16069053</v>
      </c>
      <c r="I1252" s="85">
        <v>265</v>
      </c>
      <c r="J1252" s="83" t="s">
        <v>1641</v>
      </c>
      <c r="K1252" s="83" t="s">
        <v>1641</v>
      </c>
      <c r="L1252" s="86">
        <v>1477</v>
      </c>
      <c r="M1252" s="83" t="s">
        <v>1646</v>
      </c>
    </row>
    <row r="1253" spans="2:13" ht="13.15" customHeight="1" x14ac:dyDescent="0.2">
      <c r="B1253" s="61">
        <v>1478</v>
      </c>
      <c r="C1253" s="82">
        <v>32</v>
      </c>
      <c r="D1253" s="83" t="s">
        <v>1555</v>
      </c>
      <c r="E1253" s="84">
        <v>21437</v>
      </c>
      <c r="F1253" s="84" t="s">
        <v>1435</v>
      </c>
      <c r="G1253" s="83" t="s">
        <v>1481</v>
      </c>
      <c r="H1253" s="85">
        <v>16069053</v>
      </c>
      <c r="I1253" s="85">
        <v>265</v>
      </c>
      <c r="J1253" s="83" t="s">
        <v>1641</v>
      </c>
      <c r="K1253" s="83" t="s">
        <v>1641</v>
      </c>
      <c r="L1253" s="86">
        <v>1478</v>
      </c>
      <c r="M1253" s="83" t="s">
        <v>1641</v>
      </c>
    </row>
    <row r="1254" spans="2:13" ht="13.15" customHeight="1" x14ac:dyDescent="0.2">
      <c r="B1254" s="61">
        <v>1480</v>
      </c>
      <c r="C1254" s="82">
        <v>32</v>
      </c>
      <c r="D1254" s="83" t="s">
        <v>1555</v>
      </c>
      <c r="E1254" s="84">
        <v>21626</v>
      </c>
      <c r="F1254" s="84" t="s">
        <v>1585</v>
      </c>
      <c r="G1254" s="83" t="s">
        <v>1481</v>
      </c>
      <c r="H1254" s="85">
        <v>16069056</v>
      </c>
      <c r="I1254" s="85">
        <v>288</v>
      </c>
      <c r="J1254" s="83" t="s">
        <v>395</v>
      </c>
      <c r="K1254" s="83" t="s">
        <v>395</v>
      </c>
      <c r="L1254" s="86">
        <v>1480</v>
      </c>
      <c r="M1254" s="83" t="s">
        <v>1647</v>
      </c>
    </row>
    <row r="1255" spans="2:13" ht="13.15" customHeight="1" x14ac:dyDescent="0.2">
      <c r="B1255" s="61">
        <v>1481</v>
      </c>
      <c r="C1255" s="82">
        <v>32</v>
      </c>
      <c r="D1255" s="83" t="s">
        <v>1555</v>
      </c>
      <c r="E1255" s="84">
        <v>21626</v>
      </c>
      <c r="F1255" s="84" t="s">
        <v>1585</v>
      </c>
      <c r="G1255" s="83" t="s">
        <v>1481</v>
      </c>
      <c r="H1255" s="85">
        <v>16069056</v>
      </c>
      <c r="I1255" s="85">
        <v>288</v>
      </c>
      <c r="J1255" s="83" t="s">
        <v>395</v>
      </c>
      <c r="K1255" s="83" t="s">
        <v>395</v>
      </c>
      <c r="L1255" s="86">
        <v>1481</v>
      </c>
      <c r="M1255" s="83" t="s">
        <v>395</v>
      </c>
    </row>
    <row r="1256" spans="2:13" ht="13.15" customHeight="1" x14ac:dyDescent="0.2">
      <c r="B1256" s="61">
        <v>1377</v>
      </c>
      <c r="C1256" s="82">
        <v>33</v>
      </c>
      <c r="D1256" s="83" t="s">
        <v>1648</v>
      </c>
      <c r="E1256" s="84">
        <v>21578</v>
      </c>
      <c r="F1256" s="84" t="s">
        <v>1480</v>
      </c>
      <c r="G1256" s="83" t="s">
        <v>1481</v>
      </c>
      <c r="H1256" s="85">
        <v>16069062</v>
      </c>
      <c r="I1256" s="85">
        <v>278</v>
      </c>
      <c r="J1256" s="83" t="s">
        <v>1482</v>
      </c>
      <c r="K1256" s="83" t="s">
        <v>1483</v>
      </c>
      <c r="L1256" s="86">
        <v>1377</v>
      </c>
      <c r="M1256" s="83" t="s">
        <v>1649</v>
      </c>
    </row>
    <row r="1257" spans="2:13" ht="13.15" customHeight="1" x14ac:dyDescent="0.2">
      <c r="B1257" s="61">
        <v>1379</v>
      </c>
      <c r="C1257" s="82">
        <v>33</v>
      </c>
      <c r="D1257" s="83" t="s">
        <v>1648</v>
      </c>
      <c r="E1257" s="84">
        <v>21578</v>
      </c>
      <c r="F1257" s="84" t="s">
        <v>1480</v>
      </c>
      <c r="G1257" s="83" t="s">
        <v>1481</v>
      </c>
      <c r="H1257" s="85">
        <v>16069062</v>
      </c>
      <c r="I1257" s="85">
        <v>278</v>
      </c>
      <c r="J1257" s="83" t="s">
        <v>1482</v>
      </c>
      <c r="K1257" s="83" t="s">
        <v>1483</v>
      </c>
      <c r="L1257" s="86">
        <v>1379</v>
      </c>
      <c r="M1257" s="83" t="s">
        <v>1650</v>
      </c>
    </row>
    <row r="1258" spans="2:13" ht="13.15" customHeight="1" x14ac:dyDescent="0.2">
      <c r="B1258" s="61">
        <v>1380</v>
      </c>
      <c r="C1258" s="82">
        <v>33</v>
      </c>
      <c r="D1258" s="83" t="s">
        <v>1648</v>
      </c>
      <c r="E1258" s="84">
        <v>21578</v>
      </c>
      <c r="F1258" s="84" t="s">
        <v>1480</v>
      </c>
      <c r="G1258" s="83" t="s">
        <v>1481</v>
      </c>
      <c r="H1258" s="85">
        <v>16069062</v>
      </c>
      <c r="I1258" s="85">
        <v>278</v>
      </c>
      <c r="J1258" s="83" t="s">
        <v>1482</v>
      </c>
      <c r="K1258" s="83" t="s">
        <v>1483</v>
      </c>
      <c r="L1258" s="86">
        <v>1380</v>
      </c>
      <c r="M1258" s="83" t="s">
        <v>1651</v>
      </c>
    </row>
    <row r="1259" spans="2:13" ht="13.15" customHeight="1" x14ac:dyDescent="0.2">
      <c r="B1259" s="61">
        <v>1381</v>
      </c>
      <c r="C1259" s="82">
        <v>33</v>
      </c>
      <c r="D1259" s="83" t="s">
        <v>1648</v>
      </c>
      <c r="E1259" s="84">
        <v>21578</v>
      </c>
      <c r="F1259" s="84" t="s">
        <v>1480</v>
      </c>
      <c r="G1259" s="83" t="s">
        <v>1481</v>
      </c>
      <c r="H1259" s="85">
        <v>16069062</v>
      </c>
      <c r="I1259" s="85">
        <v>278</v>
      </c>
      <c r="J1259" s="83" t="s">
        <v>1482</v>
      </c>
      <c r="K1259" s="83" t="s">
        <v>1483</v>
      </c>
      <c r="L1259" s="86">
        <v>1381</v>
      </c>
      <c r="M1259" s="83" t="s">
        <v>1652</v>
      </c>
    </row>
    <row r="1260" spans="2:13" ht="13.15" customHeight="1" x14ac:dyDescent="0.2">
      <c r="B1260" s="61">
        <v>1416</v>
      </c>
      <c r="C1260" s="82">
        <v>33</v>
      </c>
      <c r="D1260" s="83" t="s">
        <v>1648</v>
      </c>
      <c r="E1260" s="84">
        <v>21578</v>
      </c>
      <c r="F1260" s="84" t="s">
        <v>1480</v>
      </c>
      <c r="G1260" s="83" t="s">
        <v>1481</v>
      </c>
      <c r="H1260" s="85">
        <v>16069062</v>
      </c>
      <c r="I1260" s="85">
        <v>278</v>
      </c>
      <c r="J1260" s="83" t="s">
        <v>1482</v>
      </c>
      <c r="K1260" s="83" t="s">
        <v>1483</v>
      </c>
      <c r="L1260" s="86">
        <v>1416</v>
      </c>
      <c r="M1260" s="83" t="s">
        <v>1653</v>
      </c>
    </row>
    <row r="1261" spans="2:13" ht="13.15" customHeight="1" x14ac:dyDescent="0.2">
      <c r="B1261" s="61">
        <v>1417</v>
      </c>
      <c r="C1261" s="82">
        <v>33</v>
      </c>
      <c r="D1261" s="83" t="s">
        <v>1648</v>
      </c>
      <c r="E1261" s="84">
        <v>21578</v>
      </c>
      <c r="F1261" s="84" t="s">
        <v>1480</v>
      </c>
      <c r="G1261" s="83" t="s">
        <v>1481</v>
      </c>
      <c r="H1261" s="85">
        <v>16069062</v>
      </c>
      <c r="I1261" s="85">
        <v>278</v>
      </c>
      <c r="J1261" s="83" t="s">
        <v>1482</v>
      </c>
      <c r="K1261" s="83" t="s">
        <v>1483</v>
      </c>
      <c r="L1261" s="86">
        <v>1417</v>
      </c>
      <c r="M1261" s="83" t="s">
        <v>1654</v>
      </c>
    </row>
    <row r="1262" spans="2:13" ht="13.15" customHeight="1" x14ac:dyDescent="0.2">
      <c r="B1262" s="61">
        <v>1422</v>
      </c>
      <c r="C1262" s="82">
        <v>33</v>
      </c>
      <c r="D1262" s="83" t="s">
        <v>1648</v>
      </c>
      <c r="E1262" s="84">
        <v>21578</v>
      </c>
      <c r="F1262" s="84" t="s">
        <v>1480</v>
      </c>
      <c r="G1262" s="83" t="s">
        <v>1481</v>
      </c>
      <c r="H1262" s="85">
        <v>16069062</v>
      </c>
      <c r="I1262" s="85">
        <v>278</v>
      </c>
      <c r="J1262" s="83" t="s">
        <v>1482</v>
      </c>
      <c r="K1262" s="83" t="s">
        <v>1483</v>
      </c>
      <c r="L1262" s="86">
        <v>1422</v>
      </c>
      <c r="M1262" s="83" t="s">
        <v>1483</v>
      </c>
    </row>
    <row r="1263" spans="2:13" ht="13.15" customHeight="1" x14ac:dyDescent="0.2">
      <c r="B1263" s="61">
        <v>1382</v>
      </c>
      <c r="C1263" s="82">
        <v>33</v>
      </c>
      <c r="D1263" s="83" t="s">
        <v>1648</v>
      </c>
      <c r="E1263" s="84">
        <v>21578</v>
      </c>
      <c r="F1263" s="84" t="s">
        <v>1480</v>
      </c>
      <c r="G1263" s="83" t="s">
        <v>1481</v>
      </c>
      <c r="H1263" s="85">
        <v>16069062</v>
      </c>
      <c r="I1263" s="85">
        <v>278</v>
      </c>
      <c r="J1263" s="83" t="s">
        <v>1482</v>
      </c>
      <c r="K1263" s="83" t="s">
        <v>1483</v>
      </c>
      <c r="L1263" s="86">
        <v>1382</v>
      </c>
      <c r="M1263" s="83" t="s">
        <v>817</v>
      </c>
    </row>
    <row r="1264" spans="2:13" ht="13.15" customHeight="1" x14ac:dyDescent="0.2">
      <c r="B1264" s="61">
        <v>1383</v>
      </c>
      <c r="C1264" s="82">
        <v>33</v>
      </c>
      <c r="D1264" s="83" t="s">
        <v>1648</v>
      </c>
      <c r="E1264" s="84">
        <v>21578</v>
      </c>
      <c r="F1264" s="84" t="s">
        <v>1480</v>
      </c>
      <c r="G1264" s="83" t="s">
        <v>1481</v>
      </c>
      <c r="H1264" s="85">
        <v>16069062</v>
      </c>
      <c r="I1264" s="85">
        <v>278</v>
      </c>
      <c r="J1264" s="83" t="s">
        <v>1482</v>
      </c>
      <c r="K1264" s="83" t="s">
        <v>1483</v>
      </c>
      <c r="L1264" s="86">
        <v>1383</v>
      </c>
      <c r="M1264" s="83" t="s">
        <v>1655</v>
      </c>
    </row>
    <row r="1265" spans="2:13" ht="13.15" customHeight="1" x14ac:dyDescent="0.2">
      <c r="B1265" s="61">
        <v>1384</v>
      </c>
      <c r="C1265" s="82">
        <v>33</v>
      </c>
      <c r="D1265" s="83" t="s">
        <v>1648</v>
      </c>
      <c r="E1265" s="84">
        <v>21437</v>
      </c>
      <c r="F1265" s="84" t="s">
        <v>1435</v>
      </c>
      <c r="G1265" s="83" t="s">
        <v>1481</v>
      </c>
      <c r="H1265" s="85">
        <v>16069062</v>
      </c>
      <c r="I1265" s="85">
        <v>278</v>
      </c>
      <c r="J1265" s="83" t="s">
        <v>1482</v>
      </c>
      <c r="K1265" s="83" t="s">
        <v>1483</v>
      </c>
      <c r="L1265" s="86">
        <v>1384</v>
      </c>
      <c r="M1265" s="83" t="s">
        <v>1656</v>
      </c>
    </row>
    <row r="1266" spans="2:13" ht="13.15" customHeight="1" x14ac:dyDescent="0.2">
      <c r="B1266" s="61">
        <v>1463</v>
      </c>
      <c r="C1266" s="82">
        <v>33</v>
      </c>
      <c r="D1266" s="83" t="s">
        <v>1648</v>
      </c>
      <c r="E1266" s="84">
        <v>21578</v>
      </c>
      <c r="F1266" s="84" t="s">
        <v>1480</v>
      </c>
      <c r="G1266" s="83" t="s">
        <v>1481</v>
      </c>
      <c r="H1266" s="85">
        <v>16069049</v>
      </c>
      <c r="I1266" s="85">
        <v>283</v>
      </c>
      <c r="J1266" s="83" t="s">
        <v>1628</v>
      </c>
      <c r="K1266" s="83" t="s">
        <v>1628</v>
      </c>
      <c r="L1266" s="86">
        <v>1463</v>
      </c>
      <c r="M1266" s="83" t="s">
        <v>1657</v>
      </c>
    </row>
    <row r="1267" spans="2:13" ht="13.15" customHeight="1" x14ac:dyDescent="0.2">
      <c r="B1267" s="61">
        <v>1930</v>
      </c>
      <c r="C1267" s="82">
        <v>34</v>
      </c>
      <c r="D1267" s="83" t="s">
        <v>1658</v>
      </c>
      <c r="E1267" s="84">
        <v>57357</v>
      </c>
      <c r="F1267" s="84" t="s">
        <v>1012</v>
      </c>
      <c r="G1267" s="83" t="s">
        <v>1005</v>
      </c>
      <c r="H1267" s="85">
        <v>16073013</v>
      </c>
      <c r="I1267" s="85">
        <v>126</v>
      </c>
      <c r="J1267" s="83" t="s">
        <v>1659</v>
      </c>
      <c r="K1267" s="83" t="s">
        <v>1659</v>
      </c>
      <c r="L1267" s="86">
        <v>1930</v>
      </c>
      <c r="M1267" s="83" t="s">
        <v>1659</v>
      </c>
    </row>
    <row r="1268" spans="2:13" ht="13.15" customHeight="1" x14ac:dyDescent="0.2">
      <c r="B1268" s="61">
        <v>1932</v>
      </c>
      <c r="C1268" s="82">
        <v>34</v>
      </c>
      <c r="D1268" s="83" t="s">
        <v>1658</v>
      </c>
      <c r="E1268" s="84">
        <v>56628</v>
      </c>
      <c r="F1268" s="84" t="s">
        <v>1660</v>
      </c>
      <c r="G1268" s="83" t="s">
        <v>1005</v>
      </c>
      <c r="H1268" s="85">
        <v>16073014</v>
      </c>
      <c r="I1268" s="85">
        <v>129</v>
      </c>
      <c r="J1268" s="83" t="s">
        <v>1661</v>
      </c>
      <c r="K1268" s="83" t="s">
        <v>1661</v>
      </c>
      <c r="L1268" s="86">
        <v>1932</v>
      </c>
      <c r="M1268" s="83" t="s">
        <v>1661</v>
      </c>
    </row>
    <row r="1269" spans="2:13" ht="13.15" customHeight="1" x14ac:dyDescent="0.2">
      <c r="B1269" s="61">
        <v>1934</v>
      </c>
      <c r="C1269" s="82">
        <v>34</v>
      </c>
      <c r="D1269" s="83" t="s">
        <v>1658</v>
      </c>
      <c r="E1269" s="84">
        <v>57357</v>
      </c>
      <c r="F1269" s="84" t="s">
        <v>1012</v>
      </c>
      <c r="G1269" s="83" t="s">
        <v>1005</v>
      </c>
      <c r="H1269" s="85">
        <v>16073017</v>
      </c>
      <c r="I1269" s="85">
        <v>51</v>
      </c>
      <c r="J1269" s="83" t="s">
        <v>1662</v>
      </c>
      <c r="K1269" s="83" t="s">
        <v>1662</v>
      </c>
      <c r="L1269" s="86">
        <v>1934</v>
      </c>
      <c r="M1269" s="83" t="s">
        <v>1663</v>
      </c>
    </row>
    <row r="1270" spans="2:13" ht="13.15" customHeight="1" x14ac:dyDescent="0.2">
      <c r="B1270" s="61">
        <v>1935</v>
      </c>
      <c r="C1270" s="82">
        <v>34</v>
      </c>
      <c r="D1270" s="83" t="s">
        <v>1658</v>
      </c>
      <c r="E1270" s="84">
        <v>57357</v>
      </c>
      <c r="F1270" s="84" t="s">
        <v>1012</v>
      </c>
      <c r="G1270" s="83" t="s">
        <v>1005</v>
      </c>
      <c r="H1270" s="85">
        <v>16073017</v>
      </c>
      <c r="I1270" s="85">
        <v>51</v>
      </c>
      <c r="J1270" s="83" t="s">
        <v>1662</v>
      </c>
      <c r="K1270" s="83" t="s">
        <v>1662</v>
      </c>
      <c r="L1270" s="86">
        <v>1935</v>
      </c>
      <c r="M1270" s="83" t="s">
        <v>1662</v>
      </c>
    </row>
    <row r="1271" spans="2:13" ht="13.15" customHeight="1" x14ac:dyDescent="0.2">
      <c r="B1271" s="61">
        <v>1965</v>
      </c>
      <c r="C1271" s="82">
        <v>34</v>
      </c>
      <c r="D1271" s="83" t="s">
        <v>1658</v>
      </c>
      <c r="E1271" s="84">
        <v>57357</v>
      </c>
      <c r="F1271" s="84" t="s">
        <v>1012</v>
      </c>
      <c r="G1271" s="83" t="s">
        <v>1005</v>
      </c>
      <c r="H1271" s="85">
        <v>16073037</v>
      </c>
      <c r="I1271" s="85">
        <v>142</v>
      </c>
      <c r="J1271" s="83" t="s">
        <v>1664</v>
      </c>
      <c r="K1271" s="83" t="s">
        <v>1664</v>
      </c>
      <c r="L1271" s="86">
        <v>1965</v>
      </c>
      <c r="M1271" s="83" t="s">
        <v>1664</v>
      </c>
    </row>
    <row r="1272" spans="2:13" ht="13.15" customHeight="1" x14ac:dyDescent="0.2">
      <c r="B1272" s="61">
        <v>1841</v>
      </c>
      <c r="C1272" s="82">
        <v>34</v>
      </c>
      <c r="D1272" s="83" t="s">
        <v>1658</v>
      </c>
      <c r="E1272" s="84">
        <v>21540</v>
      </c>
      <c r="F1272" s="84" t="s">
        <v>1665</v>
      </c>
      <c r="G1272" s="83" t="s">
        <v>1666</v>
      </c>
      <c r="H1272" s="85">
        <v>16072011</v>
      </c>
      <c r="I1272" s="85">
        <v>211</v>
      </c>
      <c r="J1272" s="83" t="s">
        <v>1667</v>
      </c>
      <c r="K1272" s="83" t="s">
        <v>1668</v>
      </c>
      <c r="L1272" s="86">
        <v>1841</v>
      </c>
      <c r="M1272" s="83" t="s">
        <v>1669</v>
      </c>
    </row>
    <row r="1273" spans="2:13" ht="13.15" customHeight="1" x14ac:dyDescent="0.2">
      <c r="B1273" s="61">
        <v>2024</v>
      </c>
      <c r="C1273" s="82">
        <v>34</v>
      </c>
      <c r="D1273" s="83" t="s">
        <v>1658</v>
      </c>
      <c r="E1273" s="84">
        <v>57357</v>
      </c>
      <c r="F1273" s="84" t="s">
        <v>1012</v>
      </c>
      <c r="G1273" s="83" t="s">
        <v>1005</v>
      </c>
      <c r="H1273" s="85">
        <v>16073055</v>
      </c>
      <c r="I1273" s="85">
        <v>100</v>
      </c>
      <c r="J1273" s="83" t="s">
        <v>1670</v>
      </c>
      <c r="K1273" s="83" t="s">
        <v>1670</v>
      </c>
      <c r="L1273" s="86">
        <v>2024</v>
      </c>
      <c r="M1273" s="83" t="s">
        <v>1670</v>
      </c>
    </row>
    <row r="1274" spans="2:13" ht="13.15" customHeight="1" x14ac:dyDescent="0.2">
      <c r="B1274" s="61">
        <v>2011</v>
      </c>
      <c r="C1274" s="82">
        <v>34</v>
      </c>
      <c r="D1274" s="83" t="s">
        <v>1658</v>
      </c>
      <c r="E1274" s="84">
        <v>56628</v>
      </c>
      <c r="F1274" s="84" t="s">
        <v>1660</v>
      </c>
      <c r="G1274" s="83" t="s">
        <v>1666</v>
      </c>
      <c r="H1274" s="85">
        <v>16072013</v>
      </c>
      <c r="I1274" s="85">
        <v>163</v>
      </c>
      <c r="J1274" s="83" t="s">
        <v>1672</v>
      </c>
      <c r="K1274" s="83" t="s">
        <v>1673</v>
      </c>
      <c r="L1274" s="86">
        <v>2011</v>
      </c>
      <c r="M1274" s="83" t="s">
        <v>1674</v>
      </c>
    </row>
    <row r="1275" spans="2:13" ht="13.15" customHeight="1" x14ac:dyDescent="0.2">
      <c r="B1275" s="61">
        <v>1897</v>
      </c>
      <c r="C1275" s="82">
        <v>34</v>
      </c>
      <c r="D1275" s="83" t="s">
        <v>1658</v>
      </c>
      <c r="E1275" s="84">
        <v>21596</v>
      </c>
      <c r="F1275" s="84" t="s">
        <v>1579</v>
      </c>
      <c r="G1275" s="83" t="s">
        <v>1666</v>
      </c>
      <c r="H1275" s="85">
        <v>16072013</v>
      </c>
      <c r="I1275" s="85">
        <v>163</v>
      </c>
      <c r="J1275" s="83" t="s">
        <v>1672</v>
      </c>
      <c r="K1275" s="83" t="s">
        <v>1673</v>
      </c>
      <c r="L1275" s="86">
        <v>1897</v>
      </c>
      <c r="M1275" s="83" t="s">
        <v>1693</v>
      </c>
    </row>
    <row r="1276" spans="2:13" ht="13.15" customHeight="1" x14ac:dyDescent="0.2">
      <c r="B1276" s="61">
        <v>1853</v>
      </c>
      <c r="C1276" s="82">
        <v>34</v>
      </c>
      <c r="D1276" s="83" t="s">
        <v>1658</v>
      </c>
      <c r="E1276" s="84">
        <v>56628</v>
      </c>
      <c r="F1276" s="84" t="s">
        <v>1660</v>
      </c>
      <c r="G1276" s="83" t="s">
        <v>1666</v>
      </c>
      <c r="H1276" s="85">
        <v>16072013</v>
      </c>
      <c r="I1276" s="85">
        <v>163</v>
      </c>
      <c r="J1276" s="83" t="s">
        <v>1672</v>
      </c>
      <c r="K1276" s="83" t="s">
        <v>1673</v>
      </c>
      <c r="L1276" s="86">
        <v>1853</v>
      </c>
      <c r="M1276" s="83" t="s">
        <v>1673</v>
      </c>
    </row>
    <row r="1277" spans="2:13" ht="13.15" customHeight="1" x14ac:dyDescent="0.2">
      <c r="B1277" s="61">
        <v>1898</v>
      </c>
      <c r="C1277" s="82">
        <v>34</v>
      </c>
      <c r="D1277" s="83" t="s">
        <v>1658</v>
      </c>
      <c r="E1277" s="84">
        <v>21596</v>
      </c>
      <c r="F1277" s="84" t="s">
        <v>1579</v>
      </c>
      <c r="G1277" s="83" t="s">
        <v>1666</v>
      </c>
      <c r="H1277" s="85">
        <v>16072013</v>
      </c>
      <c r="I1277" s="85">
        <v>163</v>
      </c>
      <c r="J1277" s="83" t="s">
        <v>1672</v>
      </c>
      <c r="K1277" s="83" t="s">
        <v>1673</v>
      </c>
      <c r="L1277" s="86">
        <v>1898</v>
      </c>
      <c r="M1277" s="83" t="s">
        <v>1694</v>
      </c>
    </row>
    <row r="1278" spans="2:13" ht="13.15" customHeight="1" x14ac:dyDescent="0.2">
      <c r="B1278" s="61">
        <v>2035</v>
      </c>
      <c r="C1278" s="82">
        <v>34</v>
      </c>
      <c r="D1278" s="83" t="s">
        <v>1658</v>
      </c>
      <c r="E1278" s="84">
        <v>56628</v>
      </c>
      <c r="F1278" s="84" t="s">
        <v>1660</v>
      </c>
      <c r="G1278" s="83" t="s">
        <v>1666</v>
      </c>
      <c r="H1278" s="85">
        <v>16072013</v>
      </c>
      <c r="I1278" s="85">
        <v>163</v>
      </c>
      <c r="J1278" s="83" t="s">
        <v>1672</v>
      </c>
      <c r="K1278" s="83" t="s">
        <v>1673</v>
      </c>
      <c r="L1278" s="86">
        <v>2035</v>
      </c>
      <c r="M1278" s="83" t="s">
        <v>1675</v>
      </c>
    </row>
    <row r="1279" spans="2:13" ht="13.15" customHeight="1" x14ac:dyDescent="0.2">
      <c r="B1279" s="61">
        <v>1878</v>
      </c>
      <c r="C1279" s="82">
        <v>34</v>
      </c>
      <c r="D1279" s="83" t="s">
        <v>1658</v>
      </c>
      <c r="E1279" s="84">
        <v>21504</v>
      </c>
      <c r="F1279" s="84" t="s">
        <v>1671</v>
      </c>
      <c r="G1279" s="83" t="s">
        <v>1666</v>
      </c>
      <c r="H1279" s="85">
        <v>16072013</v>
      </c>
      <c r="I1279" s="85">
        <v>163</v>
      </c>
      <c r="J1279" s="83" t="s">
        <v>1672</v>
      </c>
      <c r="K1279" s="83" t="s">
        <v>1673</v>
      </c>
      <c r="L1279" s="86">
        <v>1878</v>
      </c>
      <c r="M1279" s="83" t="s">
        <v>3180</v>
      </c>
    </row>
    <row r="1280" spans="2:13" ht="13.15" customHeight="1" x14ac:dyDescent="0.2">
      <c r="B1280" s="61">
        <v>1880</v>
      </c>
      <c r="C1280" s="82">
        <v>34</v>
      </c>
      <c r="D1280" s="83" t="s">
        <v>1658</v>
      </c>
      <c r="E1280" s="84">
        <v>21596</v>
      </c>
      <c r="F1280" s="84" t="s">
        <v>1579</v>
      </c>
      <c r="G1280" s="83" t="s">
        <v>1666</v>
      </c>
      <c r="H1280" s="85">
        <v>16072013</v>
      </c>
      <c r="I1280" s="85">
        <v>163</v>
      </c>
      <c r="J1280" s="83" t="s">
        <v>1672</v>
      </c>
      <c r="K1280" s="83" t="s">
        <v>1673</v>
      </c>
      <c r="L1280" s="86">
        <v>1880</v>
      </c>
      <c r="M1280" s="83" t="s">
        <v>1676</v>
      </c>
    </row>
    <row r="1281" spans="2:13" ht="13.15" customHeight="1" x14ac:dyDescent="0.2">
      <c r="B1281" s="61">
        <v>1899</v>
      </c>
      <c r="C1281" s="82">
        <v>34</v>
      </c>
      <c r="D1281" s="83" t="s">
        <v>1658</v>
      </c>
      <c r="E1281" s="84">
        <v>21596</v>
      </c>
      <c r="F1281" s="84" t="s">
        <v>1579</v>
      </c>
      <c r="G1281" s="83" t="s">
        <v>1666</v>
      </c>
      <c r="H1281" s="85">
        <v>16072013</v>
      </c>
      <c r="I1281" s="85">
        <v>163</v>
      </c>
      <c r="J1281" s="83" t="s">
        <v>1672</v>
      </c>
      <c r="K1281" s="83" t="s">
        <v>1673</v>
      </c>
      <c r="L1281" s="86">
        <v>1899</v>
      </c>
      <c r="M1281" s="83" t="s">
        <v>1677</v>
      </c>
    </row>
    <row r="1282" spans="2:13" ht="13.15" customHeight="1" x14ac:dyDescent="0.2">
      <c r="B1282" s="61">
        <v>2056</v>
      </c>
      <c r="C1282" s="82">
        <v>34</v>
      </c>
      <c r="D1282" s="83" t="s">
        <v>1658</v>
      </c>
      <c r="E1282" s="84">
        <v>57357</v>
      </c>
      <c r="F1282" s="84" t="s">
        <v>1012</v>
      </c>
      <c r="G1282" s="83" t="s">
        <v>1005</v>
      </c>
      <c r="H1282" s="85">
        <v>16073074</v>
      </c>
      <c r="I1282" s="85">
        <v>56</v>
      </c>
      <c r="J1282" s="83" t="s">
        <v>1102</v>
      </c>
      <c r="K1282" s="83" t="s">
        <v>1102</v>
      </c>
      <c r="L1282" s="86">
        <v>2056</v>
      </c>
      <c r="M1282" s="83" t="s">
        <v>1102</v>
      </c>
    </row>
    <row r="1283" spans="2:13" ht="13.15" customHeight="1" x14ac:dyDescent="0.2">
      <c r="B1283" s="61">
        <v>2052</v>
      </c>
      <c r="C1283" s="82">
        <v>34</v>
      </c>
      <c r="D1283" s="83" t="s">
        <v>1658</v>
      </c>
      <c r="E1283" s="84">
        <v>21356</v>
      </c>
      <c r="F1283" s="84" t="s">
        <v>1679</v>
      </c>
      <c r="G1283" s="83" t="s">
        <v>1005</v>
      </c>
      <c r="H1283" s="85">
        <v>16073077</v>
      </c>
      <c r="I1283" s="85">
        <v>1227</v>
      </c>
      <c r="J1283" s="83" t="s">
        <v>1678</v>
      </c>
      <c r="K1283" s="83" t="s">
        <v>502</v>
      </c>
      <c r="L1283" s="86">
        <v>2052</v>
      </c>
      <c r="M1283" s="83" t="s">
        <v>1680</v>
      </c>
    </row>
    <row r="1284" spans="2:13" ht="13.15" customHeight="1" x14ac:dyDescent="0.2">
      <c r="B1284" s="61">
        <v>2053</v>
      </c>
      <c r="C1284" s="82">
        <v>34</v>
      </c>
      <c r="D1284" s="83" t="s">
        <v>1658</v>
      </c>
      <c r="E1284" s="84">
        <v>21356</v>
      </c>
      <c r="F1284" s="84" t="s">
        <v>1679</v>
      </c>
      <c r="G1284" s="83" t="s">
        <v>1005</v>
      </c>
      <c r="H1284" s="85">
        <v>16073077</v>
      </c>
      <c r="I1284" s="85">
        <v>1227</v>
      </c>
      <c r="J1284" s="83" t="s">
        <v>1678</v>
      </c>
      <c r="K1284" s="83" t="s">
        <v>502</v>
      </c>
      <c r="L1284" s="86">
        <v>2053</v>
      </c>
      <c r="M1284" s="83" t="s">
        <v>1681</v>
      </c>
    </row>
    <row r="1285" spans="2:13" ht="13.15" customHeight="1" x14ac:dyDescent="0.2">
      <c r="B1285" s="61">
        <v>2092</v>
      </c>
      <c r="C1285" s="82">
        <v>34</v>
      </c>
      <c r="D1285" s="83" t="s">
        <v>1658</v>
      </c>
      <c r="E1285" s="84">
        <v>21449</v>
      </c>
      <c r="F1285" s="84" t="s">
        <v>1682</v>
      </c>
      <c r="G1285" s="83" t="s">
        <v>1005</v>
      </c>
      <c r="H1285" s="85">
        <v>16073077</v>
      </c>
      <c r="I1285" s="85">
        <v>1227</v>
      </c>
      <c r="J1285" s="83" t="s">
        <v>1678</v>
      </c>
      <c r="K1285" s="83" t="s">
        <v>502</v>
      </c>
      <c r="L1285" s="86">
        <v>2092</v>
      </c>
      <c r="M1285" s="83" t="s">
        <v>1078</v>
      </c>
    </row>
    <row r="1286" spans="2:13" ht="13.15" customHeight="1" x14ac:dyDescent="0.2">
      <c r="B1286" s="61">
        <v>2118</v>
      </c>
      <c r="C1286" s="82">
        <v>34</v>
      </c>
      <c r="D1286" s="83" t="s">
        <v>1658</v>
      </c>
      <c r="E1286" s="84">
        <v>57357</v>
      </c>
      <c r="F1286" s="84" t="s">
        <v>1012</v>
      </c>
      <c r="G1286" s="83" t="s">
        <v>1005</v>
      </c>
      <c r="H1286" s="85">
        <v>16073077</v>
      </c>
      <c r="I1286" s="85">
        <v>1227</v>
      </c>
      <c r="J1286" s="83" t="s">
        <v>1678</v>
      </c>
      <c r="K1286" s="83" t="s">
        <v>502</v>
      </c>
      <c r="L1286" s="86">
        <v>2118</v>
      </c>
      <c r="M1286" s="83" t="s">
        <v>1683</v>
      </c>
    </row>
    <row r="1287" spans="2:13" ht="13.15" customHeight="1" x14ac:dyDescent="0.2">
      <c r="B1287" s="61">
        <v>2013</v>
      </c>
      <c r="C1287" s="82">
        <v>34</v>
      </c>
      <c r="D1287" s="83" t="s">
        <v>1658</v>
      </c>
      <c r="E1287" s="84">
        <v>57357</v>
      </c>
      <c r="F1287" s="84" t="s">
        <v>1012</v>
      </c>
      <c r="G1287" s="83" t="s">
        <v>1005</v>
      </c>
      <c r="H1287" s="85">
        <v>16073113</v>
      </c>
      <c r="I1287" s="85">
        <v>3235</v>
      </c>
      <c r="J1287" s="83" t="s">
        <v>1684</v>
      </c>
      <c r="K1287" s="83" t="s">
        <v>1685</v>
      </c>
      <c r="L1287" s="86">
        <v>2013</v>
      </c>
      <c r="M1287" s="83" t="s">
        <v>1686</v>
      </c>
    </row>
    <row r="1288" spans="2:13" ht="13.15" customHeight="1" x14ac:dyDescent="0.2">
      <c r="B1288" s="61">
        <v>2021</v>
      </c>
      <c r="C1288" s="82">
        <v>34</v>
      </c>
      <c r="D1288" s="83" t="s">
        <v>1658</v>
      </c>
      <c r="E1288" s="84">
        <v>57357</v>
      </c>
      <c r="F1288" s="84" t="s">
        <v>1012</v>
      </c>
      <c r="G1288" s="83" t="s">
        <v>1005</v>
      </c>
      <c r="H1288" s="85">
        <v>16073113</v>
      </c>
      <c r="I1288" s="85">
        <v>3235</v>
      </c>
      <c r="J1288" s="83" t="s">
        <v>1684</v>
      </c>
      <c r="K1288" s="83" t="s">
        <v>1685</v>
      </c>
      <c r="L1288" s="86">
        <v>2021</v>
      </c>
      <c r="M1288" s="83" t="s">
        <v>1687</v>
      </c>
    </row>
    <row r="1289" spans="2:13" ht="13.15" customHeight="1" x14ac:dyDescent="0.2">
      <c r="B1289" s="61">
        <v>2026</v>
      </c>
      <c r="C1289" s="82">
        <v>34</v>
      </c>
      <c r="D1289" s="83" t="s">
        <v>1658</v>
      </c>
      <c r="E1289" s="84">
        <v>57357</v>
      </c>
      <c r="F1289" s="84" t="s">
        <v>1012</v>
      </c>
      <c r="G1289" s="83" t="s">
        <v>1005</v>
      </c>
      <c r="H1289" s="85">
        <v>16073113</v>
      </c>
      <c r="I1289" s="85">
        <v>3235</v>
      </c>
      <c r="J1289" s="83" t="s">
        <v>1684</v>
      </c>
      <c r="K1289" s="83" t="s">
        <v>1685</v>
      </c>
      <c r="L1289" s="86">
        <v>2026</v>
      </c>
      <c r="M1289" s="83" t="s">
        <v>1688</v>
      </c>
    </row>
    <row r="1290" spans="2:13" ht="13.15" customHeight="1" x14ac:dyDescent="0.2">
      <c r="B1290" s="61">
        <v>2034</v>
      </c>
      <c r="C1290" s="82">
        <v>34</v>
      </c>
      <c r="D1290" s="83" t="s">
        <v>1658</v>
      </c>
      <c r="E1290" s="84">
        <v>56628</v>
      </c>
      <c r="F1290" s="84" t="s">
        <v>1660</v>
      </c>
      <c r="G1290" s="83" t="s">
        <v>1005</v>
      </c>
      <c r="H1290" s="85">
        <v>16073113</v>
      </c>
      <c r="I1290" s="85">
        <v>3235</v>
      </c>
      <c r="J1290" s="83" t="s">
        <v>1684</v>
      </c>
      <c r="K1290" s="83" t="s">
        <v>1685</v>
      </c>
      <c r="L1290" s="86">
        <v>2034</v>
      </c>
      <c r="M1290" s="83" t="s">
        <v>1689</v>
      </c>
    </row>
    <row r="1291" spans="2:13" ht="13.15" customHeight="1" x14ac:dyDescent="0.2">
      <c r="B1291" s="61">
        <v>2027</v>
      </c>
      <c r="C1291" s="82">
        <v>34</v>
      </c>
      <c r="D1291" s="83" t="s">
        <v>1658</v>
      </c>
      <c r="E1291" s="84">
        <v>57357</v>
      </c>
      <c r="F1291" s="84" t="s">
        <v>1012</v>
      </c>
      <c r="G1291" s="83" t="s">
        <v>1005</v>
      </c>
      <c r="H1291" s="85">
        <v>16073113</v>
      </c>
      <c r="I1291" s="85">
        <v>3235</v>
      </c>
      <c r="J1291" s="83" t="s">
        <v>1684</v>
      </c>
      <c r="K1291" s="83" t="s">
        <v>1685</v>
      </c>
      <c r="L1291" s="86">
        <v>2027</v>
      </c>
      <c r="M1291" s="83" t="s">
        <v>1690</v>
      </c>
    </row>
    <row r="1292" spans="2:13" ht="13.15" customHeight="1" x14ac:dyDescent="0.2">
      <c r="B1292" s="61">
        <v>2095</v>
      </c>
      <c r="C1292" s="82">
        <v>34</v>
      </c>
      <c r="D1292" s="83" t="s">
        <v>1658</v>
      </c>
      <c r="E1292" s="84">
        <v>21206</v>
      </c>
      <c r="F1292" s="84" t="s">
        <v>1691</v>
      </c>
      <c r="G1292" s="83" t="s">
        <v>1005</v>
      </c>
      <c r="H1292" s="85">
        <v>16073082</v>
      </c>
      <c r="I1292" s="85">
        <v>1247</v>
      </c>
      <c r="J1292" s="83" t="s">
        <v>1692</v>
      </c>
      <c r="K1292" s="83" t="s">
        <v>1692</v>
      </c>
      <c r="L1292" s="86">
        <v>2095</v>
      </c>
      <c r="M1292" s="83" t="s">
        <v>1692</v>
      </c>
    </row>
    <row r="1293" spans="2:13" ht="13.15" customHeight="1" x14ac:dyDescent="0.2">
      <c r="B1293" s="61">
        <v>2109</v>
      </c>
      <c r="C1293" s="82">
        <v>34</v>
      </c>
      <c r="D1293" s="83" t="s">
        <v>1658</v>
      </c>
      <c r="E1293" s="84">
        <v>57357</v>
      </c>
      <c r="F1293" s="84" t="s">
        <v>1012</v>
      </c>
      <c r="G1293" s="83" t="s">
        <v>1005</v>
      </c>
      <c r="H1293" s="85">
        <v>16073094</v>
      </c>
      <c r="I1293" s="85">
        <v>45</v>
      </c>
      <c r="J1293" s="83" t="s">
        <v>1695</v>
      </c>
      <c r="K1293" s="83" t="s">
        <v>1695</v>
      </c>
      <c r="L1293" s="86">
        <v>2109</v>
      </c>
      <c r="M1293" s="83" t="s">
        <v>1695</v>
      </c>
    </row>
    <row r="1294" spans="2:13" ht="13.15" customHeight="1" x14ac:dyDescent="0.2">
      <c r="B1294" s="61">
        <v>21091</v>
      </c>
      <c r="C1294" s="82">
        <v>34</v>
      </c>
      <c r="D1294" s="83" t="s">
        <v>1658</v>
      </c>
      <c r="E1294" s="84">
        <v>57357</v>
      </c>
      <c r="F1294" s="84" t="s">
        <v>1012</v>
      </c>
      <c r="G1294" s="83" t="s">
        <v>1005</v>
      </c>
      <c r="H1294" s="85">
        <v>16073094</v>
      </c>
      <c r="I1294" s="85">
        <v>45</v>
      </c>
      <c r="J1294" s="83" t="s">
        <v>1695</v>
      </c>
      <c r="K1294" s="83" t="s">
        <v>1695</v>
      </c>
      <c r="L1294" s="86">
        <v>21091</v>
      </c>
      <c r="M1294" s="83" t="s">
        <v>3249</v>
      </c>
    </row>
    <row r="1295" spans="2:13" ht="13.15" customHeight="1" x14ac:dyDescent="0.2">
      <c r="B1295" s="61">
        <v>1821</v>
      </c>
      <c r="C1295" s="82">
        <v>35</v>
      </c>
      <c r="D1295" s="83" t="s">
        <v>1697</v>
      </c>
      <c r="E1295" s="84">
        <v>21635</v>
      </c>
      <c r="F1295" s="84" t="s">
        <v>1698</v>
      </c>
      <c r="G1295" s="83" t="s">
        <v>1666</v>
      </c>
      <c r="H1295" s="85">
        <v>16072024</v>
      </c>
      <c r="I1295" s="85">
        <v>3127</v>
      </c>
      <c r="J1295" s="83" t="s">
        <v>1699</v>
      </c>
      <c r="K1295" s="83" t="s">
        <v>1699</v>
      </c>
      <c r="L1295" s="86">
        <v>1821</v>
      </c>
      <c r="M1295" s="83" t="s">
        <v>1700</v>
      </c>
    </row>
    <row r="1296" spans="2:13" ht="13.15" customHeight="1" x14ac:dyDescent="0.2">
      <c r="B1296" s="61">
        <v>1822</v>
      </c>
      <c r="C1296" s="82">
        <v>35</v>
      </c>
      <c r="D1296" s="83" t="s">
        <v>1697</v>
      </c>
      <c r="E1296" s="84">
        <v>21635</v>
      </c>
      <c r="F1296" s="84" t="s">
        <v>1698</v>
      </c>
      <c r="G1296" s="83" t="s">
        <v>1666</v>
      </c>
      <c r="H1296" s="85">
        <v>16072024</v>
      </c>
      <c r="I1296" s="85">
        <v>3127</v>
      </c>
      <c r="J1296" s="83" t="s">
        <v>1699</v>
      </c>
      <c r="K1296" s="83" t="s">
        <v>1699</v>
      </c>
      <c r="L1296" s="86">
        <v>1822</v>
      </c>
      <c r="M1296" s="83" t="s">
        <v>1701</v>
      </c>
    </row>
    <row r="1297" spans="2:13" ht="13.15" customHeight="1" x14ac:dyDescent="0.2">
      <c r="B1297" s="61">
        <v>1824</v>
      </c>
      <c r="C1297" s="82">
        <v>35</v>
      </c>
      <c r="D1297" s="83" t="s">
        <v>1697</v>
      </c>
      <c r="E1297" s="84">
        <v>21635</v>
      </c>
      <c r="F1297" s="84" t="s">
        <v>1698</v>
      </c>
      <c r="G1297" s="83" t="s">
        <v>1666</v>
      </c>
      <c r="H1297" s="85">
        <v>16072024</v>
      </c>
      <c r="I1297" s="85">
        <v>3127</v>
      </c>
      <c r="J1297" s="83" t="s">
        <v>1699</v>
      </c>
      <c r="K1297" s="83" t="s">
        <v>1699</v>
      </c>
      <c r="L1297" s="86">
        <v>1824</v>
      </c>
      <c r="M1297" s="83" t="s">
        <v>1702</v>
      </c>
    </row>
    <row r="1298" spans="2:13" ht="13.15" customHeight="1" x14ac:dyDescent="0.2">
      <c r="B1298" s="61">
        <v>1835</v>
      </c>
      <c r="C1298" s="82">
        <v>35</v>
      </c>
      <c r="D1298" s="83" t="s">
        <v>1697</v>
      </c>
      <c r="E1298" s="84">
        <v>21561</v>
      </c>
      <c r="F1298" s="84" t="s">
        <v>1703</v>
      </c>
      <c r="G1298" s="83" t="s">
        <v>1666</v>
      </c>
      <c r="H1298" s="85">
        <v>16072024</v>
      </c>
      <c r="I1298" s="85">
        <v>3127</v>
      </c>
      <c r="J1298" s="83" t="s">
        <v>1699</v>
      </c>
      <c r="K1298" s="83" t="s">
        <v>1699</v>
      </c>
      <c r="L1298" s="86">
        <v>1835</v>
      </c>
      <c r="M1298" s="83" t="s">
        <v>1704</v>
      </c>
    </row>
    <row r="1299" spans="2:13" ht="12" customHeight="1" x14ac:dyDescent="0.2">
      <c r="B1299" s="61">
        <v>1825</v>
      </c>
      <c r="C1299" s="82">
        <v>35</v>
      </c>
      <c r="D1299" s="83" t="s">
        <v>1697</v>
      </c>
      <c r="E1299" s="84">
        <v>21540</v>
      </c>
      <c r="F1299" s="84" t="s">
        <v>1665</v>
      </c>
      <c r="G1299" s="83" t="s">
        <v>1666</v>
      </c>
      <c r="H1299" s="85">
        <v>16072024</v>
      </c>
      <c r="I1299" s="85">
        <v>3127</v>
      </c>
      <c r="J1299" s="83" t="s">
        <v>1699</v>
      </c>
      <c r="K1299" s="83" t="s">
        <v>1699</v>
      </c>
      <c r="L1299" s="86">
        <v>1825</v>
      </c>
      <c r="M1299" s="83" t="s">
        <v>1705</v>
      </c>
    </row>
    <row r="1300" spans="2:13" ht="13.15" customHeight="1" x14ac:dyDescent="0.2">
      <c r="B1300" s="61">
        <v>1836</v>
      </c>
      <c r="C1300" s="82">
        <v>35</v>
      </c>
      <c r="D1300" s="83" t="s">
        <v>1697</v>
      </c>
      <c r="E1300" s="84">
        <v>21540</v>
      </c>
      <c r="F1300" s="84" t="s">
        <v>1665</v>
      </c>
      <c r="G1300" s="83" t="s">
        <v>1666</v>
      </c>
      <c r="H1300" s="85">
        <v>16072024</v>
      </c>
      <c r="I1300" s="85">
        <v>3127</v>
      </c>
      <c r="J1300" s="83" t="s">
        <v>1699</v>
      </c>
      <c r="K1300" s="83" t="s">
        <v>1699</v>
      </c>
      <c r="L1300" s="86">
        <v>1836</v>
      </c>
      <c r="M1300" s="83" t="s">
        <v>1706</v>
      </c>
    </row>
    <row r="1301" spans="2:13" ht="13.15" customHeight="1" x14ac:dyDescent="0.2">
      <c r="B1301" s="61">
        <v>1837</v>
      </c>
      <c r="C1301" s="82">
        <v>35</v>
      </c>
      <c r="D1301" s="83" t="s">
        <v>1697</v>
      </c>
      <c r="E1301" s="84">
        <v>21540</v>
      </c>
      <c r="F1301" s="84" t="s">
        <v>1665</v>
      </c>
      <c r="G1301" s="83" t="s">
        <v>1666</v>
      </c>
      <c r="H1301" s="85">
        <v>16072024</v>
      </c>
      <c r="I1301" s="85">
        <v>3127</v>
      </c>
      <c r="J1301" s="83" t="s">
        <v>1699</v>
      </c>
      <c r="K1301" s="83" t="s">
        <v>1699</v>
      </c>
      <c r="L1301" s="86">
        <v>1837</v>
      </c>
      <c r="M1301" s="83" t="s">
        <v>1707</v>
      </c>
    </row>
    <row r="1302" spans="2:13" ht="13.15" customHeight="1" x14ac:dyDescent="0.2">
      <c r="B1302" s="61">
        <v>1857</v>
      </c>
      <c r="C1302" s="82">
        <v>35</v>
      </c>
      <c r="D1302" s="83" t="s">
        <v>1697</v>
      </c>
      <c r="E1302" s="84">
        <v>21635</v>
      </c>
      <c r="F1302" s="84" t="s">
        <v>1698</v>
      </c>
      <c r="G1302" s="83" t="s">
        <v>1666</v>
      </c>
      <c r="H1302" s="85">
        <v>16072024</v>
      </c>
      <c r="I1302" s="85">
        <v>3127</v>
      </c>
      <c r="J1302" s="83" t="s">
        <v>1699</v>
      </c>
      <c r="K1302" s="83" t="s">
        <v>1699</v>
      </c>
      <c r="L1302" s="86">
        <v>1857</v>
      </c>
      <c r="M1302" s="83" t="s">
        <v>1708</v>
      </c>
    </row>
    <row r="1303" spans="2:13" ht="13.15" customHeight="1" x14ac:dyDescent="0.2">
      <c r="B1303" s="61">
        <v>1826</v>
      </c>
      <c r="C1303" s="82">
        <v>35</v>
      </c>
      <c r="D1303" s="83" t="s">
        <v>1697</v>
      </c>
      <c r="E1303" s="84">
        <v>21540</v>
      </c>
      <c r="F1303" s="84" t="s">
        <v>1665</v>
      </c>
      <c r="G1303" s="83" t="s">
        <v>1666</v>
      </c>
      <c r="H1303" s="85">
        <v>16072024</v>
      </c>
      <c r="I1303" s="85">
        <v>3127</v>
      </c>
      <c r="J1303" s="83" t="s">
        <v>1699</v>
      </c>
      <c r="K1303" s="83" t="s">
        <v>1699</v>
      </c>
      <c r="L1303" s="86">
        <v>1826</v>
      </c>
      <c r="M1303" s="83" t="s">
        <v>1709</v>
      </c>
    </row>
    <row r="1304" spans="2:13" ht="13.15" customHeight="1" x14ac:dyDescent="0.2">
      <c r="B1304" s="61">
        <v>1838</v>
      </c>
      <c r="C1304" s="82">
        <v>35</v>
      </c>
      <c r="D1304" s="83" t="s">
        <v>1697</v>
      </c>
      <c r="E1304" s="84">
        <v>21635</v>
      </c>
      <c r="F1304" s="84" t="s">
        <v>1698</v>
      </c>
      <c r="G1304" s="83" t="s">
        <v>1666</v>
      </c>
      <c r="H1304" s="85">
        <v>16072024</v>
      </c>
      <c r="I1304" s="85">
        <v>3127</v>
      </c>
      <c r="J1304" s="83" t="s">
        <v>1699</v>
      </c>
      <c r="K1304" s="83" t="s">
        <v>1699</v>
      </c>
      <c r="L1304" s="86">
        <v>1838</v>
      </c>
      <c r="M1304" s="83" t="s">
        <v>1710</v>
      </c>
    </row>
    <row r="1305" spans="2:13" ht="13.15" customHeight="1" x14ac:dyDescent="0.2">
      <c r="B1305" s="61">
        <v>1827</v>
      </c>
      <c r="C1305" s="82">
        <v>35</v>
      </c>
      <c r="D1305" s="83" t="s">
        <v>1697</v>
      </c>
      <c r="E1305" s="84">
        <v>21540</v>
      </c>
      <c r="F1305" s="84" t="s">
        <v>1665</v>
      </c>
      <c r="G1305" s="83" t="s">
        <v>1666</v>
      </c>
      <c r="H1305" s="85">
        <v>16072024</v>
      </c>
      <c r="I1305" s="85">
        <v>3127</v>
      </c>
      <c r="J1305" s="83" t="s">
        <v>1699</v>
      </c>
      <c r="K1305" s="83" t="s">
        <v>1699</v>
      </c>
      <c r="L1305" s="86">
        <v>1827</v>
      </c>
      <c r="M1305" s="83" t="s">
        <v>1711</v>
      </c>
    </row>
    <row r="1306" spans="2:13" ht="13.15" customHeight="1" x14ac:dyDescent="0.2">
      <c r="B1306" s="61">
        <v>1839</v>
      </c>
      <c r="C1306" s="82">
        <v>35</v>
      </c>
      <c r="D1306" s="83" t="s">
        <v>1697</v>
      </c>
      <c r="E1306" s="84">
        <v>21540</v>
      </c>
      <c r="F1306" s="84" t="s">
        <v>1665</v>
      </c>
      <c r="G1306" s="83" t="s">
        <v>1666</v>
      </c>
      <c r="H1306" s="85">
        <v>16072024</v>
      </c>
      <c r="I1306" s="85">
        <v>3127</v>
      </c>
      <c r="J1306" s="83" t="s">
        <v>1699</v>
      </c>
      <c r="K1306" s="83" t="s">
        <v>1699</v>
      </c>
      <c r="L1306" s="86">
        <v>1839</v>
      </c>
      <c r="M1306" s="83" t="s">
        <v>1712</v>
      </c>
    </row>
    <row r="1307" spans="2:13" ht="13.15" customHeight="1" x14ac:dyDescent="0.2">
      <c r="B1307" s="61">
        <v>1859</v>
      </c>
      <c r="C1307" s="82">
        <v>35</v>
      </c>
      <c r="D1307" s="83" t="s">
        <v>1697</v>
      </c>
      <c r="E1307" s="84">
        <v>21635</v>
      </c>
      <c r="F1307" s="84" t="s">
        <v>1698</v>
      </c>
      <c r="G1307" s="83" t="s">
        <v>1666</v>
      </c>
      <c r="H1307" s="85">
        <v>16072024</v>
      </c>
      <c r="I1307" s="85">
        <v>3127</v>
      </c>
      <c r="J1307" s="83" t="s">
        <v>1699</v>
      </c>
      <c r="K1307" s="83" t="s">
        <v>1699</v>
      </c>
      <c r="L1307" s="86">
        <v>1859</v>
      </c>
      <c r="M1307" s="83" t="s">
        <v>1713</v>
      </c>
    </row>
    <row r="1308" spans="2:13" ht="13.15" customHeight="1" x14ac:dyDescent="0.2">
      <c r="B1308" s="61">
        <v>1828</v>
      </c>
      <c r="C1308" s="82">
        <v>35</v>
      </c>
      <c r="D1308" s="83" t="s">
        <v>1697</v>
      </c>
      <c r="E1308" s="84">
        <v>21540</v>
      </c>
      <c r="F1308" s="84" t="s">
        <v>1665</v>
      </c>
      <c r="G1308" s="83" t="s">
        <v>1666</v>
      </c>
      <c r="H1308" s="85">
        <v>16072024</v>
      </c>
      <c r="I1308" s="85">
        <v>3127</v>
      </c>
      <c r="J1308" s="83" t="s">
        <v>1699</v>
      </c>
      <c r="K1308" s="83" t="s">
        <v>1699</v>
      </c>
      <c r="L1308" s="86">
        <v>1828</v>
      </c>
      <c r="M1308" s="83" t="s">
        <v>1714</v>
      </c>
    </row>
    <row r="1309" spans="2:13" ht="13.15" customHeight="1" x14ac:dyDescent="0.2">
      <c r="B1309" s="61">
        <v>1860</v>
      </c>
      <c r="C1309" s="82">
        <v>35</v>
      </c>
      <c r="D1309" s="83" t="s">
        <v>1697</v>
      </c>
      <c r="E1309" s="84">
        <v>21635</v>
      </c>
      <c r="F1309" s="84" t="s">
        <v>1698</v>
      </c>
      <c r="G1309" s="83" t="s">
        <v>1666</v>
      </c>
      <c r="H1309" s="85">
        <v>16072024</v>
      </c>
      <c r="I1309" s="85">
        <v>3127</v>
      </c>
      <c r="J1309" s="83" t="s">
        <v>1699</v>
      </c>
      <c r="K1309" s="83" t="s">
        <v>1699</v>
      </c>
      <c r="L1309" s="86">
        <v>1860</v>
      </c>
      <c r="M1309" s="83" t="s">
        <v>1715</v>
      </c>
    </row>
    <row r="1310" spans="2:13" ht="13.15" customHeight="1" x14ac:dyDescent="0.2">
      <c r="B1310" s="61">
        <v>1830</v>
      </c>
      <c r="C1310" s="82">
        <v>35</v>
      </c>
      <c r="D1310" s="83" t="s">
        <v>1697</v>
      </c>
      <c r="E1310" s="84">
        <v>21635</v>
      </c>
      <c r="F1310" s="84" t="s">
        <v>1698</v>
      </c>
      <c r="G1310" s="83" t="s">
        <v>1666</v>
      </c>
      <c r="H1310" s="85">
        <v>16072024</v>
      </c>
      <c r="I1310" s="85">
        <v>3127</v>
      </c>
      <c r="J1310" s="83" t="s">
        <v>1699</v>
      </c>
      <c r="K1310" s="83" t="s">
        <v>1699</v>
      </c>
      <c r="L1310" s="86">
        <v>1830</v>
      </c>
      <c r="M1310" s="83" t="s">
        <v>1716</v>
      </c>
    </row>
    <row r="1311" spans="2:13" ht="13.15" customHeight="1" x14ac:dyDescent="0.2">
      <c r="B1311" s="61">
        <v>1831</v>
      </c>
      <c r="C1311" s="82">
        <v>35</v>
      </c>
      <c r="D1311" s="83" t="s">
        <v>1697</v>
      </c>
      <c r="E1311" s="84">
        <v>21635</v>
      </c>
      <c r="F1311" s="84" t="s">
        <v>1698</v>
      </c>
      <c r="G1311" s="83" t="s">
        <v>1666</v>
      </c>
      <c r="H1311" s="85">
        <v>16072024</v>
      </c>
      <c r="I1311" s="85">
        <v>3127</v>
      </c>
      <c r="J1311" s="83" t="s">
        <v>1699</v>
      </c>
      <c r="K1311" s="83" t="s">
        <v>1699</v>
      </c>
      <c r="L1311" s="86">
        <v>1831</v>
      </c>
      <c r="M1311" s="83" t="s">
        <v>1717</v>
      </c>
    </row>
    <row r="1312" spans="2:13" ht="13.15" customHeight="1" x14ac:dyDescent="0.2">
      <c r="B1312" s="61">
        <v>1862</v>
      </c>
      <c r="C1312" s="82">
        <v>35</v>
      </c>
      <c r="D1312" s="83" t="s">
        <v>1697</v>
      </c>
      <c r="E1312" s="84">
        <v>21635</v>
      </c>
      <c r="F1312" s="84" t="s">
        <v>1698</v>
      </c>
      <c r="G1312" s="83" t="s">
        <v>1666</v>
      </c>
      <c r="H1312" s="85">
        <v>16072024</v>
      </c>
      <c r="I1312" s="85">
        <v>3127</v>
      </c>
      <c r="J1312" s="83" t="s">
        <v>1699</v>
      </c>
      <c r="K1312" s="83" t="s">
        <v>1699</v>
      </c>
      <c r="L1312" s="86">
        <v>1862</v>
      </c>
      <c r="M1312" s="83" t="s">
        <v>1718</v>
      </c>
    </row>
    <row r="1313" spans="2:13" ht="13.15" customHeight="1" x14ac:dyDescent="0.2">
      <c r="B1313" s="61">
        <v>1832</v>
      </c>
      <c r="C1313" s="82">
        <v>35</v>
      </c>
      <c r="D1313" s="83" t="s">
        <v>1697</v>
      </c>
      <c r="E1313" s="84">
        <v>21540</v>
      </c>
      <c r="F1313" s="84" t="s">
        <v>1665</v>
      </c>
      <c r="G1313" s="83" t="s">
        <v>1666</v>
      </c>
      <c r="H1313" s="85">
        <v>16072024</v>
      </c>
      <c r="I1313" s="85">
        <v>3127</v>
      </c>
      <c r="J1313" s="83" t="s">
        <v>1699</v>
      </c>
      <c r="K1313" s="83" t="s">
        <v>1699</v>
      </c>
      <c r="L1313" s="86">
        <v>1832</v>
      </c>
      <c r="M1313" s="83" t="s">
        <v>1719</v>
      </c>
    </row>
    <row r="1314" spans="2:13" ht="13.15" customHeight="1" x14ac:dyDescent="0.2">
      <c r="B1314" s="61">
        <v>1809</v>
      </c>
      <c r="C1314" s="82">
        <v>35</v>
      </c>
      <c r="D1314" s="83" t="s">
        <v>1697</v>
      </c>
      <c r="E1314" s="84">
        <v>21596</v>
      </c>
      <c r="F1314" s="84" t="s">
        <v>1579</v>
      </c>
      <c r="G1314" s="83" t="s">
        <v>1666</v>
      </c>
      <c r="H1314" s="85">
        <v>16072023</v>
      </c>
      <c r="I1314" s="85">
        <v>3116</v>
      </c>
      <c r="J1314" s="83" t="s">
        <v>1720</v>
      </c>
      <c r="K1314" s="83" t="s">
        <v>1720</v>
      </c>
      <c r="L1314" s="86">
        <v>1809</v>
      </c>
      <c r="M1314" s="83" t="s">
        <v>1721</v>
      </c>
    </row>
    <row r="1315" spans="2:13" ht="13.15" customHeight="1" x14ac:dyDescent="0.2">
      <c r="B1315" s="61">
        <v>1810</v>
      </c>
      <c r="C1315" s="82">
        <v>35</v>
      </c>
      <c r="D1315" s="83" t="s">
        <v>1697</v>
      </c>
      <c r="E1315" s="84">
        <v>21596</v>
      </c>
      <c r="F1315" s="84" t="s">
        <v>1579</v>
      </c>
      <c r="G1315" s="83" t="s">
        <v>1666</v>
      </c>
      <c r="H1315" s="85">
        <v>16072023</v>
      </c>
      <c r="I1315" s="85">
        <v>3116</v>
      </c>
      <c r="J1315" s="83" t="s">
        <v>1720</v>
      </c>
      <c r="K1315" s="83" t="s">
        <v>1720</v>
      </c>
      <c r="L1315" s="86">
        <v>1810</v>
      </c>
      <c r="M1315" s="83" t="s">
        <v>414</v>
      </c>
    </row>
    <row r="1316" spans="2:13" ht="13.15" customHeight="1" x14ac:dyDescent="0.2">
      <c r="B1316" s="61">
        <v>1812</v>
      </c>
      <c r="C1316" s="82">
        <v>35</v>
      </c>
      <c r="D1316" s="83" t="s">
        <v>1697</v>
      </c>
      <c r="E1316" s="84">
        <v>21596</v>
      </c>
      <c r="F1316" s="84" t="s">
        <v>1579</v>
      </c>
      <c r="G1316" s="83" t="s">
        <v>1666</v>
      </c>
      <c r="H1316" s="85">
        <v>16072023</v>
      </c>
      <c r="I1316" s="85">
        <v>3116</v>
      </c>
      <c r="J1316" s="83" t="s">
        <v>1720</v>
      </c>
      <c r="K1316" s="83" t="s">
        <v>1720</v>
      </c>
      <c r="L1316" s="86">
        <v>1812</v>
      </c>
      <c r="M1316" s="83" t="s">
        <v>1722</v>
      </c>
    </row>
    <row r="1317" spans="2:13" ht="13.15" customHeight="1" x14ac:dyDescent="0.2">
      <c r="B1317" s="61">
        <v>1849</v>
      </c>
      <c r="C1317" s="82">
        <v>35</v>
      </c>
      <c r="D1317" s="83" t="s">
        <v>1697</v>
      </c>
      <c r="E1317" s="84">
        <v>21596</v>
      </c>
      <c r="F1317" s="84" t="s">
        <v>1579</v>
      </c>
      <c r="G1317" s="83" t="s">
        <v>1666</v>
      </c>
      <c r="H1317" s="85">
        <v>16072023</v>
      </c>
      <c r="I1317" s="85">
        <v>3116</v>
      </c>
      <c r="J1317" s="83" t="s">
        <v>1720</v>
      </c>
      <c r="K1317" s="83" t="s">
        <v>1720</v>
      </c>
      <c r="L1317" s="86">
        <v>1849</v>
      </c>
      <c r="M1317" s="83" t="s">
        <v>3181</v>
      </c>
    </row>
    <row r="1318" spans="2:13" ht="13.15" customHeight="1" x14ac:dyDescent="0.2">
      <c r="B1318" s="61">
        <v>1815</v>
      </c>
      <c r="C1318" s="82">
        <v>35</v>
      </c>
      <c r="D1318" s="83" t="s">
        <v>1697</v>
      </c>
      <c r="E1318" s="84">
        <v>21596</v>
      </c>
      <c r="F1318" s="84" t="s">
        <v>1579</v>
      </c>
      <c r="G1318" s="83" t="s">
        <v>1666</v>
      </c>
      <c r="H1318" s="85">
        <v>16072023</v>
      </c>
      <c r="I1318" s="85">
        <v>3116</v>
      </c>
      <c r="J1318" s="83" t="s">
        <v>1720</v>
      </c>
      <c r="K1318" s="83" t="s">
        <v>1720</v>
      </c>
      <c r="L1318" s="86">
        <v>1815</v>
      </c>
      <c r="M1318" s="83" t="s">
        <v>1723</v>
      </c>
    </row>
    <row r="1319" spans="2:13" ht="13.15" customHeight="1" x14ac:dyDescent="0.2">
      <c r="B1319" s="61">
        <v>1816</v>
      </c>
      <c r="C1319" s="82">
        <v>35</v>
      </c>
      <c r="D1319" s="83" t="s">
        <v>1697</v>
      </c>
      <c r="E1319" s="84">
        <v>21596</v>
      </c>
      <c r="F1319" s="84" t="s">
        <v>1579</v>
      </c>
      <c r="G1319" s="83" t="s">
        <v>1666</v>
      </c>
      <c r="H1319" s="85">
        <v>16072023</v>
      </c>
      <c r="I1319" s="85">
        <v>3116</v>
      </c>
      <c r="J1319" s="83" t="s">
        <v>1720</v>
      </c>
      <c r="K1319" s="83" t="s">
        <v>1720</v>
      </c>
      <c r="L1319" s="86">
        <v>1816</v>
      </c>
      <c r="M1319" s="83" t="s">
        <v>1724</v>
      </c>
    </row>
    <row r="1320" spans="2:13" ht="13.15" customHeight="1" x14ac:dyDescent="0.2">
      <c r="B1320" s="61">
        <v>1817</v>
      </c>
      <c r="C1320" s="82">
        <v>35</v>
      </c>
      <c r="D1320" s="83" t="s">
        <v>1697</v>
      </c>
      <c r="E1320" s="84">
        <v>21596</v>
      </c>
      <c r="F1320" s="84" t="s">
        <v>1579</v>
      </c>
      <c r="G1320" s="83" t="s">
        <v>1666</v>
      </c>
      <c r="H1320" s="85">
        <v>16072023</v>
      </c>
      <c r="I1320" s="85">
        <v>3116</v>
      </c>
      <c r="J1320" s="83" t="s">
        <v>1720</v>
      </c>
      <c r="K1320" s="83" t="s">
        <v>1720</v>
      </c>
      <c r="L1320" s="86">
        <v>1817</v>
      </c>
      <c r="M1320" s="83" t="s">
        <v>1725</v>
      </c>
    </row>
    <row r="1321" spans="2:13" ht="13.15" customHeight="1" x14ac:dyDescent="0.2">
      <c r="B1321" s="61">
        <v>1818</v>
      </c>
      <c r="C1321" s="82">
        <v>35</v>
      </c>
      <c r="D1321" s="83" t="s">
        <v>1697</v>
      </c>
      <c r="E1321" s="84">
        <v>21596</v>
      </c>
      <c r="F1321" s="84" t="s">
        <v>1579</v>
      </c>
      <c r="G1321" s="83" t="s">
        <v>1666</v>
      </c>
      <c r="H1321" s="85">
        <v>16072023</v>
      </c>
      <c r="I1321" s="85">
        <v>3116</v>
      </c>
      <c r="J1321" s="83" t="s">
        <v>1720</v>
      </c>
      <c r="K1321" s="83" t="s">
        <v>1720</v>
      </c>
      <c r="L1321" s="86">
        <v>1818</v>
      </c>
      <c r="M1321" s="83" t="s">
        <v>1726</v>
      </c>
    </row>
    <row r="1322" spans="2:13" ht="13.15" customHeight="1" x14ac:dyDescent="0.2">
      <c r="B1322" s="61">
        <v>1819</v>
      </c>
      <c r="C1322" s="82">
        <v>35</v>
      </c>
      <c r="D1322" s="83" t="s">
        <v>1697</v>
      </c>
      <c r="E1322" s="84">
        <v>21596</v>
      </c>
      <c r="F1322" s="84" t="s">
        <v>1579</v>
      </c>
      <c r="G1322" s="83" t="s">
        <v>1666</v>
      </c>
      <c r="H1322" s="85">
        <v>16072023</v>
      </c>
      <c r="I1322" s="85">
        <v>3116</v>
      </c>
      <c r="J1322" s="83" t="s">
        <v>1720</v>
      </c>
      <c r="K1322" s="83" t="s">
        <v>1720</v>
      </c>
      <c r="L1322" s="86">
        <v>1819</v>
      </c>
      <c r="M1322" s="83" t="s">
        <v>1727</v>
      </c>
    </row>
    <row r="1323" spans="2:13" ht="13.15" customHeight="1" x14ac:dyDescent="0.2">
      <c r="B1323" s="61">
        <v>1842</v>
      </c>
      <c r="C1323" s="82">
        <v>35</v>
      </c>
      <c r="D1323" s="83" t="s">
        <v>1697</v>
      </c>
      <c r="E1323" s="84">
        <v>21540</v>
      </c>
      <c r="F1323" s="84" t="s">
        <v>1665</v>
      </c>
      <c r="G1323" s="83" t="s">
        <v>1666</v>
      </c>
      <c r="H1323" s="85">
        <v>16072011</v>
      </c>
      <c r="I1323" s="85">
        <v>211</v>
      </c>
      <c r="J1323" s="83" t="s">
        <v>1667</v>
      </c>
      <c r="K1323" s="83" t="s">
        <v>1668</v>
      </c>
      <c r="L1323" s="86">
        <v>1842</v>
      </c>
      <c r="M1323" s="83" t="s">
        <v>1668</v>
      </c>
    </row>
    <row r="1324" spans="2:13" ht="13.15" customHeight="1" x14ac:dyDescent="0.2">
      <c r="B1324" s="61">
        <v>1863</v>
      </c>
      <c r="C1324" s="82">
        <v>35</v>
      </c>
      <c r="D1324" s="83" t="s">
        <v>1697</v>
      </c>
      <c r="E1324" s="84">
        <v>21596</v>
      </c>
      <c r="F1324" s="84" t="s">
        <v>1579</v>
      </c>
      <c r="G1324" s="83" t="s">
        <v>1666</v>
      </c>
      <c r="H1324" s="85">
        <v>16072015</v>
      </c>
      <c r="I1324" s="85">
        <v>263</v>
      </c>
      <c r="J1324" s="83" t="s">
        <v>1731</v>
      </c>
      <c r="K1324" s="83" t="s">
        <v>1732</v>
      </c>
      <c r="L1324" s="86">
        <v>1863</v>
      </c>
      <c r="M1324" s="83" t="s">
        <v>1733</v>
      </c>
    </row>
    <row r="1325" spans="2:13" ht="13.15" customHeight="1" x14ac:dyDescent="0.2">
      <c r="B1325" s="61">
        <v>1805</v>
      </c>
      <c r="C1325" s="82">
        <v>35</v>
      </c>
      <c r="D1325" s="83" t="s">
        <v>1697</v>
      </c>
      <c r="E1325" s="84">
        <v>21596</v>
      </c>
      <c r="F1325" s="84" t="s">
        <v>1579</v>
      </c>
      <c r="G1325" s="83" t="s">
        <v>1666</v>
      </c>
      <c r="H1325" s="85">
        <v>16072015</v>
      </c>
      <c r="I1325" s="85">
        <v>263</v>
      </c>
      <c r="J1325" s="83" t="s">
        <v>1731</v>
      </c>
      <c r="K1325" s="83" t="s">
        <v>1732</v>
      </c>
      <c r="L1325" s="86">
        <v>1805</v>
      </c>
      <c r="M1325" s="83" t="s">
        <v>1734</v>
      </c>
    </row>
    <row r="1326" spans="2:13" ht="13.15" customHeight="1" x14ac:dyDescent="0.2">
      <c r="B1326" s="61">
        <v>1864</v>
      </c>
      <c r="C1326" s="82">
        <v>35</v>
      </c>
      <c r="D1326" s="83" t="s">
        <v>1697</v>
      </c>
      <c r="E1326" s="84">
        <v>21596</v>
      </c>
      <c r="F1326" s="84" t="s">
        <v>1579</v>
      </c>
      <c r="G1326" s="83" t="s">
        <v>1666</v>
      </c>
      <c r="H1326" s="85">
        <v>16072015</v>
      </c>
      <c r="I1326" s="85">
        <v>263</v>
      </c>
      <c r="J1326" s="83" t="s">
        <v>1731</v>
      </c>
      <c r="K1326" s="83" t="s">
        <v>1732</v>
      </c>
      <c r="L1326" s="86">
        <v>1864</v>
      </c>
      <c r="M1326" s="83" t="s">
        <v>1735</v>
      </c>
    </row>
    <row r="1327" spans="2:13" ht="13.15" customHeight="1" x14ac:dyDescent="0.2">
      <c r="B1327" s="61">
        <v>1865</v>
      </c>
      <c r="C1327" s="82">
        <v>35</v>
      </c>
      <c r="D1327" s="83" t="s">
        <v>1697</v>
      </c>
      <c r="E1327" s="84">
        <v>21596</v>
      </c>
      <c r="F1327" s="84" t="s">
        <v>1579</v>
      </c>
      <c r="G1327" s="83" t="s">
        <v>1666</v>
      </c>
      <c r="H1327" s="85">
        <v>16072015</v>
      </c>
      <c r="I1327" s="85">
        <v>263</v>
      </c>
      <c r="J1327" s="83" t="s">
        <v>1731</v>
      </c>
      <c r="K1327" s="83" t="s">
        <v>1732</v>
      </c>
      <c r="L1327" s="86">
        <v>1865</v>
      </c>
      <c r="M1327" s="83" t="s">
        <v>1736</v>
      </c>
    </row>
    <row r="1328" spans="2:13" ht="13.15" customHeight="1" x14ac:dyDescent="0.2">
      <c r="B1328" s="61">
        <v>1866</v>
      </c>
      <c r="C1328" s="82">
        <v>35</v>
      </c>
      <c r="D1328" s="83" t="s">
        <v>1697</v>
      </c>
      <c r="E1328" s="84">
        <v>21596</v>
      </c>
      <c r="F1328" s="84" t="s">
        <v>1579</v>
      </c>
      <c r="G1328" s="83" t="s">
        <v>1666</v>
      </c>
      <c r="H1328" s="85">
        <v>16072015</v>
      </c>
      <c r="I1328" s="85">
        <v>263</v>
      </c>
      <c r="J1328" s="83" t="s">
        <v>1731</v>
      </c>
      <c r="K1328" s="83" t="s">
        <v>1732</v>
      </c>
      <c r="L1328" s="86">
        <v>1866</v>
      </c>
      <c r="M1328" s="83" t="s">
        <v>1737</v>
      </c>
    </row>
    <row r="1329" spans="2:13" ht="13.15" customHeight="1" x14ac:dyDescent="0.2">
      <c r="B1329" s="61">
        <v>1806</v>
      </c>
      <c r="C1329" s="82">
        <v>35</v>
      </c>
      <c r="D1329" s="83" t="s">
        <v>1697</v>
      </c>
      <c r="E1329" s="84">
        <v>21596</v>
      </c>
      <c r="F1329" s="84" t="s">
        <v>1579</v>
      </c>
      <c r="G1329" s="83" t="s">
        <v>1666</v>
      </c>
      <c r="H1329" s="85">
        <v>16072015</v>
      </c>
      <c r="I1329" s="85">
        <v>263</v>
      </c>
      <c r="J1329" s="83" t="s">
        <v>1731</v>
      </c>
      <c r="K1329" s="83" t="s">
        <v>1732</v>
      </c>
      <c r="L1329" s="86">
        <v>1806</v>
      </c>
      <c r="M1329" s="83" t="s">
        <v>1738</v>
      </c>
    </row>
    <row r="1330" spans="2:13" ht="13.15" customHeight="1" x14ac:dyDescent="0.2">
      <c r="B1330" s="61">
        <v>1868</v>
      </c>
      <c r="C1330" s="82">
        <v>35</v>
      </c>
      <c r="D1330" s="83" t="s">
        <v>1697</v>
      </c>
      <c r="E1330" s="84">
        <v>21596</v>
      </c>
      <c r="F1330" s="84" t="s">
        <v>1579</v>
      </c>
      <c r="G1330" s="83" t="s">
        <v>1666</v>
      </c>
      <c r="H1330" s="85">
        <v>16072015</v>
      </c>
      <c r="I1330" s="85">
        <v>263</v>
      </c>
      <c r="J1330" s="83" t="s">
        <v>1731</v>
      </c>
      <c r="K1330" s="83" t="s">
        <v>1732</v>
      </c>
      <c r="L1330" s="86">
        <v>1868</v>
      </c>
      <c r="M1330" s="83" t="s">
        <v>1739</v>
      </c>
    </row>
    <row r="1331" spans="2:13" ht="13.15" customHeight="1" x14ac:dyDescent="0.2">
      <c r="B1331" s="61">
        <v>1869</v>
      </c>
      <c r="C1331" s="82">
        <v>35</v>
      </c>
      <c r="D1331" s="83" t="s">
        <v>1697</v>
      </c>
      <c r="E1331" s="84">
        <v>21596</v>
      </c>
      <c r="F1331" s="84" t="s">
        <v>1579</v>
      </c>
      <c r="G1331" s="83" t="s">
        <v>1666</v>
      </c>
      <c r="H1331" s="85">
        <v>16072015</v>
      </c>
      <c r="I1331" s="85">
        <v>263</v>
      </c>
      <c r="J1331" s="83" t="s">
        <v>1731</v>
      </c>
      <c r="K1331" s="83" t="s">
        <v>1732</v>
      </c>
      <c r="L1331" s="86">
        <v>1869</v>
      </c>
      <c r="M1331" s="83" t="s">
        <v>1740</v>
      </c>
    </row>
    <row r="1332" spans="2:13" ht="13.15" customHeight="1" x14ac:dyDescent="0.2">
      <c r="B1332" s="61">
        <v>1870</v>
      </c>
      <c r="C1332" s="82">
        <v>35</v>
      </c>
      <c r="D1332" s="83" t="s">
        <v>1697</v>
      </c>
      <c r="E1332" s="84">
        <v>21596</v>
      </c>
      <c r="F1332" s="84" t="s">
        <v>1579</v>
      </c>
      <c r="G1332" s="83" t="s">
        <v>1666</v>
      </c>
      <c r="H1332" s="85">
        <v>16072015</v>
      </c>
      <c r="I1332" s="85">
        <v>263</v>
      </c>
      <c r="J1332" s="83" t="s">
        <v>1731</v>
      </c>
      <c r="K1332" s="83" t="s">
        <v>1732</v>
      </c>
      <c r="L1332" s="86">
        <v>1870</v>
      </c>
      <c r="M1332" s="83" t="s">
        <v>1547</v>
      </c>
    </row>
    <row r="1333" spans="2:13" ht="13.15" customHeight="1" x14ac:dyDescent="0.2">
      <c r="B1333" s="61">
        <v>1872</v>
      </c>
      <c r="C1333" s="82">
        <v>35</v>
      </c>
      <c r="D1333" s="83" t="s">
        <v>1697</v>
      </c>
      <c r="E1333" s="84">
        <v>21596</v>
      </c>
      <c r="F1333" s="84" t="s">
        <v>1579</v>
      </c>
      <c r="G1333" s="83" t="s">
        <v>1666</v>
      </c>
      <c r="H1333" s="85">
        <v>16072015</v>
      </c>
      <c r="I1333" s="85">
        <v>263</v>
      </c>
      <c r="J1333" s="83" t="s">
        <v>1731</v>
      </c>
      <c r="K1333" s="83" t="s">
        <v>1732</v>
      </c>
      <c r="L1333" s="86">
        <v>1872</v>
      </c>
      <c r="M1333" s="83" t="s">
        <v>817</v>
      </c>
    </row>
    <row r="1334" spans="2:13" ht="13.15" customHeight="1" x14ac:dyDescent="0.2">
      <c r="B1334" s="61">
        <v>1873</v>
      </c>
      <c r="C1334" s="82">
        <v>35</v>
      </c>
      <c r="D1334" s="83" t="s">
        <v>1697</v>
      </c>
      <c r="E1334" s="84">
        <v>21596</v>
      </c>
      <c r="F1334" s="84" t="s">
        <v>1579</v>
      </c>
      <c r="G1334" s="83" t="s">
        <v>1666</v>
      </c>
      <c r="H1334" s="85">
        <v>16072015</v>
      </c>
      <c r="I1334" s="85">
        <v>263</v>
      </c>
      <c r="J1334" s="83" t="s">
        <v>1731</v>
      </c>
      <c r="K1334" s="83" t="s">
        <v>1732</v>
      </c>
      <c r="L1334" s="86">
        <v>1873</v>
      </c>
      <c r="M1334" s="83" t="s">
        <v>1732</v>
      </c>
    </row>
    <row r="1335" spans="2:13" ht="13.15" customHeight="1" x14ac:dyDescent="0.2">
      <c r="B1335" s="61">
        <v>1874</v>
      </c>
      <c r="C1335" s="82">
        <v>35</v>
      </c>
      <c r="D1335" s="83" t="s">
        <v>1697</v>
      </c>
      <c r="E1335" s="84">
        <v>21596</v>
      </c>
      <c r="F1335" s="84" t="s">
        <v>1579</v>
      </c>
      <c r="G1335" s="83" t="s">
        <v>1666</v>
      </c>
      <c r="H1335" s="85">
        <v>16072015</v>
      </c>
      <c r="I1335" s="85">
        <v>263</v>
      </c>
      <c r="J1335" s="83" t="s">
        <v>1731</v>
      </c>
      <c r="K1335" s="83" t="s">
        <v>1732</v>
      </c>
      <c r="L1335" s="86">
        <v>1874</v>
      </c>
      <c r="M1335" s="83" t="s">
        <v>1741</v>
      </c>
    </row>
    <row r="1336" spans="2:13" ht="13.15" customHeight="1" x14ac:dyDescent="0.2">
      <c r="B1336" s="61">
        <v>1875</v>
      </c>
      <c r="C1336" s="82">
        <v>35</v>
      </c>
      <c r="D1336" s="83" t="s">
        <v>1697</v>
      </c>
      <c r="E1336" s="84">
        <v>21596</v>
      </c>
      <c r="F1336" s="84" t="s">
        <v>1579</v>
      </c>
      <c r="G1336" s="83" t="s">
        <v>1666</v>
      </c>
      <c r="H1336" s="85">
        <v>16072015</v>
      </c>
      <c r="I1336" s="85">
        <v>263</v>
      </c>
      <c r="J1336" s="83" t="s">
        <v>1731</v>
      </c>
      <c r="K1336" s="83" t="s">
        <v>1732</v>
      </c>
      <c r="L1336" s="86">
        <v>1875</v>
      </c>
      <c r="M1336" s="83" t="s">
        <v>1742</v>
      </c>
    </row>
    <row r="1337" spans="2:13" ht="13.15" customHeight="1" x14ac:dyDescent="0.2">
      <c r="B1337" s="61">
        <v>1876</v>
      </c>
      <c r="C1337" s="82">
        <v>35</v>
      </c>
      <c r="D1337" s="83" t="s">
        <v>1697</v>
      </c>
      <c r="E1337" s="84">
        <v>21596</v>
      </c>
      <c r="F1337" s="84" t="s">
        <v>1579</v>
      </c>
      <c r="G1337" s="83" t="s">
        <v>1666</v>
      </c>
      <c r="H1337" s="85">
        <v>16072015</v>
      </c>
      <c r="I1337" s="85">
        <v>263</v>
      </c>
      <c r="J1337" s="83" t="s">
        <v>1731</v>
      </c>
      <c r="K1337" s="83" t="s">
        <v>1732</v>
      </c>
      <c r="L1337" s="86">
        <v>1876</v>
      </c>
      <c r="M1337" s="83" t="s">
        <v>1743</v>
      </c>
    </row>
    <row r="1338" spans="2:13" ht="13.15" customHeight="1" x14ac:dyDescent="0.2">
      <c r="B1338" s="61">
        <v>1877</v>
      </c>
      <c r="C1338" s="82">
        <v>35</v>
      </c>
      <c r="D1338" s="83" t="s">
        <v>1697</v>
      </c>
      <c r="E1338" s="84">
        <v>21596</v>
      </c>
      <c r="F1338" s="84" t="s">
        <v>1579</v>
      </c>
      <c r="G1338" s="83" t="s">
        <v>1666</v>
      </c>
      <c r="H1338" s="85">
        <v>16072015</v>
      </c>
      <c r="I1338" s="85">
        <v>263</v>
      </c>
      <c r="J1338" s="83" t="s">
        <v>1731</v>
      </c>
      <c r="K1338" s="83" t="s">
        <v>1732</v>
      </c>
      <c r="L1338" s="86">
        <v>1877</v>
      </c>
      <c r="M1338" s="83" t="s">
        <v>1744</v>
      </c>
    </row>
    <row r="1339" spans="2:13" ht="13.15" customHeight="1" x14ac:dyDescent="0.2">
      <c r="B1339" s="61">
        <v>1901</v>
      </c>
      <c r="C1339" s="82">
        <v>35</v>
      </c>
      <c r="D1339" s="83" t="s">
        <v>1697</v>
      </c>
      <c r="E1339" s="84">
        <v>21540</v>
      </c>
      <c r="F1339" s="84" t="s">
        <v>1665</v>
      </c>
      <c r="G1339" s="83" t="s">
        <v>1666</v>
      </c>
      <c r="H1339" s="85">
        <v>16072018</v>
      </c>
      <c r="I1339" s="85">
        <v>280</v>
      </c>
      <c r="J1339" s="83" t="s">
        <v>1728</v>
      </c>
      <c r="K1339" s="83" t="s">
        <v>1745</v>
      </c>
      <c r="L1339" s="86">
        <v>1901</v>
      </c>
      <c r="M1339" s="83" t="s">
        <v>1696</v>
      </c>
    </row>
    <row r="1340" spans="2:13" ht="13.15" customHeight="1" x14ac:dyDescent="0.2">
      <c r="B1340" s="61">
        <v>1903</v>
      </c>
      <c r="C1340" s="82">
        <v>35</v>
      </c>
      <c r="D1340" s="83" t="s">
        <v>1697</v>
      </c>
      <c r="E1340" s="84">
        <v>21540</v>
      </c>
      <c r="F1340" s="84" t="s">
        <v>1665</v>
      </c>
      <c r="G1340" s="83" t="s">
        <v>1666</v>
      </c>
      <c r="H1340" s="85">
        <v>16072018</v>
      </c>
      <c r="I1340" s="85">
        <v>280</v>
      </c>
      <c r="J1340" s="83" t="s">
        <v>1728</v>
      </c>
      <c r="K1340" s="83" t="s">
        <v>1745</v>
      </c>
      <c r="L1340" s="86">
        <v>1903</v>
      </c>
      <c r="M1340" s="83" t="s">
        <v>1746</v>
      </c>
    </row>
    <row r="1341" spans="2:13" ht="13.15" customHeight="1" x14ac:dyDescent="0.2">
      <c r="B1341" s="61">
        <v>1904</v>
      </c>
      <c r="C1341" s="82">
        <v>35</v>
      </c>
      <c r="D1341" s="83" t="s">
        <v>1697</v>
      </c>
      <c r="E1341" s="84">
        <v>21540</v>
      </c>
      <c r="F1341" s="84" t="s">
        <v>1665</v>
      </c>
      <c r="G1341" s="83" t="s">
        <v>1666</v>
      </c>
      <c r="H1341" s="85">
        <v>16072018</v>
      </c>
      <c r="I1341" s="85">
        <v>280</v>
      </c>
      <c r="J1341" s="83" t="s">
        <v>1728</v>
      </c>
      <c r="K1341" s="83" t="s">
        <v>1745</v>
      </c>
      <c r="L1341" s="86">
        <v>1904</v>
      </c>
      <c r="M1341" s="83" t="s">
        <v>1729</v>
      </c>
    </row>
    <row r="1342" spans="2:13" ht="13.15" customHeight="1" x14ac:dyDescent="0.2">
      <c r="B1342" s="61">
        <v>1905</v>
      </c>
      <c r="C1342" s="82">
        <v>35</v>
      </c>
      <c r="D1342" s="83" t="s">
        <v>1697</v>
      </c>
      <c r="E1342" s="84">
        <v>21540</v>
      </c>
      <c r="F1342" s="84" t="s">
        <v>1665</v>
      </c>
      <c r="G1342" s="83" t="s">
        <v>1666</v>
      </c>
      <c r="H1342" s="85">
        <v>16072018</v>
      </c>
      <c r="I1342" s="85">
        <v>280</v>
      </c>
      <c r="J1342" s="83" t="s">
        <v>1728</v>
      </c>
      <c r="K1342" s="83" t="s">
        <v>1745</v>
      </c>
      <c r="L1342" s="86">
        <v>1905</v>
      </c>
      <c r="M1342" s="83" t="s">
        <v>1730</v>
      </c>
    </row>
    <row r="1343" spans="2:13" ht="13.15" customHeight="1" x14ac:dyDescent="0.2">
      <c r="B1343" s="61">
        <v>1906</v>
      </c>
      <c r="C1343" s="82">
        <v>35</v>
      </c>
      <c r="D1343" s="83" t="s">
        <v>1697</v>
      </c>
      <c r="E1343" s="84">
        <v>21540</v>
      </c>
      <c r="F1343" s="84" t="s">
        <v>1665</v>
      </c>
      <c r="G1343" s="83" t="s">
        <v>1666</v>
      </c>
      <c r="H1343" s="85">
        <v>16072018</v>
      </c>
      <c r="I1343" s="85">
        <v>280</v>
      </c>
      <c r="J1343" s="83" t="s">
        <v>1728</v>
      </c>
      <c r="K1343" s="83" t="s">
        <v>1745</v>
      </c>
      <c r="L1343" s="86">
        <v>1906</v>
      </c>
      <c r="M1343" s="83" t="s">
        <v>1747</v>
      </c>
    </row>
    <row r="1344" spans="2:13" ht="13.15" customHeight="1" x14ac:dyDescent="0.2">
      <c r="B1344" s="61">
        <v>1907</v>
      </c>
      <c r="C1344" s="82">
        <v>35</v>
      </c>
      <c r="D1344" s="83" t="s">
        <v>1697</v>
      </c>
      <c r="E1344" s="84">
        <v>21540</v>
      </c>
      <c r="F1344" s="84" t="s">
        <v>1665</v>
      </c>
      <c r="G1344" s="83" t="s">
        <v>1666</v>
      </c>
      <c r="H1344" s="85">
        <v>16072018</v>
      </c>
      <c r="I1344" s="85">
        <v>280</v>
      </c>
      <c r="J1344" s="83" t="s">
        <v>1728</v>
      </c>
      <c r="K1344" s="83" t="s">
        <v>1745</v>
      </c>
      <c r="L1344" s="86">
        <v>1907</v>
      </c>
      <c r="M1344" s="83" t="s">
        <v>1748</v>
      </c>
    </row>
    <row r="1345" spans="2:13" ht="13.15" customHeight="1" x14ac:dyDescent="0.2">
      <c r="B1345" s="61">
        <v>1909</v>
      </c>
      <c r="C1345" s="82">
        <v>35</v>
      </c>
      <c r="D1345" s="83" t="s">
        <v>1697</v>
      </c>
      <c r="E1345" s="84">
        <v>21540</v>
      </c>
      <c r="F1345" s="84" t="s">
        <v>1665</v>
      </c>
      <c r="G1345" s="83" t="s">
        <v>1666</v>
      </c>
      <c r="H1345" s="85">
        <v>16072018</v>
      </c>
      <c r="I1345" s="85">
        <v>280</v>
      </c>
      <c r="J1345" s="83" t="s">
        <v>1728</v>
      </c>
      <c r="K1345" s="83" t="s">
        <v>1745</v>
      </c>
      <c r="L1345" s="86">
        <v>1909</v>
      </c>
      <c r="M1345" s="83" t="s">
        <v>1749</v>
      </c>
    </row>
    <row r="1346" spans="2:13" ht="13.15" customHeight="1" x14ac:dyDescent="0.2">
      <c r="B1346" s="61">
        <v>1889</v>
      </c>
      <c r="C1346" s="82">
        <v>35</v>
      </c>
      <c r="D1346" s="83" t="s">
        <v>1697</v>
      </c>
      <c r="E1346" s="84">
        <v>21596</v>
      </c>
      <c r="F1346" s="84" t="s">
        <v>1579</v>
      </c>
      <c r="G1346" s="83" t="s">
        <v>1666</v>
      </c>
      <c r="H1346" s="85">
        <v>16072018</v>
      </c>
      <c r="I1346" s="85">
        <v>280</v>
      </c>
      <c r="J1346" s="83" t="s">
        <v>1728</v>
      </c>
      <c r="K1346" s="83" t="s">
        <v>1745</v>
      </c>
      <c r="L1346" s="86">
        <v>1889</v>
      </c>
      <c r="M1346" s="83" t="s">
        <v>1745</v>
      </c>
    </row>
    <row r="1347" spans="2:13" ht="13.15" customHeight="1" x14ac:dyDescent="0.2">
      <c r="B1347" s="61">
        <v>1911</v>
      </c>
      <c r="C1347" s="82">
        <v>35</v>
      </c>
      <c r="D1347" s="83" t="s">
        <v>1697</v>
      </c>
      <c r="E1347" s="84">
        <v>21540</v>
      </c>
      <c r="F1347" s="84" t="s">
        <v>1665</v>
      </c>
      <c r="G1347" s="83" t="s">
        <v>1666</v>
      </c>
      <c r="H1347" s="85">
        <v>16072018</v>
      </c>
      <c r="I1347" s="85">
        <v>280</v>
      </c>
      <c r="J1347" s="83" t="s">
        <v>1728</v>
      </c>
      <c r="K1347" s="83" t="s">
        <v>1745</v>
      </c>
      <c r="L1347" s="86">
        <v>1911</v>
      </c>
      <c r="M1347" s="83" t="s">
        <v>1750</v>
      </c>
    </row>
    <row r="1348" spans="2:13" ht="13.15" customHeight="1" x14ac:dyDescent="0.2">
      <c r="B1348" s="61">
        <v>1912</v>
      </c>
      <c r="C1348" s="82">
        <v>35</v>
      </c>
      <c r="D1348" s="83" t="s">
        <v>1697</v>
      </c>
      <c r="E1348" s="84">
        <v>21540</v>
      </c>
      <c r="F1348" s="84" t="s">
        <v>1665</v>
      </c>
      <c r="G1348" s="83" t="s">
        <v>1666</v>
      </c>
      <c r="H1348" s="85">
        <v>16072018</v>
      </c>
      <c r="I1348" s="85">
        <v>280</v>
      </c>
      <c r="J1348" s="83" t="s">
        <v>1728</v>
      </c>
      <c r="K1348" s="83" t="s">
        <v>1745</v>
      </c>
      <c r="L1348" s="86">
        <v>1912</v>
      </c>
      <c r="M1348" s="83" t="s">
        <v>3226</v>
      </c>
    </row>
    <row r="1349" spans="2:13" ht="13.15" customHeight="1" x14ac:dyDescent="0.2">
      <c r="B1349" s="61">
        <v>1896</v>
      </c>
      <c r="C1349" s="82">
        <v>35</v>
      </c>
      <c r="D1349" s="83" t="s">
        <v>1697</v>
      </c>
      <c r="E1349" s="84">
        <v>21540</v>
      </c>
      <c r="F1349" s="84" t="s">
        <v>1665</v>
      </c>
      <c r="G1349" s="83" t="s">
        <v>1666</v>
      </c>
      <c r="H1349" s="85">
        <v>16072019</v>
      </c>
      <c r="I1349" s="85">
        <v>232</v>
      </c>
      <c r="J1349" s="83" t="s">
        <v>1751</v>
      </c>
      <c r="K1349" s="83" t="s">
        <v>1752</v>
      </c>
      <c r="L1349" s="86">
        <v>1896</v>
      </c>
      <c r="M1349" s="83" t="s">
        <v>1752</v>
      </c>
    </row>
    <row r="1350" spans="2:13" ht="13.15" customHeight="1" x14ac:dyDescent="0.2">
      <c r="B1350" s="61">
        <v>2176</v>
      </c>
      <c r="C1350" s="82">
        <v>36</v>
      </c>
      <c r="D1350" s="83" t="s">
        <v>1753</v>
      </c>
      <c r="E1350" s="84">
        <v>56611</v>
      </c>
      <c r="F1350" s="84" t="s">
        <v>1754</v>
      </c>
      <c r="G1350" s="83" t="s">
        <v>1141</v>
      </c>
      <c r="H1350" s="85">
        <v>16074002</v>
      </c>
      <c r="I1350" s="85">
        <v>945</v>
      </c>
      <c r="J1350" s="83" t="s">
        <v>1755</v>
      </c>
      <c r="K1350" s="83" t="s">
        <v>1755</v>
      </c>
      <c r="L1350" s="86">
        <v>2176</v>
      </c>
      <c r="M1350" s="83" t="s">
        <v>1755</v>
      </c>
    </row>
    <row r="1351" spans="2:13" ht="13.15" customHeight="1" x14ac:dyDescent="0.2">
      <c r="B1351" s="61">
        <v>2177</v>
      </c>
      <c r="C1351" s="82">
        <v>36</v>
      </c>
      <c r="D1351" s="83" t="s">
        <v>1753</v>
      </c>
      <c r="E1351" s="84">
        <v>56611</v>
      </c>
      <c r="F1351" s="84" t="s">
        <v>1754</v>
      </c>
      <c r="G1351" s="83" t="s">
        <v>1141</v>
      </c>
      <c r="H1351" s="85">
        <v>16074002</v>
      </c>
      <c r="I1351" s="85">
        <v>945</v>
      </c>
      <c r="J1351" s="83" t="s">
        <v>1755</v>
      </c>
      <c r="K1351" s="83" t="s">
        <v>1755</v>
      </c>
      <c r="L1351" s="86">
        <v>2177</v>
      </c>
      <c r="M1351" s="83" t="s">
        <v>1756</v>
      </c>
    </row>
    <row r="1352" spans="2:13" ht="13.15" customHeight="1" x14ac:dyDescent="0.2">
      <c r="B1352" s="61">
        <v>2178</v>
      </c>
      <c r="C1352" s="82">
        <v>36</v>
      </c>
      <c r="D1352" s="83" t="s">
        <v>1753</v>
      </c>
      <c r="E1352" s="84">
        <v>56607</v>
      </c>
      <c r="F1352" s="84" t="s">
        <v>1122</v>
      </c>
      <c r="G1352" s="83" t="s">
        <v>1141</v>
      </c>
      <c r="H1352" s="85">
        <v>16074002</v>
      </c>
      <c r="I1352" s="85">
        <v>945</v>
      </c>
      <c r="J1352" s="83" t="s">
        <v>1755</v>
      </c>
      <c r="K1352" s="83" t="s">
        <v>1755</v>
      </c>
      <c r="L1352" s="86">
        <v>2178</v>
      </c>
      <c r="M1352" s="83" t="s">
        <v>1757</v>
      </c>
    </row>
    <row r="1353" spans="2:13" ht="13.15" customHeight="1" x14ac:dyDescent="0.2">
      <c r="B1353" s="61">
        <v>2179</v>
      </c>
      <c r="C1353" s="82">
        <v>36</v>
      </c>
      <c r="D1353" s="83" t="s">
        <v>1753</v>
      </c>
      <c r="E1353" s="84">
        <v>56611</v>
      </c>
      <c r="F1353" s="84" t="s">
        <v>1754</v>
      </c>
      <c r="G1353" s="83" t="s">
        <v>1141</v>
      </c>
      <c r="H1353" s="85">
        <v>16074002</v>
      </c>
      <c r="I1353" s="85">
        <v>945</v>
      </c>
      <c r="J1353" s="83" t="s">
        <v>1755</v>
      </c>
      <c r="K1353" s="83" t="s">
        <v>1755</v>
      </c>
      <c r="L1353" s="86">
        <v>2179</v>
      </c>
      <c r="M1353" s="83" t="s">
        <v>1758</v>
      </c>
    </row>
    <row r="1354" spans="2:13" ht="13.15" customHeight="1" x14ac:dyDescent="0.2">
      <c r="B1354" s="61">
        <v>1636</v>
      </c>
      <c r="C1354" s="82">
        <v>36</v>
      </c>
      <c r="D1354" s="83" t="s">
        <v>1753</v>
      </c>
      <c r="E1354" s="84">
        <v>56605</v>
      </c>
      <c r="F1354" s="84" t="s">
        <v>948</v>
      </c>
      <c r="G1354" s="83" t="s">
        <v>743</v>
      </c>
      <c r="H1354" s="85">
        <v>16071003</v>
      </c>
      <c r="I1354" s="85">
        <v>816</v>
      </c>
      <c r="J1354" s="83" t="s">
        <v>1759</v>
      </c>
      <c r="K1354" s="83" t="s">
        <v>1760</v>
      </c>
      <c r="L1354" s="86">
        <v>1636</v>
      </c>
      <c r="M1354" s="83" t="s">
        <v>1760</v>
      </c>
    </row>
    <row r="1355" spans="2:13" ht="13.15" customHeight="1" x14ac:dyDescent="0.2">
      <c r="B1355" s="61">
        <v>1637</v>
      </c>
      <c r="C1355" s="82">
        <v>36</v>
      </c>
      <c r="D1355" s="83" t="s">
        <v>1753</v>
      </c>
      <c r="E1355" s="84">
        <v>56605</v>
      </c>
      <c r="F1355" s="84" t="s">
        <v>948</v>
      </c>
      <c r="G1355" s="83" t="s">
        <v>743</v>
      </c>
      <c r="H1355" s="85">
        <v>16071003</v>
      </c>
      <c r="I1355" s="85">
        <v>816</v>
      </c>
      <c r="J1355" s="83" t="s">
        <v>1759</v>
      </c>
      <c r="K1355" s="83" t="s">
        <v>1760</v>
      </c>
      <c r="L1355" s="86">
        <v>1637</v>
      </c>
      <c r="M1355" s="83" t="s">
        <v>1761</v>
      </c>
    </row>
    <row r="1356" spans="2:13" ht="13.15" customHeight="1" x14ac:dyDescent="0.2">
      <c r="B1356" s="61">
        <v>1703</v>
      </c>
      <c r="C1356" s="82">
        <v>36</v>
      </c>
      <c r="D1356" s="83" t="s">
        <v>1753</v>
      </c>
      <c r="E1356" s="84">
        <v>56605</v>
      </c>
      <c r="F1356" s="84" t="s">
        <v>948</v>
      </c>
      <c r="G1356" s="83" t="s">
        <v>743</v>
      </c>
      <c r="H1356" s="85">
        <v>16071003</v>
      </c>
      <c r="I1356" s="85">
        <v>816</v>
      </c>
      <c r="J1356" s="83" t="s">
        <v>1759</v>
      </c>
      <c r="K1356" s="83" t="s">
        <v>1760</v>
      </c>
      <c r="L1356" s="86">
        <v>1703</v>
      </c>
      <c r="M1356" s="83" t="s">
        <v>1762</v>
      </c>
    </row>
    <row r="1357" spans="2:13" ht="13.15" customHeight="1" x14ac:dyDescent="0.2">
      <c r="B1357" s="61">
        <v>1639</v>
      </c>
      <c r="C1357" s="82">
        <v>36</v>
      </c>
      <c r="D1357" s="83" t="s">
        <v>1753</v>
      </c>
      <c r="E1357" s="84">
        <v>56605</v>
      </c>
      <c r="F1357" s="84" t="s">
        <v>948</v>
      </c>
      <c r="G1357" s="83" t="s">
        <v>743</v>
      </c>
      <c r="H1357" s="85">
        <v>16071003</v>
      </c>
      <c r="I1357" s="85">
        <v>816</v>
      </c>
      <c r="J1357" s="83" t="s">
        <v>1759</v>
      </c>
      <c r="K1357" s="83" t="s">
        <v>1760</v>
      </c>
      <c r="L1357" s="86">
        <v>1639</v>
      </c>
      <c r="M1357" s="83" t="s">
        <v>1763</v>
      </c>
    </row>
    <row r="1358" spans="2:13" ht="13.15" customHeight="1" x14ac:dyDescent="0.2">
      <c r="B1358" s="61">
        <v>1640</v>
      </c>
      <c r="C1358" s="82">
        <v>36</v>
      </c>
      <c r="D1358" s="83" t="s">
        <v>1753</v>
      </c>
      <c r="E1358" s="84">
        <v>56605</v>
      </c>
      <c r="F1358" s="84" t="s">
        <v>948</v>
      </c>
      <c r="G1358" s="83" t="s">
        <v>743</v>
      </c>
      <c r="H1358" s="85">
        <v>16071003</v>
      </c>
      <c r="I1358" s="85">
        <v>816</v>
      </c>
      <c r="J1358" s="83" t="s">
        <v>1759</v>
      </c>
      <c r="K1358" s="83" t="s">
        <v>1760</v>
      </c>
      <c r="L1358" s="86">
        <v>1640</v>
      </c>
      <c r="M1358" s="83" t="s">
        <v>1764</v>
      </c>
    </row>
    <row r="1359" spans="2:13" ht="13.15" customHeight="1" x14ac:dyDescent="0.2">
      <c r="B1359" s="61">
        <v>1641</v>
      </c>
      <c r="C1359" s="82">
        <v>36</v>
      </c>
      <c r="D1359" s="83" t="s">
        <v>1753</v>
      </c>
      <c r="E1359" s="84">
        <v>56605</v>
      </c>
      <c r="F1359" s="84" t="s">
        <v>948</v>
      </c>
      <c r="G1359" s="83" t="s">
        <v>743</v>
      </c>
      <c r="H1359" s="85">
        <v>16071003</v>
      </c>
      <c r="I1359" s="85">
        <v>816</v>
      </c>
      <c r="J1359" s="83" t="s">
        <v>1759</v>
      </c>
      <c r="K1359" s="83" t="s">
        <v>1760</v>
      </c>
      <c r="L1359" s="86">
        <v>1641</v>
      </c>
      <c r="M1359" s="83" t="s">
        <v>1765</v>
      </c>
    </row>
    <row r="1360" spans="2:13" ht="13.15" customHeight="1" x14ac:dyDescent="0.2">
      <c r="B1360" s="61">
        <v>1642</v>
      </c>
      <c r="C1360" s="82">
        <v>36</v>
      </c>
      <c r="D1360" s="83" t="s">
        <v>1753</v>
      </c>
      <c r="E1360" s="84">
        <v>56605</v>
      </c>
      <c r="F1360" s="84" t="s">
        <v>948</v>
      </c>
      <c r="G1360" s="83" t="s">
        <v>743</v>
      </c>
      <c r="H1360" s="85">
        <v>16071003</v>
      </c>
      <c r="I1360" s="85">
        <v>816</v>
      </c>
      <c r="J1360" s="83" t="s">
        <v>1759</v>
      </c>
      <c r="K1360" s="83" t="s">
        <v>1760</v>
      </c>
      <c r="L1360" s="86">
        <v>1642</v>
      </c>
      <c r="M1360" s="83" t="s">
        <v>1766</v>
      </c>
    </row>
    <row r="1361" spans="2:13" ht="13.15" customHeight="1" x14ac:dyDescent="0.2">
      <c r="B1361" s="61">
        <v>1644</v>
      </c>
      <c r="C1361" s="82">
        <v>36</v>
      </c>
      <c r="D1361" s="83" t="s">
        <v>1753</v>
      </c>
      <c r="E1361" s="84">
        <v>56605</v>
      </c>
      <c r="F1361" s="84" t="s">
        <v>948</v>
      </c>
      <c r="G1361" s="83" t="s">
        <v>743</v>
      </c>
      <c r="H1361" s="85">
        <v>16071003</v>
      </c>
      <c r="I1361" s="85">
        <v>816</v>
      </c>
      <c r="J1361" s="83" t="s">
        <v>1759</v>
      </c>
      <c r="K1361" s="83" t="s">
        <v>1760</v>
      </c>
      <c r="L1361" s="86">
        <v>1644</v>
      </c>
      <c r="M1361" s="83" t="s">
        <v>3245</v>
      </c>
    </row>
    <row r="1362" spans="2:13" ht="13.15" customHeight="1" x14ac:dyDescent="0.2">
      <c r="B1362" s="61">
        <v>1645</v>
      </c>
      <c r="C1362" s="82">
        <v>36</v>
      </c>
      <c r="D1362" s="83" t="s">
        <v>1753</v>
      </c>
      <c r="E1362" s="84">
        <v>56605</v>
      </c>
      <c r="F1362" s="84" t="s">
        <v>948</v>
      </c>
      <c r="G1362" s="83" t="s">
        <v>743</v>
      </c>
      <c r="H1362" s="85">
        <v>16071003</v>
      </c>
      <c r="I1362" s="85">
        <v>816</v>
      </c>
      <c r="J1362" s="83" t="s">
        <v>1759</v>
      </c>
      <c r="K1362" s="83" t="s">
        <v>1760</v>
      </c>
      <c r="L1362" s="86">
        <v>1645</v>
      </c>
      <c r="M1362" s="83" t="s">
        <v>1767</v>
      </c>
    </row>
    <row r="1363" spans="2:13" ht="13.15" customHeight="1" x14ac:dyDescent="0.2">
      <c r="B1363" s="61">
        <v>1655</v>
      </c>
      <c r="C1363" s="82">
        <v>36</v>
      </c>
      <c r="D1363" s="83" t="s">
        <v>1753</v>
      </c>
      <c r="E1363" s="84">
        <v>56605</v>
      </c>
      <c r="F1363" s="84" t="s">
        <v>948</v>
      </c>
      <c r="G1363" s="83" t="s">
        <v>743</v>
      </c>
      <c r="H1363" s="85">
        <v>16071008</v>
      </c>
      <c r="I1363" s="85">
        <v>885</v>
      </c>
      <c r="J1363" s="83" t="s">
        <v>1768</v>
      </c>
      <c r="K1363" s="83" t="s">
        <v>1769</v>
      </c>
      <c r="L1363" s="86">
        <v>1655</v>
      </c>
      <c r="M1363" s="83" t="s">
        <v>1770</v>
      </c>
    </row>
    <row r="1364" spans="2:13" ht="13.15" customHeight="1" x14ac:dyDescent="0.2">
      <c r="B1364" s="61">
        <v>1656</v>
      </c>
      <c r="C1364" s="82">
        <v>36</v>
      </c>
      <c r="D1364" s="83" t="s">
        <v>1753</v>
      </c>
      <c r="E1364" s="84">
        <v>56605</v>
      </c>
      <c r="F1364" s="84" t="s">
        <v>948</v>
      </c>
      <c r="G1364" s="83" t="s">
        <v>743</v>
      </c>
      <c r="H1364" s="85">
        <v>16071008</v>
      </c>
      <c r="I1364" s="85">
        <v>885</v>
      </c>
      <c r="J1364" s="83" t="s">
        <v>1768</v>
      </c>
      <c r="K1364" s="83" t="s">
        <v>1769</v>
      </c>
      <c r="L1364" s="86">
        <v>1656</v>
      </c>
      <c r="M1364" s="83" t="s">
        <v>1769</v>
      </c>
    </row>
    <row r="1365" spans="2:13" ht="13.15" customHeight="1" x14ac:dyDescent="0.2">
      <c r="B1365" s="61">
        <v>1657</v>
      </c>
      <c r="C1365" s="82">
        <v>36</v>
      </c>
      <c r="D1365" s="83" t="s">
        <v>1753</v>
      </c>
      <c r="E1365" s="84">
        <v>56610</v>
      </c>
      <c r="F1365" s="84" t="s">
        <v>1771</v>
      </c>
      <c r="G1365" s="83" t="s">
        <v>743</v>
      </c>
      <c r="H1365" s="85">
        <v>16071008</v>
      </c>
      <c r="I1365" s="85">
        <v>885</v>
      </c>
      <c r="J1365" s="83" t="s">
        <v>1768</v>
      </c>
      <c r="K1365" s="83" t="s">
        <v>1769</v>
      </c>
      <c r="L1365" s="86">
        <v>1657</v>
      </c>
      <c r="M1365" s="83" t="s">
        <v>1772</v>
      </c>
    </row>
    <row r="1366" spans="2:13" ht="13.15" customHeight="1" x14ac:dyDescent="0.2">
      <c r="B1366" s="61">
        <v>1659</v>
      </c>
      <c r="C1366" s="82">
        <v>36</v>
      </c>
      <c r="D1366" s="83" t="s">
        <v>1753</v>
      </c>
      <c r="E1366" s="84">
        <v>56605</v>
      </c>
      <c r="F1366" s="84" t="s">
        <v>948</v>
      </c>
      <c r="G1366" s="83" t="s">
        <v>743</v>
      </c>
      <c r="H1366" s="85">
        <v>16071008</v>
      </c>
      <c r="I1366" s="85">
        <v>885</v>
      </c>
      <c r="J1366" s="83" t="s">
        <v>1768</v>
      </c>
      <c r="K1366" s="83" t="s">
        <v>1769</v>
      </c>
      <c r="L1366" s="86">
        <v>1659</v>
      </c>
      <c r="M1366" s="83" t="s">
        <v>1773</v>
      </c>
    </row>
    <row r="1367" spans="2:13" ht="13.15" customHeight="1" x14ac:dyDescent="0.2">
      <c r="B1367" s="61">
        <v>1660</v>
      </c>
      <c r="C1367" s="82">
        <v>36</v>
      </c>
      <c r="D1367" s="83" t="s">
        <v>1753</v>
      </c>
      <c r="E1367" s="84">
        <v>56605</v>
      </c>
      <c r="F1367" s="84" t="s">
        <v>948</v>
      </c>
      <c r="G1367" s="83" t="s">
        <v>743</v>
      </c>
      <c r="H1367" s="85">
        <v>16071008</v>
      </c>
      <c r="I1367" s="85">
        <v>885</v>
      </c>
      <c r="J1367" s="83" t="s">
        <v>1768</v>
      </c>
      <c r="K1367" s="83" t="s">
        <v>1769</v>
      </c>
      <c r="L1367" s="86">
        <v>1660</v>
      </c>
      <c r="M1367" s="83" t="s">
        <v>1774</v>
      </c>
    </row>
    <row r="1368" spans="2:13" ht="13.15" customHeight="1" x14ac:dyDescent="0.2">
      <c r="B1368" s="61">
        <v>1661</v>
      </c>
      <c r="C1368" s="82">
        <v>36</v>
      </c>
      <c r="D1368" s="83" t="s">
        <v>1753</v>
      </c>
      <c r="E1368" s="84">
        <v>56605</v>
      </c>
      <c r="F1368" s="84" t="s">
        <v>948</v>
      </c>
      <c r="G1368" s="83" t="s">
        <v>743</v>
      </c>
      <c r="H1368" s="85">
        <v>16071008</v>
      </c>
      <c r="I1368" s="85">
        <v>885</v>
      </c>
      <c r="J1368" s="83" t="s">
        <v>1768</v>
      </c>
      <c r="K1368" s="83" t="s">
        <v>1769</v>
      </c>
      <c r="L1368" s="86">
        <v>1661</v>
      </c>
      <c r="M1368" s="83" t="s">
        <v>1775</v>
      </c>
    </row>
    <row r="1369" spans="2:13" ht="13.15" customHeight="1" x14ac:dyDescent="0.2">
      <c r="B1369" s="61">
        <v>1662</v>
      </c>
      <c r="C1369" s="82">
        <v>36</v>
      </c>
      <c r="D1369" s="83" t="s">
        <v>1753</v>
      </c>
      <c r="E1369" s="84">
        <v>56605</v>
      </c>
      <c r="F1369" s="84" t="s">
        <v>948</v>
      </c>
      <c r="G1369" s="83" t="s">
        <v>743</v>
      </c>
      <c r="H1369" s="85">
        <v>16071008</v>
      </c>
      <c r="I1369" s="85">
        <v>885</v>
      </c>
      <c r="J1369" s="83" t="s">
        <v>1768</v>
      </c>
      <c r="K1369" s="83" t="s">
        <v>1769</v>
      </c>
      <c r="L1369" s="86">
        <v>1662</v>
      </c>
      <c r="M1369" s="83" t="s">
        <v>1776</v>
      </c>
    </row>
    <row r="1370" spans="2:13" ht="13.15" customHeight="1" x14ac:dyDescent="0.2">
      <c r="B1370" s="61">
        <v>1664</v>
      </c>
      <c r="C1370" s="82">
        <v>36</v>
      </c>
      <c r="D1370" s="83" t="s">
        <v>1753</v>
      </c>
      <c r="E1370" s="84">
        <v>56605</v>
      </c>
      <c r="F1370" s="84" t="s">
        <v>948</v>
      </c>
      <c r="G1370" s="83" t="s">
        <v>743</v>
      </c>
      <c r="H1370" s="85">
        <v>16071008</v>
      </c>
      <c r="I1370" s="85">
        <v>885</v>
      </c>
      <c r="J1370" s="83" t="s">
        <v>1768</v>
      </c>
      <c r="K1370" s="83" t="s">
        <v>1769</v>
      </c>
      <c r="L1370" s="86">
        <v>1664</v>
      </c>
      <c r="M1370" s="83" t="s">
        <v>1777</v>
      </c>
    </row>
    <row r="1371" spans="2:13" ht="13.15" customHeight="1" x14ac:dyDescent="0.2">
      <c r="B1371" s="61">
        <v>1665</v>
      </c>
      <c r="C1371" s="82">
        <v>36</v>
      </c>
      <c r="D1371" s="83" t="s">
        <v>1753</v>
      </c>
      <c r="E1371" s="84">
        <v>56605</v>
      </c>
      <c r="F1371" s="84" t="s">
        <v>948</v>
      </c>
      <c r="G1371" s="83" t="s">
        <v>743</v>
      </c>
      <c r="H1371" s="85">
        <v>16071008</v>
      </c>
      <c r="I1371" s="85">
        <v>885</v>
      </c>
      <c r="J1371" s="83" t="s">
        <v>1768</v>
      </c>
      <c r="K1371" s="83" t="s">
        <v>1769</v>
      </c>
      <c r="L1371" s="86">
        <v>1665</v>
      </c>
      <c r="M1371" s="83" t="s">
        <v>379</v>
      </c>
    </row>
    <row r="1372" spans="2:13" ht="13.15" customHeight="1" x14ac:dyDescent="0.2">
      <c r="B1372" s="61">
        <v>1666</v>
      </c>
      <c r="C1372" s="82">
        <v>36</v>
      </c>
      <c r="D1372" s="83" t="s">
        <v>1753</v>
      </c>
      <c r="E1372" s="84">
        <v>56605</v>
      </c>
      <c r="F1372" s="84" t="s">
        <v>948</v>
      </c>
      <c r="G1372" s="83" t="s">
        <v>743</v>
      </c>
      <c r="H1372" s="85">
        <v>16071008</v>
      </c>
      <c r="I1372" s="85">
        <v>885</v>
      </c>
      <c r="J1372" s="83" t="s">
        <v>1768</v>
      </c>
      <c r="K1372" s="83" t="s">
        <v>1769</v>
      </c>
      <c r="L1372" s="86">
        <v>1666</v>
      </c>
      <c r="M1372" s="83" t="s">
        <v>1778</v>
      </c>
    </row>
    <row r="1373" spans="2:13" ht="13.15" customHeight="1" x14ac:dyDescent="0.2">
      <c r="B1373" s="61">
        <v>1667</v>
      </c>
      <c r="C1373" s="82">
        <v>36</v>
      </c>
      <c r="D1373" s="83" t="s">
        <v>1753</v>
      </c>
      <c r="E1373" s="84">
        <v>56605</v>
      </c>
      <c r="F1373" s="84" t="s">
        <v>948</v>
      </c>
      <c r="G1373" s="83" t="s">
        <v>743</v>
      </c>
      <c r="H1373" s="85">
        <v>16071008</v>
      </c>
      <c r="I1373" s="85">
        <v>885</v>
      </c>
      <c r="J1373" s="83" t="s">
        <v>1768</v>
      </c>
      <c r="K1373" s="83" t="s">
        <v>1769</v>
      </c>
      <c r="L1373" s="86">
        <v>1667</v>
      </c>
      <c r="M1373" s="83" t="s">
        <v>1779</v>
      </c>
    </row>
    <row r="1374" spans="2:13" ht="13.15" customHeight="1" x14ac:dyDescent="0.2">
      <c r="B1374" s="61">
        <v>1668</v>
      </c>
      <c r="C1374" s="82">
        <v>36</v>
      </c>
      <c r="D1374" s="83" t="s">
        <v>1753</v>
      </c>
      <c r="E1374" s="84">
        <v>56605</v>
      </c>
      <c r="F1374" s="84" t="s">
        <v>948</v>
      </c>
      <c r="G1374" s="83" t="s">
        <v>743</v>
      </c>
      <c r="H1374" s="85">
        <v>16071008</v>
      </c>
      <c r="I1374" s="85">
        <v>885</v>
      </c>
      <c r="J1374" s="83" t="s">
        <v>1768</v>
      </c>
      <c r="K1374" s="83" t="s">
        <v>1769</v>
      </c>
      <c r="L1374" s="86">
        <v>1668</v>
      </c>
      <c r="M1374" s="83" t="s">
        <v>1780</v>
      </c>
    </row>
    <row r="1375" spans="2:13" ht="13.15" customHeight="1" x14ac:dyDescent="0.2">
      <c r="B1375" s="61">
        <v>1669</v>
      </c>
      <c r="C1375" s="82">
        <v>36</v>
      </c>
      <c r="D1375" s="83" t="s">
        <v>1753</v>
      </c>
      <c r="E1375" s="84">
        <v>56610</v>
      </c>
      <c r="F1375" s="84" t="s">
        <v>1771</v>
      </c>
      <c r="G1375" s="83" t="s">
        <v>743</v>
      </c>
      <c r="H1375" s="85">
        <v>16071008</v>
      </c>
      <c r="I1375" s="85">
        <v>885</v>
      </c>
      <c r="J1375" s="83" t="s">
        <v>1768</v>
      </c>
      <c r="K1375" s="83" t="s">
        <v>1769</v>
      </c>
      <c r="L1375" s="86">
        <v>1669</v>
      </c>
      <c r="M1375" s="83" t="s">
        <v>1781</v>
      </c>
    </row>
    <row r="1376" spans="2:13" ht="13.15" customHeight="1" x14ac:dyDescent="0.2">
      <c r="B1376" s="61">
        <v>1670</v>
      </c>
      <c r="C1376" s="82">
        <v>36</v>
      </c>
      <c r="D1376" s="83" t="s">
        <v>1753</v>
      </c>
      <c r="E1376" s="84">
        <v>56605</v>
      </c>
      <c r="F1376" s="84" t="s">
        <v>948</v>
      </c>
      <c r="G1376" s="83" t="s">
        <v>743</v>
      </c>
      <c r="H1376" s="85">
        <v>16071008</v>
      </c>
      <c r="I1376" s="85">
        <v>885</v>
      </c>
      <c r="J1376" s="83" t="s">
        <v>1768</v>
      </c>
      <c r="K1376" s="83" t="s">
        <v>1769</v>
      </c>
      <c r="L1376" s="86">
        <v>1670</v>
      </c>
      <c r="M1376" s="83" t="s">
        <v>1782</v>
      </c>
    </row>
    <row r="1377" spans="2:13" ht="13.15" customHeight="1" x14ac:dyDescent="0.2">
      <c r="B1377" s="61">
        <v>1672</v>
      </c>
      <c r="C1377" s="82">
        <v>36</v>
      </c>
      <c r="D1377" s="83" t="s">
        <v>1753</v>
      </c>
      <c r="E1377" s="84">
        <v>56605</v>
      </c>
      <c r="F1377" s="84" t="s">
        <v>948</v>
      </c>
      <c r="G1377" s="83" t="s">
        <v>743</v>
      </c>
      <c r="H1377" s="85">
        <v>16071008</v>
      </c>
      <c r="I1377" s="85">
        <v>885</v>
      </c>
      <c r="J1377" s="83" t="s">
        <v>1768</v>
      </c>
      <c r="K1377" s="83" t="s">
        <v>1769</v>
      </c>
      <c r="L1377" s="86">
        <v>1672</v>
      </c>
      <c r="M1377" s="83" t="s">
        <v>1783</v>
      </c>
    </row>
    <row r="1378" spans="2:13" ht="13.15" customHeight="1" x14ac:dyDescent="0.2">
      <c r="B1378" s="61">
        <v>1673</v>
      </c>
      <c r="C1378" s="82">
        <v>36</v>
      </c>
      <c r="D1378" s="83" t="s">
        <v>1753</v>
      </c>
      <c r="E1378" s="84">
        <v>56605</v>
      </c>
      <c r="F1378" s="84" t="s">
        <v>948</v>
      </c>
      <c r="G1378" s="83" t="s">
        <v>743</v>
      </c>
      <c r="H1378" s="85">
        <v>16071008</v>
      </c>
      <c r="I1378" s="85">
        <v>885</v>
      </c>
      <c r="J1378" s="83" t="s">
        <v>1768</v>
      </c>
      <c r="K1378" s="83" t="s">
        <v>1769</v>
      </c>
      <c r="L1378" s="86">
        <v>1673</v>
      </c>
      <c r="M1378" s="83" t="s">
        <v>1784</v>
      </c>
    </row>
    <row r="1379" spans="2:13" ht="13.15" customHeight="1" x14ac:dyDescent="0.2">
      <c r="B1379" s="61">
        <v>1674</v>
      </c>
      <c r="C1379" s="82">
        <v>36</v>
      </c>
      <c r="D1379" s="83" t="s">
        <v>1753</v>
      </c>
      <c r="E1379" s="84">
        <v>56605</v>
      </c>
      <c r="F1379" s="84" t="s">
        <v>948</v>
      </c>
      <c r="G1379" s="83" t="s">
        <v>743</v>
      </c>
      <c r="H1379" s="85">
        <v>16071008</v>
      </c>
      <c r="I1379" s="85">
        <v>885</v>
      </c>
      <c r="J1379" s="83" t="s">
        <v>1768</v>
      </c>
      <c r="K1379" s="83" t="s">
        <v>1769</v>
      </c>
      <c r="L1379" s="86">
        <v>1674</v>
      </c>
      <c r="M1379" s="83" t="s">
        <v>1785</v>
      </c>
    </row>
    <row r="1380" spans="2:13" ht="13.15" customHeight="1" x14ac:dyDescent="0.2">
      <c r="B1380" s="61">
        <v>1675</v>
      </c>
      <c r="C1380" s="82">
        <v>36</v>
      </c>
      <c r="D1380" s="83" t="s">
        <v>1753</v>
      </c>
      <c r="E1380" s="84">
        <v>56605</v>
      </c>
      <c r="F1380" s="84" t="s">
        <v>948</v>
      </c>
      <c r="G1380" s="83" t="s">
        <v>743</v>
      </c>
      <c r="H1380" s="85">
        <v>16071008</v>
      </c>
      <c r="I1380" s="85">
        <v>885</v>
      </c>
      <c r="J1380" s="83" t="s">
        <v>1768</v>
      </c>
      <c r="K1380" s="83" t="s">
        <v>1769</v>
      </c>
      <c r="L1380" s="86">
        <v>1675</v>
      </c>
      <c r="M1380" s="83" t="s">
        <v>1786</v>
      </c>
    </row>
    <row r="1381" spans="2:13" ht="13.15" customHeight="1" x14ac:dyDescent="0.2">
      <c r="B1381" s="61">
        <v>1676</v>
      </c>
      <c r="C1381" s="82">
        <v>36</v>
      </c>
      <c r="D1381" s="83" t="s">
        <v>1753</v>
      </c>
      <c r="E1381" s="84">
        <v>56605</v>
      </c>
      <c r="F1381" s="84" t="s">
        <v>948</v>
      </c>
      <c r="G1381" s="83" t="s">
        <v>743</v>
      </c>
      <c r="H1381" s="85">
        <v>16071008</v>
      </c>
      <c r="I1381" s="85">
        <v>885</v>
      </c>
      <c r="J1381" s="83" t="s">
        <v>1768</v>
      </c>
      <c r="K1381" s="83" t="s">
        <v>1769</v>
      </c>
      <c r="L1381" s="86">
        <v>1676</v>
      </c>
      <c r="M1381" s="83" t="s">
        <v>1787</v>
      </c>
    </row>
    <row r="1382" spans="2:13" ht="13.15" customHeight="1" x14ac:dyDescent="0.2">
      <c r="B1382" s="61">
        <v>1677</v>
      </c>
      <c r="C1382" s="82">
        <v>36</v>
      </c>
      <c r="D1382" s="83" t="s">
        <v>1753</v>
      </c>
      <c r="E1382" s="84">
        <v>56605</v>
      </c>
      <c r="F1382" s="84" t="s">
        <v>948</v>
      </c>
      <c r="G1382" s="83" t="s">
        <v>743</v>
      </c>
      <c r="H1382" s="85">
        <v>16071008</v>
      </c>
      <c r="I1382" s="85">
        <v>885</v>
      </c>
      <c r="J1382" s="83" t="s">
        <v>1768</v>
      </c>
      <c r="K1382" s="83" t="s">
        <v>1769</v>
      </c>
      <c r="L1382" s="86">
        <v>1677</v>
      </c>
      <c r="M1382" s="83" t="s">
        <v>1540</v>
      </c>
    </row>
    <row r="1383" spans="2:13" ht="13.15" customHeight="1" x14ac:dyDescent="0.2">
      <c r="B1383" s="61">
        <v>1678</v>
      </c>
      <c r="C1383" s="82">
        <v>36</v>
      </c>
      <c r="D1383" s="83" t="s">
        <v>1753</v>
      </c>
      <c r="E1383" s="84">
        <v>56605</v>
      </c>
      <c r="F1383" s="84" t="s">
        <v>948</v>
      </c>
      <c r="G1383" s="83" t="s">
        <v>743</v>
      </c>
      <c r="H1383" s="85">
        <v>16071008</v>
      </c>
      <c r="I1383" s="85">
        <v>885</v>
      </c>
      <c r="J1383" s="83" t="s">
        <v>1768</v>
      </c>
      <c r="K1383" s="83" t="s">
        <v>1769</v>
      </c>
      <c r="L1383" s="86">
        <v>1678</v>
      </c>
      <c r="M1383" s="83" t="s">
        <v>1788</v>
      </c>
    </row>
    <row r="1384" spans="2:13" ht="13.15" customHeight="1" x14ac:dyDescent="0.2">
      <c r="B1384" s="61">
        <v>1679</v>
      </c>
      <c r="C1384" s="82">
        <v>36</v>
      </c>
      <c r="D1384" s="83" t="s">
        <v>1753</v>
      </c>
      <c r="E1384" s="84">
        <v>56605</v>
      </c>
      <c r="F1384" s="84" t="s">
        <v>948</v>
      </c>
      <c r="G1384" s="83" t="s">
        <v>743</v>
      </c>
      <c r="H1384" s="85">
        <v>16071008</v>
      </c>
      <c r="I1384" s="85">
        <v>885</v>
      </c>
      <c r="J1384" s="83" t="s">
        <v>1768</v>
      </c>
      <c r="K1384" s="83" t="s">
        <v>1769</v>
      </c>
      <c r="L1384" s="86">
        <v>1679</v>
      </c>
      <c r="M1384" s="83" t="s">
        <v>1789</v>
      </c>
    </row>
    <row r="1385" spans="2:13" ht="13.15" customHeight="1" x14ac:dyDescent="0.2">
      <c r="B1385" s="61">
        <v>1680</v>
      </c>
      <c r="C1385" s="82">
        <v>36</v>
      </c>
      <c r="D1385" s="83" t="s">
        <v>1753</v>
      </c>
      <c r="E1385" s="84">
        <v>56605</v>
      </c>
      <c r="F1385" s="84" t="s">
        <v>948</v>
      </c>
      <c r="G1385" s="83" t="s">
        <v>743</v>
      </c>
      <c r="H1385" s="85">
        <v>16071008</v>
      </c>
      <c r="I1385" s="85">
        <v>885</v>
      </c>
      <c r="J1385" s="83" t="s">
        <v>1768</v>
      </c>
      <c r="K1385" s="83" t="s">
        <v>1769</v>
      </c>
      <c r="L1385" s="86">
        <v>1680</v>
      </c>
      <c r="M1385" s="83" t="s">
        <v>1790</v>
      </c>
    </row>
    <row r="1386" spans="2:13" ht="13.15" customHeight="1" x14ac:dyDescent="0.2">
      <c r="B1386" s="61">
        <v>1681</v>
      </c>
      <c r="C1386" s="82">
        <v>36</v>
      </c>
      <c r="D1386" s="83" t="s">
        <v>1753</v>
      </c>
      <c r="E1386" s="84">
        <v>56610</v>
      </c>
      <c r="F1386" s="84" t="s">
        <v>1771</v>
      </c>
      <c r="G1386" s="83" t="s">
        <v>743</v>
      </c>
      <c r="H1386" s="85">
        <v>16071008</v>
      </c>
      <c r="I1386" s="85">
        <v>885</v>
      </c>
      <c r="J1386" s="83" t="s">
        <v>1768</v>
      </c>
      <c r="K1386" s="83" t="s">
        <v>1769</v>
      </c>
      <c r="L1386" s="86">
        <v>1681</v>
      </c>
      <c r="M1386" s="83" t="s">
        <v>1791</v>
      </c>
    </row>
    <row r="1387" spans="2:13" ht="13.15" customHeight="1" x14ac:dyDescent="0.2">
      <c r="B1387" s="61">
        <v>2189</v>
      </c>
      <c r="C1387" s="82">
        <v>36</v>
      </c>
      <c r="D1387" s="83" t="s">
        <v>1753</v>
      </c>
      <c r="E1387" s="84">
        <v>56607</v>
      </c>
      <c r="F1387" s="84" t="s">
        <v>1122</v>
      </c>
      <c r="G1387" s="83" t="s">
        <v>1141</v>
      </c>
      <c r="H1387" s="85">
        <v>16074008</v>
      </c>
      <c r="I1387" s="85">
        <v>869</v>
      </c>
      <c r="J1387" s="83" t="s">
        <v>1792</v>
      </c>
      <c r="K1387" s="83" t="s">
        <v>1792</v>
      </c>
      <c r="L1387" s="86">
        <v>2189</v>
      </c>
      <c r="M1387" s="83" t="s">
        <v>1792</v>
      </c>
    </row>
    <row r="1388" spans="2:13" ht="13.15" customHeight="1" x14ac:dyDescent="0.2">
      <c r="B1388" s="61">
        <v>2190</v>
      </c>
      <c r="C1388" s="82">
        <v>36</v>
      </c>
      <c r="D1388" s="83" t="s">
        <v>1753</v>
      </c>
      <c r="E1388" s="84">
        <v>56607</v>
      </c>
      <c r="F1388" s="84" t="s">
        <v>1122</v>
      </c>
      <c r="G1388" s="83" t="s">
        <v>1141</v>
      </c>
      <c r="H1388" s="85">
        <v>16074008</v>
      </c>
      <c r="I1388" s="85">
        <v>869</v>
      </c>
      <c r="J1388" s="83" t="s">
        <v>1792</v>
      </c>
      <c r="K1388" s="83" t="s">
        <v>1792</v>
      </c>
      <c r="L1388" s="86">
        <v>2190</v>
      </c>
      <c r="M1388" s="83" t="s">
        <v>1793</v>
      </c>
    </row>
    <row r="1389" spans="2:13" ht="13.15" customHeight="1" x14ac:dyDescent="0.2">
      <c r="B1389" s="61">
        <v>2191</v>
      </c>
      <c r="C1389" s="82">
        <v>36</v>
      </c>
      <c r="D1389" s="83" t="s">
        <v>1753</v>
      </c>
      <c r="E1389" s="84">
        <v>56607</v>
      </c>
      <c r="F1389" s="84" t="s">
        <v>1122</v>
      </c>
      <c r="G1389" s="83" t="s">
        <v>1141</v>
      </c>
      <c r="H1389" s="85">
        <v>16074008</v>
      </c>
      <c r="I1389" s="85">
        <v>869</v>
      </c>
      <c r="J1389" s="83" t="s">
        <v>1792</v>
      </c>
      <c r="K1389" s="83" t="s">
        <v>1792</v>
      </c>
      <c r="L1389" s="86">
        <v>2191</v>
      </c>
      <c r="M1389" s="83" t="s">
        <v>1794</v>
      </c>
    </row>
    <row r="1390" spans="2:13" ht="13.15" customHeight="1" x14ac:dyDescent="0.2">
      <c r="B1390" s="61">
        <v>2192</v>
      </c>
      <c r="C1390" s="82">
        <v>36</v>
      </c>
      <c r="D1390" s="83" t="s">
        <v>1753</v>
      </c>
      <c r="E1390" s="84">
        <v>56607</v>
      </c>
      <c r="F1390" s="84" t="s">
        <v>1122</v>
      </c>
      <c r="G1390" s="83" t="s">
        <v>1141</v>
      </c>
      <c r="H1390" s="85">
        <v>16074008</v>
      </c>
      <c r="I1390" s="85">
        <v>869</v>
      </c>
      <c r="J1390" s="83" t="s">
        <v>1792</v>
      </c>
      <c r="K1390" s="83" t="s">
        <v>1792</v>
      </c>
      <c r="L1390" s="86">
        <v>2192</v>
      </c>
      <c r="M1390" s="83" t="s">
        <v>1795</v>
      </c>
    </row>
    <row r="1391" spans="2:13" ht="13.15" customHeight="1" x14ac:dyDescent="0.2">
      <c r="B1391" s="61">
        <v>2193</v>
      </c>
      <c r="C1391" s="82">
        <v>36</v>
      </c>
      <c r="D1391" s="83" t="s">
        <v>1753</v>
      </c>
      <c r="E1391" s="84">
        <v>56612</v>
      </c>
      <c r="F1391" s="84" t="s">
        <v>1796</v>
      </c>
      <c r="G1391" s="83" t="s">
        <v>1141</v>
      </c>
      <c r="H1391" s="85">
        <v>16074008</v>
      </c>
      <c r="I1391" s="85">
        <v>869</v>
      </c>
      <c r="J1391" s="83" t="s">
        <v>1792</v>
      </c>
      <c r="K1391" s="83" t="s">
        <v>1792</v>
      </c>
      <c r="L1391" s="86">
        <v>2193</v>
      </c>
      <c r="M1391" s="83" t="s">
        <v>1797</v>
      </c>
    </row>
    <row r="1392" spans="2:13" ht="13.15" customHeight="1" x14ac:dyDescent="0.2">
      <c r="B1392" s="61">
        <v>2194</v>
      </c>
      <c r="C1392" s="82">
        <v>36</v>
      </c>
      <c r="D1392" s="83" t="s">
        <v>1753</v>
      </c>
      <c r="E1392" s="84">
        <v>56612</v>
      </c>
      <c r="F1392" s="84" t="s">
        <v>1796</v>
      </c>
      <c r="G1392" s="83" t="s">
        <v>1141</v>
      </c>
      <c r="H1392" s="85">
        <v>16074008</v>
      </c>
      <c r="I1392" s="85">
        <v>869</v>
      </c>
      <c r="J1392" s="83" t="s">
        <v>1792</v>
      </c>
      <c r="K1392" s="83" t="s">
        <v>1792</v>
      </c>
      <c r="L1392" s="86">
        <v>2194</v>
      </c>
      <c r="M1392" s="83" t="s">
        <v>1798</v>
      </c>
    </row>
    <row r="1393" spans="2:13" ht="13.15" customHeight="1" x14ac:dyDescent="0.2">
      <c r="B1393" s="61">
        <v>1688</v>
      </c>
      <c r="C1393" s="82">
        <v>36</v>
      </c>
      <c r="D1393" s="83" t="s">
        <v>1753</v>
      </c>
      <c r="E1393" s="84">
        <v>56605</v>
      </c>
      <c r="F1393" s="84" t="s">
        <v>948</v>
      </c>
      <c r="G1393" s="83" t="s">
        <v>743</v>
      </c>
      <c r="H1393" s="85">
        <v>16071013</v>
      </c>
      <c r="I1393" s="85">
        <v>826</v>
      </c>
      <c r="J1393" s="83" t="s">
        <v>1178</v>
      </c>
      <c r="K1393" s="83" t="s">
        <v>1178</v>
      </c>
      <c r="L1393" s="86">
        <v>1688</v>
      </c>
      <c r="M1393" s="83" t="s">
        <v>1178</v>
      </c>
    </row>
    <row r="1394" spans="2:13" ht="13.15" customHeight="1" x14ac:dyDescent="0.2">
      <c r="B1394" s="61">
        <v>1689</v>
      </c>
      <c r="C1394" s="82">
        <v>36</v>
      </c>
      <c r="D1394" s="83" t="s">
        <v>1753</v>
      </c>
      <c r="E1394" s="84">
        <v>56607</v>
      </c>
      <c r="F1394" s="84" t="s">
        <v>1122</v>
      </c>
      <c r="G1394" s="83" t="s">
        <v>743</v>
      </c>
      <c r="H1394" s="85">
        <v>16071013</v>
      </c>
      <c r="I1394" s="85">
        <v>826</v>
      </c>
      <c r="J1394" s="83" t="s">
        <v>1178</v>
      </c>
      <c r="K1394" s="83" t="s">
        <v>1178</v>
      </c>
      <c r="L1394" s="86">
        <v>1689</v>
      </c>
      <c r="M1394" s="83" t="s">
        <v>1179</v>
      </c>
    </row>
    <row r="1395" spans="2:13" ht="13.15" customHeight="1" x14ac:dyDescent="0.2">
      <c r="B1395" s="61">
        <v>2210</v>
      </c>
      <c r="C1395" s="82">
        <v>36</v>
      </c>
      <c r="D1395" s="83" t="s">
        <v>1753</v>
      </c>
      <c r="E1395" s="84">
        <v>56607</v>
      </c>
      <c r="F1395" s="84" t="s">
        <v>1122</v>
      </c>
      <c r="G1395" s="83" t="s">
        <v>1141</v>
      </c>
      <c r="H1395" s="85">
        <v>16074011</v>
      </c>
      <c r="I1395" s="85">
        <v>3106</v>
      </c>
      <c r="J1395" s="83" t="s">
        <v>1142</v>
      </c>
      <c r="K1395" s="83" t="s">
        <v>1142</v>
      </c>
      <c r="L1395" s="86">
        <v>2210</v>
      </c>
      <c r="M1395" s="83" t="s">
        <v>1799</v>
      </c>
    </row>
    <row r="1396" spans="2:13" ht="13.15" customHeight="1" x14ac:dyDescent="0.2">
      <c r="B1396" s="61">
        <v>2211</v>
      </c>
      <c r="C1396" s="82">
        <v>36</v>
      </c>
      <c r="D1396" s="83" t="s">
        <v>1753</v>
      </c>
      <c r="E1396" s="84">
        <v>56607</v>
      </c>
      <c r="F1396" s="84" t="s">
        <v>1122</v>
      </c>
      <c r="G1396" s="83" t="s">
        <v>1141</v>
      </c>
      <c r="H1396" s="85">
        <v>16074011</v>
      </c>
      <c r="I1396" s="85">
        <v>3106</v>
      </c>
      <c r="J1396" s="83" t="s">
        <v>1142</v>
      </c>
      <c r="K1396" s="83" t="s">
        <v>1142</v>
      </c>
      <c r="L1396" s="86">
        <v>2211</v>
      </c>
      <c r="M1396" s="83" t="s">
        <v>1800</v>
      </c>
    </row>
    <row r="1397" spans="2:13" ht="13.15" customHeight="1" x14ac:dyDescent="0.2">
      <c r="B1397" s="61">
        <v>2212</v>
      </c>
      <c r="C1397" s="82">
        <v>36</v>
      </c>
      <c r="D1397" s="83" t="s">
        <v>1753</v>
      </c>
      <c r="E1397" s="84">
        <v>56607</v>
      </c>
      <c r="F1397" s="84" t="s">
        <v>1122</v>
      </c>
      <c r="G1397" s="83" t="s">
        <v>1141</v>
      </c>
      <c r="H1397" s="85">
        <v>16074011</v>
      </c>
      <c r="I1397" s="85">
        <v>3106</v>
      </c>
      <c r="J1397" s="83" t="s">
        <v>1142</v>
      </c>
      <c r="K1397" s="83" t="s">
        <v>1142</v>
      </c>
      <c r="L1397" s="86">
        <v>2212</v>
      </c>
      <c r="M1397" s="83" t="s">
        <v>1178</v>
      </c>
    </row>
    <row r="1398" spans="2:13" ht="13.15" customHeight="1" x14ac:dyDescent="0.2">
      <c r="B1398" s="61">
        <v>2231</v>
      </c>
      <c r="C1398" s="82">
        <v>36</v>
      </c>
      <c r="D1398" s="83" t="s">
        <v>1753</v>
      </c>
      <c r="E1398" s="84">
        <v>56607</v>
      </c>
      <c r="F1398" s="84" t="s">
        <v>1122</v>
      </c>
      <c r="G1398" s="83" t="s">
        <v>1141</v>
      </c>
      <c r="H1398" s="85">
        <v>16074011</v>
      </c>
      <c r="I1398" s="85">
        <v>3106</v>
      </c>
      <c r="J1398" s="83" t="s">
        <v>1142</v>
      </c>
      <c r="K1398" s="83" t="s">
        <v>1142</v>
      </c>
      <c r="L1398" s="86">
        <v>2231</v>
      </c>
      <c r="M1398" s="83" t="s">
        <v>1801</v>
      </c>
    </row>
    <row r="1399" spans="2:13" ht="13.15" customHeight="1" x14ac:dyDescent="0.2">
      <c r="B1399" s="61">
        <v>2213</v>
      </c>
      <c r="C1399" s="82">
        <v>36</v>
      </c>
      <c r="D1399" s="83" t="s">
        <v>1753</v>
      </c>
      <c r="E1399" s="84">
        <v>56607</v>
      </c>
      <c r="F1399" s="84" t="s">
        <v>1122</v>
      </c>
      <c r="G1399" s="83" t="s">
        <v>1141</v>
      </c>
      <c r="H1399" s="85">
        <v>16074011</v>
      </c>
      <c r="I1399" s="85">
        <v>3106</v>
      </c>
      <c r="J1399" s="83" t="s">
        <v>1142</v>
      </c>
      <c r="K1399" s="83" t="s">
        <v>1142</v>
      </c>
      <c r="L1399" s="86">
        <v>2213</v>
      </c>
      <c r="M1399" s="83" t="s">
        <v>1803</v>
      </c>
    </row>
    <row r="1400" spans="2:13" ht="13.15" customHeight="1" x14ac:dyDescent="0.2">
      <c r="B1400" s="61">
        <v>2214</v>
      </c>
      <c r="C1400" s="82">
        <v>36</v>
      </c>
      <c r="D1400" s="83" t="s">
        <v>1753</v>
      </c>
      <c r="E1400" s="84">
        <v>56607</v>
      </c>
      <c r="F1400" s="84" t="s">
        <v>1122</v>
      </c>
      <c r="G1400" s="83" t="s">
        <v>1141</v>
      </c>
      <c r="H1400" s="85">
        <v>16074011</v>
      </c>
      <c r="I1400" s="85">
        <v>3106</v>
      </c>
      <c r="J1400" s="83" t="s">
        <v>1142</v>
      </c>
      <c r="K1400" s="83" t="s">
        <v>1142</v>
      </c>
      <c r="L1400" s="86">
        <v>2214</v>
      </c>
      <c r="M1400" s="83" t="s">
        <v>1804</v>
      </c>
    </row>
    <row r="1401" spans="2:13" ht="13.15" customHeight="1" x14ac:dyDescent="0.2">
      <c r="B1401" s="61">
        <v>2216</v>
      </c>
      <c r="C1401" s="82">
        <v>36</v>
      </c>
      <c r="D1401" s="83" t="s">
        <v>1753</v>
      </c>
      <c r="E1401" s="84">
        <v>56607</v>
      </c>
      <c r="F1401" s="84" t="s">
        <v>1122</v>
      </c>
      <c r="G1401" s="83" t="s">
        <v>1141</v>
      </c>
      <c r="H1401" s="85">
        <v>16074011</v>
      </c>
      <c r="I1401" s="85">
        <v>3106</v>
      </c>
      <c r="J1401" s="83" t="s">
        <v>1142</v>
      </c>
      <c r="K1401" s="83" t="s">
        <v>1142</v>
      </c>
      <c r="L1401" s="86">
        <v>2216</v>
      </c>
      <c r="M1401" s="83" t="s">
        <v>1805</v>
      </c>
    </row>
    <row r="1402" spans="2:13" ht="13.15" customHeight="1" x14ac:dyDescent="0.2">
      <c r="B1402" s="61">
        <v>2217</v>
      </c>
      <c r="C1402" s="82">
        <v>36</v>
      </c>
      <c r="D1402" s="83" t="s">
        <v>1753</v>
      </c>
      <c r="E1402" s="84">
        <v>56607</v>
      </c>
      <c r="F1402" s="84" t="s">
        <v>1122</v>
      </c>
      <c r="G1402" s="83" t="s">
        <v>1141</v>
      </c>
      <c r="H1402" s="85">
        <v>16074011</v>
      </c>
      <c r="I1402" s="85">
        <v>3106</v>
      </c>
      <c r="J1402" s="83" t="s">
        <v>1142</v>
      </c>
      <c r="K1402" s="83" t="s">
        <v>1142</v>
      </c>
      <c r="L1402" s="86">
        <v>2217</v>
      </c>
      <c r="M1402" s="83" t="s">
        <v>1806</v>
      </c>
    </row>
    <row r="1403" spans="2:13" ht="13.15" customHeight="1" x14ac:dyDescent="0.2">
      <c r="B1403" s="61">
        <v>2218</v>
      </c>
      <c r="C1403" s="82">
        <v>36</v>
      </c>
      <c r="D1403" s="83" t="s">
        <v>1753</v>
      </c>
      <c r="E1403" s="84">
        <v>56607</v>
      </c>
      <c r="F1403" s="84" t="s">
        <v>1122</v>
      </c>
      <c r="G1403" s="83" t="s">
        <v>1141</v>
      </c>
      <c r="H1403" s="85">
        <v>16074011</v>
      </c>
      <c r="I1403" s="85">
        <v>3106</v>
      </c>
      <c r="J1403" s="83" t="s">
        <v>1142</v>
      </c>
      <c r="K1403" s="83" t="s">
        <v>1142</v>
      </c>
      <c r="L1403" s="86">
        <v>2218</v>
      </c>
      <c r="M1403" s="83" t="s">
        <v>1807</v>
      </c>
    </row>
    <row r="1404" spans="2:13" ht="13.15" customHeight="1" x14ac:dyDescent="0.2">
      <c r="B1404" s="61">
        <v>2219</v>
      </c>
      <c r="C1404" s="82">
        <v>36</v>
      </c>
      <c r="D1404" s="83" t="s">
        <v>1753</v>
      </c>
      <c r="E1404" s="84">
        <v>56607</v>
      </c>
      <c r="F1404" s="84" t="s">
        <v>1122</v>
      </c>
      <c r="G1404" s="83" t="s">
        <v>1141</v>
      </c>
      <c r="H1404" s="85">
        <v>16074011</v>
      </c>
      <c r="I1404" s="85">
        <v>3106</v>
      </c>
      <c r="J1404" s="83" t="s">
        <v>1142</v>
      </c>
      <c r="K1404" s="83" t="s">
        <v>1142</v>
      </c>
      <c r="L1404" s="86">
        <v>2219</v>
      </c>
      <c r="M1404" s="83" t="s">
        <v>1808</v>
      </c>
    </row>
    <row r="1405" spans="2:13" ht="13.15" customHeight="1" x14ac:dyDescent="0.2">
      <c r="B1405" s="61">
        <v>2244</v>
      </c>
      <c r="C1405" s="82">
        <v>36</v>
      </c>
      <c r="D1405" s="83" t="s">
        <v>1753</v>
      </c>
      <c r="E1405" s="84">
        <v>56607</v>
      </c>
      <c r="F1405" s="84" t="s">
        <v>1122</v>
      </c>
      <c r="G1405" s="83" t="s">
        <v>1141</v>
      </c>
      <c r="H1405" s="85">
        <v>16074019</v>
      </c>
      <c r="I1405" s="85">
        <v>620</v>
      </c>
      <c r="J1405" s="83" t="s">
        <v>1809</v>
      </c>
      <c r="K1405" s="83" t="s">
        <v>1809</v>
      </c>
      <c r="L1405" s="86">
        <v>2244</v>
      </c>
      <c r="M1405" s="83" t="s">
        <v>1809</v>
      </c>
    </row>
    <row r="1406" spans="2:13" ht="13.15" customHeight="1" x14ac:dyDescent="0.2">
      <c r="B1406" s="61">
        <v>2245</v>
      </c>
      <c r="C1406" s="82">
        <v>36</v>
      </c>
      <c r="D1406" s="83" t="s">
        <v>1753</v>
      </c>
      <c r="E1406" s="84">
        <v>56607</v>
      </c>
      <c r="F1406" s="84" t="s">
        <v>1122</v>
      </c>
      <c r="G1406" s="83" t="s">
        <v>1141</v>
      </c>
      <c r="H1406" s="85">
        <v>16074019</v>
      </c>
      <c r="I1406" s="85">
        <v>620</v>
      </c>
      <c r="J1406" s="83" t="s">
        <v>1809</v>
      </c>
      <c r="K1406" s="83" t="s">
        <v>1809</v>
      </c>
      <c r="L1406" s="86">
        <v>2245</v>
      </c>
      <c r="M1406" s="83" t="s">
        <v>1810</v>
      </c>
    </row>
    <row r="1407" spans="2:13" ht="13.15" customHeight="1" x14ac:dyDescent="0.2">
      <c r="B1407" s="61">
        <v>2246</v>
      </c>
      <c r="C1407" s="82">
        <v>36</v>
      </c>
      <c r="D1407" s="83" t="s">
        <v>1753</v>
      </c>
      <c r="E1407" s="84">
        <v>56607</v>
      </c>
      <c r="F1407" s="84" t="s">
        <v>1122</v>
      </c>
      <c r="G1407" s="83" t="s">
        <v>1141</v>
      </c>
      <c r="H1407" s="85">
        <v>16074019</v>
      </c>
      <c r="I1407" s="85">
        <v>620</v>
      </c>
      <c r="J1407" s="83" t="s">
        <v>1809</v>
      </c>
      <c r="K1407" s="83" t="s">
        <v>1809</v>
      </c>
      <c r="L1407" s="86">
        <v>2246</v>
      </c>
      <c r="M1407" s="83" t="s">
        <v>1811</v>
      </c>
    </row>
    <row r="1408" spans="2:13" ht="13.15" customHeight="1" x14ac:dyDescent="0.2">
      <c r="B1408" s="61">
        <v>2247</v>
      </c>
      <c r="C1408" s="82">
        <v>36</v>
      </c>
      <c r="D1408" s="83" t="s">
        <v>1753</v>
      </c>
      <c r="E1408" s="84">
        <v>56607</v>
      </c>
      <c r="F1408" s="84" t="s">
        <v>1122</v>
      </c>
      <c r="G1408" s="83" t="s">
        <v>1141</v>
      </c>
      <c r="H1408" s="85">
        <v>16074019</v>
      </c>
      <c r="I1408" s="85">
        <v>620</v>
      </c>
      <c r="J1408" s="83" t="s">
        <v>1809</v>
      </c>
      <c r="K1408" s="83" t="s">
        <v>1809</v>
      </c>
      <c r="L1408" s="86">
        <v>2247</v>
      </c>
      <c r="M1408" s="83" t="s">
        <v>1812</v>
      </c>
    </row>
    <row r="1409" spans="2:13" ht="13.15" customHeight="1" x14ac:dyDescent="0.2">
      <c r="B1409" s="61">
        <v>2254</v>
      </c>
      <c r="C1409" s="82">
        <v>36</v>
      </c>
      <c r="D1409" s="83" t="s">
        <v>1753</v>
      </c>
      <c r="E1409" s="84">
        <v>20858</v>
      </c>
      <c r="F1409" s="84" t="s">
        <v>1813</v>
      </c>
      <c r="G1409" s="83" t="s">
        <v>1141</v>
      </c>
      <c r="H1409" s="85">
        <v>16074026</v>
      </c>
      <c r="I1409" s="85">
        <v>714</v>
      </c>
      <c r="J1409" s="83" t="s">
        <v>1814</v>
      </c>
      <c r="K1409" s="83" t="s">
        <v>1814</v>
      </c>
      <c r="L1409" s="86">
        <v>2254</v>
      </c>
      <c r="M1409" s="83" t="s">
        <v>1815</v>
      </c>
    </row>
    <row r="1410" spans="2:13" ht="13.15" customHeight="1" x14ac:dyDescent="0.2">
      <c r="B1410" s="61">
        <v>2255</v>
      </c>
      <c r="C1410" s="82">
        <v>36</v>
      </c>
      <c r="D1410" s="83" t="s">
        <v>1753</v>
      </c>
      <c r="E1410" s="84">
        <v>20858</v>
      </c>
      <c r="F1410" s="84" t="s">
        <v>1813</v>
      </c>
      <c r="G1410" s="83" t="s">
        <v>1141</v>
      </c>
      <c r="H1410" s="85">
        <v>16074026</v>
      </c>
      <c r="I1410" s="85">
        <v>714</v>
      </c>
      <c r="J1410" s="83" t="s">
        <v>1814</v>
      </c>
      <c r="K1410" s="83" t="s">
        <v>1814</v>
      </c>
      <c r="L1410" s="86">
        <v>2255</v>
      </c>
      <c r="M1410" s="83" t="s">
        <v>1814</v>
      </c>
    </row>
    <row r="1411" spans="2:13" ht="13.15" customHeight="1" x14ac:dyDescent="0.2">
      <c r="B1411" s="61">
        <v>1651</v>
      </c>
      <c r="C1411" s="82">
        <v>36</v>
      </c>
      <c r="D1411" s="83" t="s">
        <v>1753</v>
      </c>
      <c r="E1411" s="84">
        <v>20472</v>
      </c>
      <c r="F1411" s="84" t="s">
        <v>741</v>
      </c>
      <c r="G1411" s="83" t="s">
        <v>743</v>
      </c>
      <c r="H1411" s="85">
        <v>16071103</v>
      </c>
      <c r="I1411" s="85">
        <v>3239</v>
      </c>
      <c r="J1411" s="83" t="s">
        <v>1816</v>
      </c>
      <c r="K1411" s="83" t="s">
        <v>1816</v>
      </c>
      <c r="L1411" s="86">
        <v>1651</v>
      </c>
      <c r="M1411" s="83" t="s">
        <v>1817</v>
      </c>
    </row>
    <row r="1412" spans="2:13" ht="13.15" customHeight="1" x14ac:dyDescent="0.2">
      <c r="B1412" s="61">
        <v>1687</v>
      </c>
      <c r="C1412" s="82">
        <v>36</v>
      </c>
      <c r="D1412" s="83" t="s">
        <v>1753</v>
      </c>
      <c r="E1412" s="84">
        <v>56605</v>
      </c>
      <c r="F1412" s="84" t="s">
        <v>948</v>
      </c>
      <c r="G1412" s="83" t="s">
        <v>743</v>
      </c>
      <c r="H1412" s="85">
        <v>16071103</v>
      </c>
      <c r="I1412" s="85">
        <v>3239</v>
      </c>
      <c r="J1412" s="83" t="s">
        <v>1816</v>
      </c>
      <c r="K1412" s="83" t="s">
        <v>1816</v>
      </c>
      <c r="L1412" s="86">
        <v>1687</v>
      </c>
      <c r="M1412" s="83" t="s">
        <v>1818</v>
      </c>
    </row>
    <row r="1413" spans="2:13" ht="13.15" customHeight="1" x14ac:dyDescent="0.2">
      <c r="B1413" s="61">
        <v>1747</v>
      </c>
      <c r="C1413" s="82">
        <v>36</v>
      </c>
      <c r="D1413" s="83" t="s">
        <v>1753</v>
      </c>
      <c r="E1413" s="84">
        <v>20472</v>
      </c>
      <c r="F1413" s="84" t="s">
        <v>741</v>
      </c>
      <c r="G1413" s="83" t="s">
        <v>743</v>
      </c>
      <c r="H1413" s="85">
        <v>16071103</v>
      </c>
      <c r="I1413" s="85">
        <v>3239</v>
      </c>
      <c r="J1413" s="83" t="s">
        <v>1816</v>
      </c>
      <c r="K1413" s="83" t="s">
        <v>1816</v>
      </c>
      <c r="L1413" s="86">
        <v>1747</v>
      </c>
      <c r="M1413" s="83" t="s">
        <v>1819</v>
      </c>
    </row>
    <row r="1414" spans="2:13" ht="13.15" customHeight="1" x14ac:dyDescent="0.2">
      <c r="B1414" s="61">
        <v>1748</v>
      </c>
      <c r="C1414" s="82">
        <v>36</v>
      </c>
      <c r="D1414" s="83" t="s">
        <v>1753</v>
      </c>
      <c r="E1414" s="84">
        <v>20472</v>
      </c>
      <c r="F1414" s="84" t="s">
        <v>741</v>
      </c>
      <c r="G1414" s="83" t="s">
        <v>743</v>
      </c>
      <c r="H1414" s="85">
        <v>16071103</v>
      </c>
      <c r="I1414" s="85">
        <v>3239</v>
      </c>
      <c r="J1414" s="83" t="s">
        <v>1816</v>
      </c>
      <c r="K1414" s="83" t="s">
        <v>1816</v>
      </c>
      <c r="L1414" s="86">
        <v>1748</v>
      </c>
      <c r="M1414" s="83" t="s">
        <v>1820</v>
      </c>
    </row>
    <row r="1415" spans="2:13" ht="13.15" customHeight="1" x14ac:dyDescent="0.2">
      <c r="B1415" s="61">
        <v>1710</v>
      </c>
      <c r="C1415" s="82">
        <v>36</v>
      </c>
      <c r="D1415" s="83" t="s">
        <v>1753</v>
      </c>
      <c r="E1415" s="84">
        <v>20472</v>
      </c>
      <c r="F1415" s="84" t="s">
        <v>741</v>
      </c>
      <c r="G1415" s="83" t="s">
        <v>743</v>
      </c>
      <c r="H1415" s="85">
        <v>16071103</v>
      </c>
      <c r="I1415" s="85">
        <v>3239</v>
      </c>
      <c r="J1415" s="83" t="s">
        <v>1816</v>
      </c>
      <c r="K1415" s="83" t="s">
        <v>1816</v>
      </c>
      <c r="L1415" s="86">
        <v>1710</v>
      </c>
      <c r="M1415" s="83" t="s">
        <v>1821</v>
      </c>
    </row>
    <row r="1416" spans="2:13" ht="13.15" customHeight="1" x14ac:dyDescent="0.2">
      <c r="B1416" s="61">
        <v>1712</v>
      </c>
      <c r="C1416" s="82">
        <v>36</v>
      </c>
      <c r="D1416" s="83" t="s">
        <v>1753</v>
      </c>
      <c r="E1416" s="84">
        <v>20472</v>
      </c>
      <c r="F1416" s="84" t="s">
        <v>741</v>
      </c>
      <c r="G1416" s="83" t="s">
        <v>743</v>
      </c>
      <c r="H1416" s="85">
        <v>16071103</v>
      </c>
      <c r="I1416" s="85">
        <v>3239</v>
      </c>
      <c r="J1416" s="83" t="s">
        <v>1816</v>
      </c>
      <c r="K1416" s="83" t="s">
        <v>1816</v>
      </c>
      <c r="L1416" s="86">
        <v>1712</v>
      </c>
      <c r="M1416" s="83" t="s">
        <v>1822</v>
      </c>
    </row>
    <row r="1417" spans="2:13" ht="13.15" customHeight="1" x14ac:dyDescent="0.2">
      <c r="B1417" s="61">
        <v>1749</v>
      </c>
      <c r="C1417" s="82">
        <v>36</v>
      </c>
      <c r="D1417" s="83" t="s">
        <v>1753</v>
      </c>
      <c r="E1417" s="84">
        <v>20472</v>
      </c>
      <c r="F1417" s="84" t="s">
        <v>741</v>
      </c>
      <c r="G1417" s="83" t="s">
        <v>743</v>
      </c>
      <c r="H1417" s="85">
        <v>16071103</v>
      </c>
      <c r="I1417" s="85">
        <v>3239</v>
      </c>
      <c r="J1417" s="83" t="s">
        <v>1816</v>
      </c>
      <c r="K1417" s="83" t="s">
        <v>1816</v>
      </c>
      <c r="L1417" s="86">
        <v>1749</v>
      </c>
      <c r="M1417" s="83" t="s">
        <v>1823</v>
      </c>
    </row>
    <row r="1418" spans="2:13" ht="13.15" customHeight="1" x14ac:dyDescent="0.2">
      <c r="B1418" s="61">
        <v>1759</v>
      </c>
      <c r="C1418" s="82">
        <v>36</v>
      </c>
      <c r="D1418" s="83" t="s">
        <v>1753</v>
      </c>
      <c r="E1418" s="84">
        <v>20472</v>
      </c>
      <c r="F1418" s="84" t="s">
        <v>741</v>
      </c>
      <c r="G1418" s="83" t="s">
        <v>743</v>
      </c>
      <c r="H1418" s="85">
        <v>16071103</v>
      </c>
      <c r="I1418" s="85">
        <v>3239</v>
      </c>
      <c r="J1418" s="83" t="s">
        <v>1816</v>
      </c>
      <c r="K1418" s="83" t="s">
        <v>1816</v>
      </c>
      <c r="L1418" s="86">
        <v>1759</v>
      </c>
      <c r="M1418" s="83" t="s">
        <v>1824</v>
      </c>
    </row>
    <row r="1419" spans="2:13" ht="13.15" customHeight="1" x14ac:dyDescent="0.2">
      <c r="B1419" s="61">
        <v>1761</v>
      </c>
      <c r="C1419" s="82">
        <v>36</v>
      </c>
      <c r="D1419" s="83" t="s">
        <v>1753</v>
      </c>
      <c r="E1419" s="84">
        <v>20472</v>
      </c>
      <c r="F1419" s="84" t="s">
        <v>741</v>
      </c>
      <c r="G1419" s="83" t="s">
        <v>743</v>
      </c>
      <c r="H1419" s="85">
        <v>16071103</v>
      </c>
      <c r="I1419" s="85">
        <v>3239</v>
      </c>
      <c r="J1419" s="83" t="s">
        <v>1816</v>
      </c>
      <c r="K1419" s="83" t="s">
        <v>1816</v>
      </c>
      <c r="L1419" s="86">
        <v>1761</v>
      </c>
      <c r="M1419" s="83" t="s">
        <v>278</v>
      </c>
    </row>
    <row r="1420" spans="2:13" ht="13.15" customHeight="1" x14ac:dyDescent="0.2">
      <c r="B1420" s="61">
        <v>1762</v>
      </c>
      <c r="C1420" s="82">
        <v>36</v>
      </c>
      <c r="D1420" s="83" t="s">
        <v>1753</v>
      </c>
      <c r="E1420" s="84">
        <v>56605</v>
      </c>
      <c r="F1420" s="84" t="s">
        <v>948</v>
      </c>
      <c r="G1420" s="83" t="s">
        <v>743</v>
      </c>
      <c r="H1420" s="85">
        <v>16071103</v>
      </c>
      <c r="I1420" s="85">
        <v>3239</v>
      </c>
      <c r="J1420" s="83" t="s">
        <v>1816</v>
      </c>
      <c r="K1420" s="83" t="s">
        <v>1816</v>
      </c>
      <c r="L1420" s="86">
        <v>1762</v>
      </c>
      <c r="M1420" s="83" t="s">
        <v>1825</v>
      </c>
    </row>
    <row r="1421" spans="2:13" ht="13.15" customHeight="1" x14ac:dyDescent="0.2">
      <c r="B1421" s="61">
        <v>1750</v>
      </c>
      <c r="C1421" s="82">
        <v>36</v>
      </c>
      <c r="D1421" s="83" t="s">
        <v>1753</v>
      </c>
      <c r="E1421" s="84">
        <v>20472</v>
      </c>
      <c r="F1421" s="84" t="s">
        <v>741</v>
      </c>
      <c r="G1421" s="83" t="s">
        <v>743</v>
      </c>
      <c r="H1421" s="85">
        <v>16071103</v>
      </c>
      <c r="I1421" s="85">
        <v>3239</v>
      </c>
      <c r="J1421" s="83" t="s">
        <v>1816</v>
      </c>
      <c r="K1421" s="83" t="s">
        <v>1816</v>
      </c>
      <c r="L1421" s="86">
        <v>1750</v>
      </c>
      <c r="M1421" s="83" t="s">
        <v>1826</v>
      </c>
    </row>
    <row r="1422" spans="2:13" ht="13.15" customHeight="1" x14ac:dyDescent="0.2">
      <c r="B1422" s="61">
        <v>1769</v>
      </c>
      <c r="C1422" s="82">
        <v>36</v>
      </c>
      <c r="D1422" s="83" t="s">
        <v>1753</v>
      </c>
      <c r="E1422" s="84">
        <v>20472</v>
      </c>
      <c r="F1422" s="84" t="s">
        <v>741</v>
      </c>
      <c r="G1422" s="83" t="s">
        <v>743</v>
      </c>
      <c r="H1422" s="85">
        <v>16071103</v>
      </c>
      <c r="I1422" s="85">
        <v>3239</v>
      </c>
      <c r="J1422" s="83" t="s">
        <v>1816</v>
      </c>
      <c r="K1422" s="83" t="s">
        <v>1816</v>
      </c>
      <c r="L1422" s="86">
        <v>1769</v>
      </c>
      <c r="M1422" s="83" t="s">
        <v>1827</v>
      </c>
    </row>
    <row r="1423" spans="2:13" ht="13.15" customHeight="1" x14ac:dyDescent="0.2">
      <c r="B1423" s="61">
        <v>1751</v>
      </c>
      <c r="C1423" s="82">
        <v>36</v>
      </c>
      <c r="D1423" s="83" t="s">
        <v>1753</v>
      </c>
      <c r="E1423" s="84">
        <v>20472</v>
      </c>
      <c r="F1423" s="84" t="s">
        <v>741</v>
      </c>
      <c r="G1423" s="83" t="s">
        <v>743</v>
      </c>
      <c r="H1423" s="85">
        <v>16071103</v>
      </c>
      <c r="I1423" s="85">
        <v>3239</v>
      </c>
      <c r="J1423" s="83" t="s">
        <v>1816</v>
      </c>
      <c r="K1423" s="83" t="s">
        <v>1816</v>
      </c>
      <c r="L1423" s="86">
        <v>1751</v>
      </c>
      <c r="M1423" s="83" t="s">
        <v>1828</v>
      </c>
    </row>
    <row r="1424" spans="2:13" ht="13.15" customHeight="1" x14ac:dyDescent="0.2">
      <c r="B1424" s="61">
        <v>1784</v>
      </c>
      <c r="C1424" s="82">
        <v>36</v>
      </c>
      <c r="D1424" s="83" t="s">
        <v>1753</v>
      </c>
      <c r="E1424" s="84">
        <v>56605</v>
      </c>
      <c r="F1424" s="84" t="s">
        <v>948</v>
      </c>
      <c r="G1424" s="83" t="s">
        <v>743</v>
      </c>
      <c r="H1424" s="85">
        <v>16071103</v>
      </c>
      <c r="I1424" s="85">
        <v>3239</v>
      </c>
      <c r="J1424" s="83" t="s">
        <v>1816</v>
      </c>
      <c r="K1424" s="83" t="s">
        <v>1816</v>
      </c>
      <c r="L1424" s="86">
        <v>1784</v>
      </c>
      <c r="M1424" s="83" t="s">
        <v>1829</v>
      </c>
    </row>
    <row r="1425" spans="2:13" ht="13.15" customHeight="1" x14ac:dyDescent="0.2">
      <c r="B1425" s="61">
        <v>1763</v>
      </c>
      <c r="C1425" s="82">
        <v>36</v>
      </c>
      <c r="D1425" s="83" t="s">
        <v>1753</v>
      </c>
      <c r="E1425" s="84">
        <v>20472</v>
      </c>
      <c r="F1425" s="84" t="s">
        <v>741</v>
      </c>
      <c r="G1425" s="83" t="s">
        <v>743</v>
      </c>
      <c r="H1425" s="85">
        <v>16071103</v>
      </c>
      <c r="I1425" s="85">
        <v>3239</v>
      </c>
      <c r="J1425" s="83" t="s">
        <v>1816</v>
      </c>
      <c r="K1425" s="83" t="s">
        <v>1816</v>
      </c>
      <c r="L1425" s="86">
        <v>1763</v>
      </c>
      <c r="M1425" s="83" t="s">
        <v>1830</v>
      </c>
    </row>
    <row r="1426" spans="2:13" ht="13.15" customHeight="1" x14ac:dyDescent="0.2">
      <c r="B1426" s="61">
        <v>1786</v>
      </c>
      <c r="C1426" s="82">
        <v>36</v>
      </c>
      <c r="D1426" s="83" t="s">
        <v>1753</v>
      </c>
      <c r="E1426" s="84">
        <v>20472</v>
      </c>
      <c r="F1426" s="84" t="s">
        <v>741</v>
      </c>
      <c r="G1426" s="83" t="s">
        <v>743</v>
      </c>
      <c r="H1426" s="85">
        <v>16071103</v>
      </c>
      <c r="I1426" s="85">
        <v>3239</v>
      </c>
      <c r="J1426" s="83" t="s">
        <v>1816</v>
      </c>
      <c r="K1426" s="83" t="s">
        <v>1816</v>
      </c>
      <c r="L1426" s="86">
        <v>1786</v>
      </c>
      <c r="M1426" s="83" t="s">
        <v>1831</v>
      </c>
    </row>
    <row r="1427" spans="2:13" ht="13.15" customHeight="1" x14ac:dyDescent="0.2">
      <c r="B1427" s="61">
        <v>2260</v>
      </c>
      <c r="C1427" s="82">
        <v>36</v>
      </c>
      <c r="D1427" s="83" t="s">
        <v>1753</v>
      </c>
      <c r="E1427" s="84">
        <v>56607</v>
      </c>
      <c r="F1427" s="84" t="s">
        <v>1122</v>
      </c>
      <c r="G1427" s="83" t="s">
        <v>1141</v>
      </c>
      <c r="H1427" s="85">
        <v>16074032</v>
      </c>
      <c r="I1427" s="85">
        <v>807</v>
      </c>
      <c r="J1427" s="83" t="s">
        <v>1832</v>
      </c>
      <c r="K1427" s="83" t="s">
        <v>1832</v>
      </c>
      <c r="L1427" s="86">
        <v>2260</v>
      </c>
      <c r="M1427" s="83" t="s">
        <v>1832</v>
      </c>
    </row>
    <row r="1428" spans="2:13" ht="13.15" customHeight="1" x14ac:dyDescent="0.2">
      <c r="B1428" s="61">
        <v>2261</v>
      </c>
      <c r="C1428" s="82">
        <v>36</v>
      </c>
      <c r="D1428" s="83" t="s">
        <v>1753</v>
      </c>
      <c r="E1428" s="84">
        <v>56607</v>
      </c>
      <c r="F1428" s="84" t="s">
        <v>1122</v>
      </c>
      <c r="G1428" s="83" t="s">
        <v>1141</v>
      </c>
      <c r="H1428" s="85">
        <v>16074032</v>
      </c>
      <c r="I1428" s="85">
        <v>807</v>
      </c>
      <c r="J1428" s="83" t="s">
        <v>1832</v>
      </c>
      <c r="K1428" s="83" t="s">
        <v>1832</v>
      </c>
      <c r="L1428" s="86">
        <v>2261</v>
      </c>
      <c r="M1428" s="83" t="s">
        <v>1833</v>
      </c>
    </row>
    <row r="1429" spans="2:13" ht="13.15" customHeight="1" x14ac:dyDescent="0.2">
      <c r="B1429" s="61">
        <v>1702</v>
      </c>
      <c r="C1429" s="82">
        <v>36</v>
      </c>
      <c r="D1429" s="83" t="s">
        <v>1753</v>
      </c>
      <c r="E1429" s="84">
        <v>56607</v>
      </c>
      <c r="F1429" s="84" t="s">
        <v>1122</v>
      </c>
      <c r="G1429" s="83" t="s">
        <v>743</v>
      </c>
      <c r="H1429" s="85">
        <v>16071025</v>
      </c>
      <c r="I1429" s="85">
        <v>784</v>
      </c>
      <c r="J1429" s="83" t="s">
        <v>1152</v>
      </c>
      <c r="K1429" s="83" t="s">
        <v>1152</v>
      </c>
      <c r="L1429" s="86">
        <v>1702</v>
      </c>
      <c r="M1429" s="83" t="s">
        <v>1152</v>
      </c>
    </row>
    <row r="1430" spans="2:13" ht="13.15" customHeight="1" x14ac:dyDescent="0.2">
      <c r="B1430" s="61">
        <v>1708</v>
      </c>
      <c r="C1430" s="82">
        <v>36</v>
      </c>
      <c r="D1430" s="83" t="s">
        <v>1753</v>
      </c>
      <c r="E1430" s="84">
        <v>56606</v>
      </c>
      <c r="F1430" s="84" t="s">
        <v>956</v>
      </c>
      <c r="G1430" s="83" t="s">
        <v>743</v>
      </c>
      <c r="H1430" s="85">
        <v>16071025</v>
      </c>
      <c r="I1430" s="85">
        <v>784</v>
      </c>
      <c r="J1430" s="83" t="s">
        <v>1152</v>
      </c>
      <c r="K1430" s="83" t="s">
        <v>1152</v>
      </c>
      <c r="L1430" s="86">
        <v>1708</v>
      </c>
      <c r="M1430" s="83" t="s">
        <v>1153</v>
      </c>
    </row>
    <row r="1431" spans="2:13" ht="13.15" customHeight="1" x14ac:dyDescent="0.2">
      <c r="B1431" s="61">
        <v>1709</v>
      </c>
      <c r="C1431" s="82">
        <v>36</v>
      </c>
      <c r="D1431" s="83" t="s">
        <v>1753</v>
      </c>
      <c r="E1431" s="84">
        <v>56606</v>
      </c>
      <c r="F1431" s="84" t="s">
        <v>956</v>
      </c>
      <c r="G1431" s="83" t="s">
        <v>743</v>
      </c>
      <c r="H1431" s="85">
        <v>16071025</v>
      </c>
      <c r="I1431" s="85">
        <v>784</v>
      </c>
      <c r="J1431" s="83" t="s">
        <v>1152</v>
      </c>
      <c r="K1431" s="83" t="s">
        <v>1152</v>
      </c>
      <c r="L1431" s="86">
        <v>1709</v>
      </c>
      <c r="M1431" s="83" t="s">
        <v>1154</v>
      </c>
    </row>
    <row r="1432" spans="2:13" ht="13.15" customHeight="1" x14ac:dyDescent="0.2">
      <c r="B1432" s="61">
        <v>2267</v>
      </c>
      <c r="C1432" s="82">
        <v>36</v>
      </c>
      <c r="D1432" s="83" t="s">
        <v>1753</v>
      </c>
      <c r="E1432" s="84">
        <v>56607</v>
      </c>
      <c r="F1432" s="84" t="s">
        <v>1122</v>
      </c>
      <c r="G1432" s="83" t="s">
        <v>1141</v>
      </c>
      <c r="H1432" s="85">
        <v>16074036</v>
      </c>
      <c r="I1432" s="85">
        <v>684</v>
      </c>
      <c r="J1432" s="83" t="s">
        <v>1834</v>
      </c>
      <c r="K1432" s="83" t="s">
        <v>1834</v>
      </c>
      <c r="L1432" s="86">
        <v>2267</v>
      </c>
      <c r="M1432" s="83" t="s">
        <v>1834</v>
      </c>
    </row>
    <row r="1433" spans="2:13" ht="13.15" customHeight="1" x14ac:dyDescent="0.2">
      <c r="B1433" s="61">
        <v>2268</v>
      </c>
      <c r="C1433" s="82">
        <v>36</v>
      </c>
      <c r="D1433" s="83" t="s">
        <v>1753</v>
      </c>
      <c r="E1433" s="84">
        <v>56613</v>
      </c>
      <c r="F1433" s="84" t="s">
        <v>1835</v>
      </c>
      <c r="G1433" s="83" t="s">
        <v>1141</v>
      </c>
      <c r="H1433" s="85">
        <v>16074036</v>
      </c>
      <c r="I1433" s="85">
        <v>684</v>
      </c>
      <c r="J1433" s="83" t="s">
        <v>1834</v>
      </c>
      <c r="K1433" s="83" t="s">
        <v>1834</v>
      </c>
      <c r="L1433" s="86">
        <v>2268</v>
      </c>
      <c r="M1433" s="83" t="s">
        <v>1836</v>
      </c>
    </row>
    <row r="1434" spans="2:13" ht="13.15" customHeight="1" x14ac:dyDescent="0.2">
      <c r="B1434" s="61">
        <v>1706</v>
      </c>
      <c r="C1434" s="82">
        <v>36</v>
      </c>
      <c r="D1434" s="83" t="s">
        <v>1753</v>
      </c>
      <c r="E1434" s="84">
        <v>56605</v>
      </c>
      <c r="F1434" s="84" t="s">
        <v>948</v>
      </c>
      <c r="G1434" s="83" t="s">
        <v>743</v>
      </c>
      <c r="H1434" s="85">
        <v>16071031</v>
      </c>
      <c r="I1434" s="85">
        <v>852</v>
      </c>
      <c r="J1434" s="83" t="s">
        <v>1837</v>
      </c>
      <c r="K1434" s="83" t="s">
        <v>1837</v>
      </c>
      <c r="L1434" s="86">
        <v>1706</v>
      </c>
      <c r="M1434" s="83" t="s">
        <v>1837</v>
      </c>
    </row>
    <row r="1435" spans="2:13" ht="13.15" customHeight="1" x14ac:dyDescent="0.2">
      <c r="B1435" s="61">
        <v>123</v>
      </c>
      <c r="C1435" s="82">
        <v>36</v>
      </c>
      <c r="D1435" s="83" t="s">
        <v>1753</v>
      </c>
      <c r="E1435" s="84">
        <v>56607</v>
      </c>
      <c r="F1435" s="84" t="s">
        <v>1122</v>
      </c>
      <c r="G1435" s="83" t="s">
        <v>1838</v>
      </c>
      <c r="H1435" s="85">
        <v>16053000</v>
      </c>
      <c r="I1435" s="85">
        <v>724</v>
      </c>
      <c r="J1435" s="83" t="s">
        <v>1839</v>
      </c>
      <c r="K1435" s="83" t="s">
        <v>1840</v>
      </c>
      <c r="L1435" s="86">
        <v>123</v>
      </c>
      <c r="M1435" s="83" t="s">
        <v>1841</v>
      </c>
    </row>
    <row r="1436" spans="2:13" ht="13.15" customHeight="1" x14ac:dyDescent="0.2">
      <c r="B1436" s="61">
        <v>124</v>
      </c>
      <c r="C1436" s="82">
        <v>36</v>
      </c>
      <c r="D1436" s="83" t="s">
        <v>1753</v>
      </c>
      <c r="E1436" s="84">
        <v>56607</v>
      </c>
      <c r="F1436" s="84" t="s">
        <v>1122</v>
      </c>
      <c r="G1436" s="83" t="s">
        <v>1838</v>
      </c>
      <c r="H1436" s="85">
        <v>16053000</v>
      </c>
      <c r="I1436" s="85">
        <v>724</v>
      </c>
      <c r="J1436" s="83" t="s">
        <v>1839</v>
      </c>
      <c r="K1436" s="83" t="s">
        <v>1840</v>
      </c>
      <c r="L1436" s="86">
        <v>124</v>
      </c>
      <c r="M1436" s="83" t="s">
        <v>1842</v>
      </c>
    </row>
    <row r="1437" spans="2:13" ht="13.15" customHeight="1" x14ac:dyDescent="0.2">
      <c r="B1437" s="61">
        <v>125</v>
      </c>
      <c r="C1437" s="82">
        <v>36</v>
      </c>
      <c r="D1437" s="83" t="s">
        <v>1753</v>
      </c>
      <c r="E1437" s="84">
        <v>56607</v>
      </c>
      <c r="F1437" s="84" t="s">
        <v>1122</v>
      </c>
      <c r="G1437" s="83" t="s">
        <v>1838</v>
      </c>
      <c r="H1437" s="85">
        <v>16053000</v>
      </c>
      <c r="I1437" s="85">
        <v>724</v>
      </c>
      <c r="J1437" s="83" t="s">
        <v>1839</v>
      </c>
      <c r="K1437" s="83" t="s">
        <v>1840</v>
      </c>
      <c r="L1437" s="86">
        <v>125</v>
      </c>
      <c r="M1437" s="83" t="s">
        <v>1843</v>
      </c>
    </row>
    <row r="1438" spans="2:13" ht="13.15" customHeight="1" x14ac:dyDescent="0.2">
      <c r="B1438" s="61">
        <v>129</v>
      </c>
      <c r="C1438" s="82">
        <v>36</v>
      </c>
      <c r="D1438" s="83" t="s">
        <v>1753</v>
      </c>
      <c r="E1438" s="84">
        <v>20891</v>
      </c>
      <c r="F1438" s="84" t="s">
        <v>934</v>
      </c>
      <c r="G1438" s="83" t="s">
        <v>1838</v>
      </c>
      <c r="H1438" s="85">
        <v>16053000</v>
      </c>
      <c r="I1438" s="85">
        <v>724</v>
      </c>
      <c r="J1438" s="83" t="s">
        <v>1839</v>
      </c>
      <c r="K1438" s="83" t="s">
        <v>1840</v>
      </c>
      <c r="L1438" s="86">
        <v>129</v>
      </c>
      <c r="M1438" s="83" t="s">
        <v>1844</v>
      </c>
    </row>
    <row r="1439" spans="2:13" ht="13.15" customHeight="1" x14ac:dyDescent="0.2">
      <c r="B1439" s="61">
        <v>130</v>
      </c>
      <c r="C1439" s="82">
        <v>36</v>
      </c>
      <c r="D1439" s="83" t="s">
        <v>1753</v>
      </c>
      <c r="E1439" s="84">
        <v>56607</v>
      </c>
      <c r="F1439" s="84" t="s">
        <v>1122</v>
      </c>
      <c r="G1439" s="83" t="s">
        <v>1838</v>
      </c>
      <c r="H1439" s="85">
        <v>16053000</v>
      </c>
      <c r="I1439" s="85">
        <v>724</v>
      </c>
      <c r="J1439" s="83" t="s">
        <v>1839</v>
      </c>
      <c r="K1439" s="83" t="s">
        <v>1840</v>
      </c>
      <c r="L1439" s="86">
        <v>130</v>
      </c>
      <c r="M1439" s="83" t="s">
        <v>1845</v>
      </c>
    </row>
    <row r="1440" spans="2:13" ht="13.15" customHeight="1" x14ac:dyDescent="0.2">
      <c r="B1440" s="61">
        <v>131</v>
      </c>
      <c r="C1440" s="82">
        <v>36</v>
      </c>
      <c r="D1440" s="83" t="s">
        <v>1753</v>
      </c>
      <c r="E1440" s="84">
        <v>56607</v>
      </c>
      <c r="F1440" s="84" t="s">
        <v>1122</v>
      </c>
      <c r="G1440" s="83" t="s">
        <v>1838</v>
      </c>
      <c r="H1440" s="85">
        <v>16053000</v>
      </c>
      <c r="I1440" s="85">
        <v>724</v>
      </c>
      <c r="J1440" s="83" t="s">
        <v>1839</v>
      </c>
      <c r="K1440" s="83" t="s">
        <v>1840</v>
      </c>
      <c r="L1440" s="86">
        <v>131</v>
      </c>
      <c r="M1440" s="83" t="s">
        <v>1840</v>
      </c>
    </row>
    <row r="1441" spans="2:13" ht="13.15" customHeight="1" x14ac:dyDescent="0.2">
      <c r="B1441" s="61">
        <v>133</v>
      </c>
      <c r="C1441" s="82">
        <v>36</v>
      </c>
      <c r="D1441" s="83" t="s">
        <v>1753</v>
      </c>
      <c r="E1441" s="84">
        <v>56607</v>
      </c>
      <c r="F1441" s="84" t="s">
        <v>1122</v>
      </c>
      <c r="G1441" s="83" t="s">
        <v>1838</v>
      </c>
      <c r="H1441" s="85">
        <v>16053000</v>
      </c>
      <c r="I1441" s="85">
        <v>724</v>
      </c>
      <c r="J1441" s="83" t="s">
        <v>1839</v>
      </c>
      <c r="K1441" s="83" t="s">
        <v>1840</v>
      </c>
      <c r="L1441" s="86">
        <v>133</v>
      </c>
      <c r="M1441" s="83" t="s">
        <v>3242</v>
      </c>
    </row>
    <row r="1442" spans="2:13" ht="13.15" customHeight="1" x14ac:dyDescent="0.2">
      <c r="B1442" s="61">
        <v>134</v>
      </c>
      <c r="C1442" s="82">
        <v>36</v>
      </c>
      <c r="D1442" s="83" t="s">
        <v>1753</v>
      </c>
      <c r="E1442" s="84">
        <v>56613</v>
      </c>
      <c r="F1442" s="84" t="s">
        <v>1835</v>
      </c>
      <c r="G1442" s="83" t="s">
        <v>1838</v>
      </c>
      <c r="H1442" s="85">
        <v>16053000</v>
      </c>
      <c r="I1442" s="85">
        <v>724</v>
      </c>
      <c r="J1442" s="83" t="s">
        <v>1839</v>
      </c>
      <c r="K1442" s="83" t="s">
        <v>1840</v>
      </c>
      <c r="L1442" s="86">
        <v>134</v>
      </c>
      <c r="M1442" s="83" t="s">
        <v>1846</v>
      </c>
    </row>
    <row r="1443" spans="2:13" ht="13.15" customHeight="1" x14ac:dyDescent="0.2">
      <c r="B1443" s="61">
        <v>135</v>
      </c>
      <c r="C1443" s="82">
        <v>36</v>
      </c>
      <c r="D1443" s="83" t="s">
        <v>1753</v>
      </c>
      <c r="E1443" s="84">
        <v>56607</v>
      </c>
      <c r="F1443" s="84" t="s">
        <v>1122</v>
      </c>
      <c r="G1443" s="83" t="s">
        <v>1838</v>
      </c>
      <c r="H1443" s="85">
        <v>16053000</v>
      </c>
      <c r="I1443" s="85">
        <v>724</v>
      </c>
      <c r="J1443" s="83" t="s">
        <v>1839</v>
      </c>
      <c r="K1443" s="83" t="s">
        <v>1840</v>
      </c>
      <c r="L1443" s="86">
        <v>135</v>
      </c>
      <c r="M1443" s="83" t="s">
        <v>3243</v>
      </c>
    </row>
    <row r="1444" spans="2:13" ht="13.15" customHeight="1" x14ac:dyDescent="0.2">
      <c r="B1444" s="61">
        <v>137</v>
      </c>
      <c r="C1444" s="82">
        <v>36</v>
      </c>
      <c r="D1444" s="83" t="s">
        <v>1753</v>
      </c>
      <c r="E1444" s="84">
        <v>56612</v>
      </c>
      <c r="F1444" s="84" t="s">
        <v>1796</v>
      </c>
      <c r="G1444" s="83" t="s">
        <v>1838</v>
      </c>
      <c r="H1444" s="85">
        <v>16053000</v>
      </c>
      <c r="I1444" s="85">
        <v>724</v>
      </c>
      <c r="J1444" s="83" t="s">
        <v>1839</v>
      </c>
      <c r="K1444" s="83" t="s">
        <v>1840</v>
      </c>
      <c r="L1444" s="86">
        <v>137</v>
      </c>
      <c r="M1444" s="83" t="s">
        <v>1796</v>
      </c>
    </row>
    <row r="1445" spans="2:13" ht="13.15" customHeight="1" x14ac:dyDescent="0.2">
      <c r="B1445" s="61">
        <v>143</v>
      </c>
      <c r="C1445" s="82">
        <v>36</v>
      </c>
      <c r="D1445" s="83" t="s">
        <v>1753</v>
      </c>
      <c r="E1445" s="84">
        <v>56607</v>
      </c>
      <c r="F1445" s="84" t="s">
        <v>1122</v>
      </c>
      <c r="G1445" s="83" t="s">
        <v>1838</v>
      </c>
      <c r="H1445" s="85">
        <v>16053000</v>
      </c>
      <c r="I1445" s="85">
        <v>724</v>
      </c>
      <c r="J1445" s="83" t="s">
        <v>1839</v>
      </c>
      <c r="K1445" s="83" t="s">
        <v>1840</v>
      </c>
      <c r="L1445" s="86">
        <v>143</v>
      </c>
      <c r="M1445" s="83" t="s">
        <v>1848</v>
      </c>
    </row>
    <row r="1446" spans="2:13" ht="13.15" customHeight="1" x14ac:dyDescent="0.2">
      <c r="B1446" s="61">
        <v>144</v>
      </c>
      <c r="C1446" s="82">
        <v>36</v>
      </c>
      <c r="D1446" s="83" t="s">
        <v>1753</v>
      </c>
      <c r="E1446" s="84">
        <v>56607</v>
      </c>
      <c r="F1446" s="84" t="s">
        <v>1122</v>
      </c>
      <c r="G1446" s="83" t="s">
        <v>1838</v>
      </c>
      <c r="H1446" s="85">
        <v>16053000</v>
      </c>
      <c r="I1446" s="85">
        <v>724</v>
      </c>
      <c r="J1446" s="83" t="s">
        <v>1839</v>
      </c>
      <c r="K1446" s="83" t="s">
        <v>1840</v>
      </c>
      <c r="L1446" s="86">
        <v>144</v>
      </c>
      <c r="M1446" s="83" t="s">
        <v>1849</v>
      </c>
    </row>
    <row r="1447" spans="2:13" ht="13.15" customHeight="1" x14ac:dyDescent="0.2">
      <c r="B1447" s="61">
        <v>145</v>
      </c>
      <c r="C1447" s="82">
        <v>36</v>
      </c>
      <c r="D1447" s="83" t="s">
        <v>1753</v>
      </c>
      <c r="E1447" s="84">
        <v>56607</v>
      </c>
      <c r="F1447" s="84" t="s">
        <v>1122</v>
      </c>
      <c r="G1447" s="83" t="s">
        <v>1838</v>
      </c>
      <c r="H1447" s="85">
        <v>16053000</v>
      </c>
      <c r="I1447" s="85">
        <v>724</v>
      </c>
      <c r="J1447" s="83" t="s">
        <v>1839</v>
      </c>
      <c r="K1447" s="83" t="s">
        <v>1840</v>
      </c>
      <c r="L1447" s="86">
        <v>145</v>
      </c>
      <c r="M1447" s="83" t="s">
        <v>3244</v>
      </c>
    </row>
    <row r="1448" spans="2:13" ht="13.15" customHeight="1" x14ac:dyDescent="0.2">
      <c r="B1448" s="61">
        <v>148</v>
      </c>
      <c r="C1448" s="82">
        <v>36</v>
      </c>
      <c r="D1448" s="83" t="s">
        <v>1753</v>
      </c>
      <c r="E1448" s="84">
        <v>56613</v>
      </c>
      <c r="F1448" s="84" t="s">
        <v>1835</v>
      </c>
      <c r="G1448" s="83" t="s">
        <v>1838</v>
      </c>
      <c r="H1448" s="85">
        <v>16053000</v>
      </c>
      <c r="I1448" s="85">
        <v>724</v>
      </c>
      <c r="J1448" s="83" t="s">
        <v>1839</v>
      </c>
      <c r="K1448" s="83" t="s">
        <v>1840</v>
      </c>
      <c r="L1448" s="86">
        <v>148</v>
      </c>
      <c r="M1448" s="83" t="s">
        <v>1850</v>
      </c>
    </row>
    <row r="1449" spans="2:13" ht="13.15" customHeight="1" x14ac:dyDescent="0.2">
      <c r="B1449" s="61">
        <v>2284</v>
      </c>
      <c r="C1449" s="82">
        <v>36</v>
      </c>
      <c r="D1449" s="83" t="s">
        <v>1753</v>
      </c>
      <c r="E1449" s="84">
        <v>20858</v>
      </c>
      <c r="F1449" s="84" t="s">
        <v>1813</v>
      </c>
      <c r="G1449" s="83" t="s">
        <v>1141</v>
      </c>
      <c r="H1449" s="85">
        <v>16074043</v>
      </c>
      <c r="I1449" s="85">
        <v>773</v>
      </c>
      <c r="J1449" s="83" t="s">
        <v>1851</v>
      </c>
      <c r="K1449" s="83" t="s">
        <v>1851</v>
      </c>
      <c r="L1449" s="86">
        <v>2284</v>
      </c>
      <c r="M1449" s="83" t="s">
        <v>1851</v>
      </c>
    </row>
    <row r="1450" spans="2:13" ht="13.15" customHeight="1" x14ac:dyDescent="0.2">
      <c r="B1450" s="61">
        <v>1718</v>
      </c>
      <c r="C1450" s="82">
        <v>36</v>
      </c>
      <c r="D1450" s="83" t="s">
        <v>1753</v>
      </c>
      <c r="E1450" s="84">
        <v>56605</v>
      </c>
      <c r="F1450" s="84" t="s">
        <v>948</v>
      </c>
      <c r="G1450" s="83" t="s">
        <v>743</v>
      </c>
      <c r="H1450" s="85">
        <v>16071042</v>
      </c>
      <c r="I1450" s="85">
        <v>803</v>
      </c>
      <c r="J1450" s="83" t="s">
        <v>1181</v>
      </c>
      <c r="K1450" s="83" t="s">
        <v>1181</v>
      </c>
      <c r="L1450" s="86">
        <v>1718</v>
      </c>
      <c r="M1450" s="83" t="s">
        <v>1181</v>
      </c>
    </row>
    <row r="1451" spans="2:13" ht="13.15" customHeight="1" x14ac:dyDescent="0.2">
      <c r="B1451" s="61">
        <v>2291</v>
      </c>
      <c r="C1451" s="82">
        <v>36</v>
      </c>
      <c r="D1451" s="83" t="s">
        <v>1753</v>
      </c>
      <c r="E1451" s="84">
        <v>20891</v>
      </c>
      <c r="F1451" s="84" t="s">
        <v>934</v>
      </c>
      <c r="G1451" s="83" t="s">
        <v>1141</v>
      </c>
      <c r="H1451" s="85">
        <v>16074049</v>
      </c>
      <c r="I1451" s="85">
        <v>898</v>
      </c>
      <c r="J1451" s="83" t="s">
        <v>1852</v>
      </c>
      <c r="K1451" s="83" t="s">
        <v>1852</v>
      </c>
      <c r="L1451" s="86">
        <v>2291</v>
      </c>
      <c r="M1451" s="83" t="s">
        <v>1852</v>
      </c>
    </row>
    <row r="1452" spans="2:13" ht="13.15" customHeight="1" x14ac:dyDescent="0.2">
      <c r="B1452" s="61">
        <v>2292</v>
      </c>
      <c r="C1452" s="82">
        <v>36</v>
      </c>
      <c r="D1452" s="83" t="s">
        <v>1753</v>
      </c>
      <c r="E1452" s="84">
        <v>56613</v>
      </c>
      <c r="F1452" s="84" t="s">
        <v>1835</v>
      </c>
      <c r="G1452" s="83" t="s">
        <v>1141</v>
      </c>
      <c r="H1452" s="85">
        <v>16074051</v>
      </c>
      <c r="I1452" s="85">
        <v>702</v>
      </c>
      <c r="J1452" s="83" t="s">
        <v>1853</v>
      </c>
      <c r="K1452" s="83" t="s">
        <v>1853</v>
      </c>
      <c r="L1452" s="86">
        <v>2292</v>
      </c>
      <c r="M1452" s="83" t="s">
        <v>1854</v>
      </c>
    </row>
    <row r="1453" spans="2:13" ht="13.15" customHeight="1" x14ac:dyDescent="0.2">
      <c r="B1453" s="61">
        <v>2293</v>
      </c>
      <c r="C1453" s="82">
        <v>36</v>
      </c>
      <c r="D1453" s="83" t="s">
        <v>1753</v>
      </c>
      <c r="E1453" s="84">
        <v>56613</v>
      </c>
      <c r="F1453" s="84" t="s">
        <v>1835</v>
      </c>
      <c r="G1453" s="83" t="s">
        <v>1141</v>
      </c>
      <c r="H1453" s="85">
        <v>16074051</v>
      </c>
      <c r="I1453" s="85">
        <v>702</v>
      </c>
      <c r="J1453" s="83" t="s">
        <v>1853</v>
      </c>
      <c r="K1453" s="83" t="s">
        <v>1853</v>
      </c>
      <c r="L1453" s="86">
        <v>2293</v>
      </c>
      <c r="M1453" s="83" t="s">
        <v>1853</v>
      </c>
    </row>
    <row r="1454" spans="2:13" ht="13.15" customHeight="1" x14ac:dyDescent="0.2">
      <c r="B1454" s="61">
        <v>2294</v>
      </c>
      <c r="C1454" s="82">
        <v>36</v>
      </c>
      <c r="D1454" s="83" t="s">
        <v>1753</v>
      </c>
      <c r="E1454" s="84">
        <v>56613</v>
      </c>
      <c r="F1454" s="84" t="s">
        <v>1835</v>
      </c>
      <c r="G1454" s="83" t="s">
        <v>1141</v>
      </c>
      <c r="H1454" s="85">
        <v>16074051</v>
      </c>
      <c r="I1454" s="85">
        <v>702</v>
      </c>
      <c r="J1454" s="83" t="s">
        <v>1853</v>
      </c>
      <c r="K1454" s="83" t="s">
        <v>1853</v>
      </c>
      <c r="L1454" s="86">
        <v>2294</v>
      </c>
      <c r="M1454" s="83" t="s">
        <v>1855</v>
      </c>
    </row>
    <row r="1455" spans="2:13" ht="13.15" customHeight="1" x14ac:dyDescent="0.2">
      <c r="B1455" s="61">
        <v>2295</v>
      </c>
      <c r="C1455" s="82">
        <v>36</v>
      </c>
      <c r="D1455" s="83" t="s">
        <v>1753</v>
      </c>
      <c r="E1455" s="84">
        <v>56613</v>
      </c>
      <c r="F1455" s="84" t="s">
        <v>1835</v>
      </c>
      <c r="G1455" s="83" t="s">
        <v>1141</v>
      </c>
      <c r="H1455" s="85">
        <v>16074051</v>
      </c>
      <c r="I1455" s="85">
        <v>702</v>
      </c>
      <c r="J1455" s="83" t="s">
        <v>1853</v>
      </c>
      <c r="K1455" s="83" t="s">
        <v>1853</v>
      </c>
      <c r="L1455" s="86">
        <v>2295</v>
      </c>
      <c r="M1455" s="83" t="s">
        <v>1856</v>
      </c>
    </row>
    <row r="1456" spans="2:13" ht="13.15" customHeight="1" x14ac:dyDescent="0.2">
      <c r="B1456" s="61">
        <v>2299</v>
      </c>
      <c r="C1456" s="82">
        <v>36</v>
      </c>
      <c r="D1456" s="83" t="s">
        <v>1753</v>
      </c>
      <c r="E1456" s="84">
        <v>20858</v>
      </c>
      <c r="F1456" s="84" t="s">
        <v>1813</v>
      </c>
      <c r="G1456" s="83" t="s">
        <v>1141</v>
      </c>
      <c r="H1456" s="85">
        <v>16074054</v>
      </c>
      <c r="I1456" s="85">
        <v>739</v>
      </c>
      <c r="J1456" s="83" t="s">
        <v>1857</v>
      </c>
      <c r="K1456" s="83" t="s">
        <v>1857</v>
      </c>
      <c r="L1456" s="86">
        <v>2299</v>
      </c>
      <c r="M1456" s="83" t="s">
        <v>1857</v>
      </c>
    </row>
    <row r="1457" spans="2:13" ht="13.15" customHeight="1" x14ac:dyDescent="0.2">
      <c r="B1457" s="61">
        <v>1737</v>
      </c>
      <c r="C1457" s="82">
        <v>36</v>
      </c>
      <c r="D1457" s="83" t="s">
        <v>1753</v>
      </c>
      <c r="E1457" s="84">
        <v>56605</v>
      </c>
      <c r="F1457" s="84" t="s">
        <v>948</v>
      </c>
      <c r="G1457" s="83" t="s">
        <v>743</v>
      </c>
      <c r="H1457" s="85">
        <v>16071053</v>
      </c>
      <c r="I1457" s="85">
        <v>832</v>
      </c>
      <c r="J1457" s="83" t="s">
        <v>1858</v>
      </c>
      <c r="K1457" s="83" t="s">
        <v>1859</v>
      </c>
      <c r="L1457" s="86">
        <v>1737</v>
      </c>
      <c r="M1457" s="83" t="s">
        <v>1860</v>
      </c>
    </row>
    <row r="1458" spans="2:13" ht="13.15" customHeight="1" x14ac:dyDescent="0.2">
      <c r="B1458" s="61">
        <v>1738</v>
      </c>
      <c r="C1458" s="82">
        <v>36</v>
      </c>
      <c r="D1458" s="83" t="s">
        <v>1753</v>
      </c>
      <c r="E1458" s="84">
        <v>56605</v>
      </c>
      <c r="F1458" s="84" t="s">
        <v>948</v>
      </c>
      <c r="G1458" s="83" t="s">
        <v>743</v>
      </c>
      <c r="H1458" s="85">
        <v>16071053</v>
      </c>
      <c r="I1458" s="85">
        <v>832</v>
      </c>
      <c r="J1458" s="83" t="s">
        <v>1858</v>
      </c>
      <c r="K1458" s="83" t="s">
        <v>1859</v>
      </c>
      <c r="L1458" s="86">
        <v>1738</v>
      </c>
      <c r="M1458" s="83" t="s">
        <v>1859</v>
      </c>
    </row>
    <row r="1459" spans="2:13" ht="12.75" customHeight="1" x14ac:dyDescent="0.2">
      <c r="B1459" s="61">
        <v>1739</v>
      </c>
      <c r="C1459" s="82">
        <v>36</v>
      </c>
      <c r="D1459" s="83" t="s">
        <v>1753</v>
      </c>
      <c r="E1459" s="84">
        <v>56605</v>
      </c>
      <c r="F1459" s="84" t="s">
        <v>948</v>
      </c>
      <c r="G1459" s="83" t="s">
        <v>743</v>
      </c>
      <c r="H1459" s="85">
        <v>16071053</v>
      </c>
      <c r="I1459" s="85">
        <v>832</v>
      </c>
      <c r="J1459" s="83" t="s">
        <v>1858</v>
      </c>
      <c r="K1459" s="83" t="s">
        <v>1859</v>
      </c>
      <c r="L1459" s="86">
        <v>1739</v>
      </c>
      <c r="M1459" s="83" t="s">
        <v>1861</v>
      </c>
    </row>
    <row r="1460" spans="2:13" ht="12.75" customHeight="1" x14ac:dyDescent="0.2">
      <c r="B1460" s="61">
        <v>1740</v>
      </c>
      <c r="C1460" s="82">
        <v>36</v>
      </c>
      <c r="D1460" s="83" t="s">
        <v>1753</v>
      </c>
      <c r="E1460" s="84">
        <v>56605</v>
      </c>
      <c r="F1460" s="84" t="s">
        <v>948</v>
      </c>
      <c r="G1460" s="83" t="s">
        <v>743</v>
      </c>
      <c r="H1460" s="85">
        <v>16071053</v>
      </c>
      <c r="I1460" s="85">
        <v>832</v>
      </c>
      <c r="J1460" s="83" t="s">
        <v>1858</v>
      </c>
      <c r="K1460" s="83" t="s">
        <v>1859</v>
      </c>
      <c r="L1460" s="86">
        <v>1740</v>
      </c>
      <c r="M1460" s="83" t="s">
        <v>1862</v>
      </c>
    </row>
    <row r="1461" spans="2:13" ht="12.75" customHeight="1" x14ac:dyDescent="0.2">
      <c r="B1461" s="61">
        <v>2302</v>
      </c>
      <c r="C1461" s="82">
        <v>36</v>
      </c>
      <c r="D1461" s="83" t="s">
        <v>1753</v>
      </c>
      <c r="E1461" s="84">
        <v>56612</v>
      </c>
      <c r="F1461" s="84" t="s">
        <v>1796</v>
      </c>
      <c r="G1461" s="83" t="s">
        <v>1141</v>
      </c>
      <c r="H1461" s="85">
        <v>16074057</v>
      </c>
      <c r="I1461" s="85">
        <v>922</v>
      </c>
      <c r="J1461" s="83" t="s">
        <v>1863</v>
      </c>
      <c r="K1461" s="83" t="s">
        <v>1863</v>
      </c>
      <c r="L1461" s="86">
        <v>2302</v>
      </c>
      <c r="M1461" s="83" t="s">
        <v>1864</v>
      </c>
    </row>
    <row r="1462" spans="2:13" ht="12.75" customHeight="1" x14ac:dyDescent="0.2">
      <c r="B1462" s="61">
        <v>2303</v>
      </c>
      <c r="C1462" s="82">
        <v>36</v>
      </c>
      <c r="D1462" s="83" t="s">
        <v>1753</v>
      </c>
      <c r="E1462" s="84">
        <v>56611</v>
      </c>
      <c r="F1462" s="84" t="s">
        <v>1754</v>
      </c>
      <c r="G1462" s="83" t="s">
        <v>1141</v>
      </c>
      <c r="H1462" s="85">
        <v>16074057</v>
      </c>
      <c r="I1462" s="85">
        <v>922</v>
      </c>
      <c r="J1462" s="83" t="s">
        <v>1863</v>
      </c>
      <c r="K1462" s="83" t="s">
        <v>1863</v>
      </c>
      <c r="L1462" s="86">
        <v>2303</v>
      </c>
      <c r="M1462" s="83" t="s">
        <v>1865</v>
      </c>
    </row>
    <row r="1463" spans="2:13" ht="13.15" customHeight="1" x14ac:dyDescent="0.2">
      <c r="B1463" s="61">
        <v>2304</v>
      </c>
      <c r="C1463" s="82">
        <v>36</v>
      </c>
      <c r="D1463" s="83" t="s">
        <v>1753</v>
      </c>
      <c r="E1463" s="84">
        <v>56611</v>
      </c>
      <c r="F1463" s="84" t="s">
        <v>1754</v>
      </c>
      <c r="G1463" s="83" t="s">
        <v>1141</v>
      </c>
      <c r="H1463" s="85">
        <v>16074057</v>
      </c>
      <c r="I1463" s="85">
        <v>922</v>
      </c>
      <c r="J1463" s="83" t="s">
        <v>1863</v>
      </c>
      <c r="K1463" s="83" t="s">
        <v>1863</v>
      </c>
      <c r="L1463" s="86">
        <v>2304</v>
      </c>
      <c r="M1463" s="83" t="s">
        <v>1866</v>
      </c>
    </row>
    <row r="1464" spans="2:13" ht="13.15" customHeight="1" x14ac:dyDescent="0.2">
      <c r="B1464" s="61">
        <v>2305</v>
      </c>
      <c r="C1464" s="82">
        <v>36</v>
      </c>
      <c r="D1464" s="83" t="s">
        <v>1753</v>
      </c>
      <c r="E1464" s="84">
        <v>56612</v>
      </c>
      <c r="F1464" s="84" t="s">
        <v>1796</v>
      </c>
      <c r="G1464" s="83" t="s">
        <v>1141</v>
      </c>
      <c r="H1464" s="85">
        <v>16074057</v>
      </c>
      <c r="I1464" s="85">
        <v>922</v>
      </c>
      <c r="J1464" s="83" t="s">
        <v>1863</v>
      </c>
      <c r="K1464" s="83" t="s">
        <v>1863</v>
      </c>
      <c r="L1464" s="86">
        <v>2305</v>
      </c>
      <c r="M1464" s="83" t="s">
        <v>3198</v>
      </c>
    </row>
    <row r="1465" spans="2:13" ht="13.15" customHeight="1" x14ac:dyDescent="0.2">
      <c r="B1465" s="61">
        <v>2306</v>
      </c>
      <c r="C1465" s="82">
        <v>36</v>
      </c>
      <c r="D1465" s="83" t="s">
        <v>1753</v>
      </c>
      <c r="E1465" s="84">
        <v>56611</v>
      </c>
      <c r="F1465" s="84" t="s">
        <v>1754</v>
      </c>
      <c r="G1465" s="83" t="s">
        <v>1141</v>
      </c>
      <c r="H1465" s="85">
        <v>16074057</v>
      </c>
      <c r="I1465" s="85">
        <v>922</v>
      </c>
      <c r="J1465" s="83" t="s">
        <v>1863</v>
      </c>
      <c r="K1465" s="83" t="s">
        <v>1863</v>
      </c>
      <c r="L1465" s="86">
        <v>2306</v>
      </c>
      <c r="M1465" s="83" t="s">
        <v>1867</v>
      </c>
    </row>
    <row r="1466" spans="2:13" ht="13.15" customHeight="1" x14ac:dyDescent="0.2">
      <c r="B1466" s="61">
        <v>2307</v>
      </c>
      <c r="C1466" s="82">
        <v>36</v>
      </c>
      <c r="D1466" s="83" t="s">
        <v>1753</v>
      </c>
      <c r="E1466" s="84">
        <v>56612</v>
      </c>
      <c r="F1466" s="84" t="s">
        <v>1796</v>
      </c>
      <c r="G1466" s="83" t="s">
        <v>1141</v>
      </c>
      <c r="H1466" s="85">
        <v>16074057</v>
      </c>
      <c r="I1466" s="85">
        <v>922</v>
      </c>
      <c r="J1466" s="83" t="s">
        <v>1863</v>
      </c>
      <c r="K1466" s="83" t="s">
        <v>1863</v>
      </c>
      <c r="L1466" s="86">
        <v>2307</v>
      </c>
      <c r="M1466" s="83" t="s">
        <v>1868</v>
      </c>
    </row>
    <row r="1467" spans="2:13" ht="13.15" customHeight="1" x14ac:dyDescent="0.2">
      <c r="B1467" s="61">
        <v>2311</v>
      </c>
      <c r="C1467" s="82">
        <v>36</v>
      </c>
      <c r="D1467" s="83" t="s">
        <v>1753</v>
      </c>
      <c r="E1467" s="84">
        <v>56613</v>
      </c>
      <c r="F1467" s="84" t="s">
        <v>1835</v>
      </c>
      <c r="G1467" s="83" t="s">
        <v>1141</v>
      </c>
      <c r="H1467" s="85">
        <v>16074063</v>
      </c>
      <c r="I1467" s="85">
        <v>716</v>
      </c>
      <c r="J1467" s="83" t="s">
        <v>1869</v>
      </c>
      <c r="K1467" s="83" t="s">
        <v>1869</v>
      </c>
      <c r="L1467" s="86">
        <v>2311</v>
      </c>
      <c r="M1467" s="83" t="s">
        <v>1869</v>
      </c>
    </row>
    <row r="1468" spans="2:13" ht="13.15" customHeight="1" x14ac:dyDescent="0.2">
      <c r="B1468" s="61">
        <v>2312</v>
      </c>
      <c r="C1468" s="82">
        <v>36</v>
      </c>
      <c r="D1468" s="83" t="s">
        <v>1753</v>
      </c>
      <c r="E1468" s="84">
        <v>56607</v>
      </c>
      <c r="F1468" s="84" t="s">
        <v>1122</v>
      </c>
      <c r="G1468" s="83" t="s">
        <v>1141</v>
      </c>
      <c r="H1468" s="85">
        <v>16074063</v>
      </c>
      <c r="I1468" s="85">
        <v>716</v>
      </c>
      <c r="J1468" s="83" t="s">
        <v>1869</v>
      </c>
      <c r="K1468" s="83" t="s">
        <v>1869</v>
      </c>
      <c r="L1468" s="86">
        <v>2312</v>
      </c>
      <c r="M1468" s="83" t="s">
        <v>1870</v>
      </c>
    </row>
    <row r="1469" spans="2:13" ht="13.15" customHeight="1" x14ac:dyDescent="0.2">
      <c r="B1469" s="61">
        <v>2341</v>
      </c>
      <c r="C1469" s="82">
        <v>36</v>
      </c>
      <c r="D1469" s="83" t="s">
        <v>1753</v>
      </c>
      <c r="E1469" s="84">
        <v>56607</v>
      </c>
      <c r="F1469" s="84" t="s">
        <v>1122</v>
      </c>
      <c r="G1469" s="83" t="s">
        <v>1141</v>
      </c>
      <c r="H1469" s="85">
        <v>16074079</v>
      </c>
      <c r="I1469" s="85">
        <v>931</v>
      </c>
      <c r="J1469" s="83" t="s">
        <v>1871</v>
      </c>
      <c r="K1469" s="83" t="s">
        <v>1871</v>
      </c>
      <c r="L1469" s="86">
        <v>2341</v>
      </c>
      <c r="M1469" s="83" t="s">
        <v>1872</v>
      </c>
    </row>
    <row r="1470" spans="2:13" ht="13.15" customHeight="1" x14ac:dyDescent="0.2">
      <c r="B1470" s="61">
        <v>2342</v>
      </c>
      <c r="C1470" s="82">
        <v>36</v>
      </c>
      <c r="D1470" s="83" t="s">
        <v>1753</v>
      </c>
      <c r="E1470" s="84">
        <v>56607</v>
      </c>
      <c r="F1470" s="84" t="s">
        <v>1122</v>
      </c>
      <c r="G1470" s="83" t="s">
        <v>1141</v>
      </c>
      <c r="H1470" s="85">
        <v>16074079</v>
      </c>
      <c r="I1470" s="85">
        <v>931</v>
      </c>
      <c r="J1470" s="83" t="s">
        <v>1871</v>
      </c>
      <c r="K1470" s="83" t="s">
        <v>1871</v>
      </c>
      <c r="L1470" s="86">
        <v>2342</v>
      </c>
      <c r="M1470" s="83" t="s">
        <v>1871</v>
      </c>
    </row>
    <row r="1471" spans="2:13" ht="13.15" customHeight="1" x14ac:dyDescent="0.2">
      <c r="B1471" s="61">
        <v>2343</v>
      </c>
      <c r="C1471" s="82">
        <v>36</v>
      </c>
      <c r="D1471" s="83" t="s">
        <v>1753</v>
      </c>
      <c r="E1471" s="84">
        <v>20891</v>
      </c>
      <c r="F1471" s="84" t="s">
        <v>934</v>
      </c>
      <c r="G1471" s="83" t="s">
        <v>1141</v>
      </c>
      <c r="H1471" s="85">
        <v>16074081</v>
      </c>
      <c r="I1471" s="85">
        <v>874</v>
      </c>
      <c r="J1471" s="83" t="s">
        <v>1873</v>
      </c>
      <c r="K1471" s="83" t="s">
        <v>1873</v>
      </c>
      <c r="L1471" s="86">
        <v>2343</v>
      </c>
      <c r="M1471" s="83" t="s">
        <v>1779</v>
      </c>
    </row>
    <row r="1472" spans="2:13" ht="13.15" customHeight="1" x14ac:dyDescent="0.2">
      <c r="B1472" s="61">
        <v>2344</v>
      </c>
      <c r="C1472" s="82">
        <v>36</v>
      </c>
      <c r="D1472" s="83" t="s">
        <v>1753</v>
      </c>
      <c r="E1472" s="84">
        <v>20891</v>
      </c>
      <c r="F1472" s="84" t="s">
        <v>934</v>
      </c>
      <c r="G1472" s="83" t="s">
        <v>1141</v>
      </c>
      <c r="H1472" s="85">
        <v>16074081</v>
      </c>
      <c r="I1472" s="85">
        <v>874</v>
      </c>
      <c r="J1472" s="83" t="s">
        <v>1873</v>
      </c>
      <c r="K1472" s="83" t="s">
        <v>1873</v>
      </c>
      <c r="L1472" s="86">
        <v>2344</v>
      </c>
      <c r="M1472" s="83" t="s">
        <v>1874</v>
      </c>
    </row>
    <row r="1473" spans="2:13" ht="13.15" customHeight="1" x14ac:dyDescent="0.2">
      <c r="B1473" s="61">
        <v>2354</v>
      </c>
      <c r="C1473" s="82">
        <v>36</v>
      </c>
      <c r="D1473" s="83" t="s">
        <v>1753</v>
      </c>
      <c r="E1473" s="84">
        <v>56607</v>
      </c>
      <c r="F1473" s="84" t="s">
        <v>1122</v>
      </c>
      <c r="G1473" s="83" t="s">
        <v>1141</v>
      </c>
      <c r="H1473" s="85">
        <v>16074087</v>
      </c>
      <c r="I1473" s="85">
        <v>967</v>
      </c>
      <c r="J1473" s="83" t="s">
        <v>1875</v>
      </c>
      <c r="K1473" s="83" t="s">
        <v>1875</v>
      </c>
      <c r="L1473" s="86">
        <v>2354</v>
      </c>
      <c r="M1473" s="83" t="s">
        <v>1876</v>
      </c>
    </row>
    <row r="1474" spans="2:13" ht="13.15" customHeight="1" x14ac:dyDescent="0.2">
      <c r="B1474" s="61">
        <v>2355</v>
      </c>
      <c r="C1474" s="82">
        <v>36</v>
      </c>
      <c r="D1474" s="83" t="s">
        <v>1753</v>
      </c>
      <c r="E1474" s="84">
        <v>56607</v>
      </c>
      <c r="F1474" s="84" t="s">
        <v>1122</v>
      </c>
      <c r="G1474" s="83" t="s">
        <v>1141</v>
      </c>
      <c r="H1474" s="85">
        <v>16074087</v>
      </c>
      <c r="I1474" s="85">
        <v>967</v>
      </c>
      <c r="J1474" s="83" t="s">
        <v>1875</v>
      </c>
      <c r="K1474" s="83" t="s">
        <v>1875</v>
      </c>
      <c r="L1474" s="86">
        <v>2355</v>
      </c>
      <c r="M1474" s="83" t="s">
        <v>1875</v>
      </c>
    </row>
    <row r="1475" spans="2:13" ht="13.15" customHeight="1" x14ac:dyDescent="0.2">
      <c r="B1475" s="61">
        <v>2367</v>
      </c>
      <c r="C1475" s="82">
        <v>36</v>
      </c>
      <c r="D1475" s="83" t="s">
        <v>1753</v>
      </c>
      <c r="E1475" s="84">
        <v>20891</v>
      </c>
      <c r="F1475" s="84" t="s">
        <v>934</v>
      </c>
      <c r="G1475" s="83" t="s">
        <v>1141</v>
      </c>
      <c r="H1475" s="85">
        <v>16074095</v>
      </c>
      <c r="I1475" s="85">
        <v>912</v>
      </c>
      <c r="J1475" s="83" t="s">
        <v>1877</v>
      </c>
      <c r="K1475" s="83" t="s">
        <v>1877</v>
      </c>
      <c r="L1475" s="86">
        <v>2367</v>
      </c>
      <c r="M1475" s="83" t="s">
        <v>1878</v>
      </c>
    </row>
    <row r="1476" spans="2:13" ht="13.15" customHeight="1" x14ac:dyDescent="0.2">
      <c r="B1476" s="61">
        <v>2368</v>
      </c>
      <c r="C1476" s="82">
        <v>36</v>
      </c>
      <c r="D1476" s="83" t="s">
        <v>1753</v>
      </c>
      <c r="E1476" s="84">
        <v>20891</v>
      </c>
      <c r="F1476" s="84" t="s">
        <v>934</v>
      </c>
      <c r="G1476" s="83" t="s">
        <v>1141</v>
      </c>
      <c r="H1476" s="85">
        <v>16074095</v>
      </c>
      <c r="I1476" s="85">
        <v>912</v>
      </c>
      <c r="J1476" s="83" t="s">
        <v>1877</v>
      </c>
      <c r="K1476" s="83" t="s">
        <v>1877</v>
      </c>
      <c r="L1476" s="86">
        <v>2368</v>
      </c>
      <c r="M1476" s="83" t="s">
        <v>3199</v>
      </c>
    </row>
    <row r="1477" spans="2:13" ht="13.15" customHeight="1" x14ac:dyDescent="0.2">
      <c r="B1477" s="61">
        <v>2370</v>
      </c>
      <c r="C1477" s="82">
        <v>36</v>
      </c>
      <c r="D1477" s="83" t="s">
        <v>1753</v>
      </c>
      <c r="E1477" s="84">
        <v>56607</v>
      </c>
      <c r="F1477" s="84" t="s">
        <v>1122</v>
      </c>
      <c r="G1477" s="83" t="s">
        <v>1141</v>
      </c>
      <c r="H1477" s="85">
        <v>16074096</v>
      </c>
      <c r="I1477" s="85">
        <v>692</v>
      </c>
      <c r="J1477" s="83" t="s">
        <v>1879</v>
      </c>
      <c r="K1477" s="83" t="s">
        <v>1879</v>
      </c>
      <c r="L1477" s="86">
        <v>2370</v>
      </c>
      <c r="M1477" s="83" t="s">
        <v>1879</v>
      </c>
    </row>
    <row r="1478" spans="2:13" ht="13.15" customHeight="1" x14ac:dyDescent="0.2">
      <c r="B1478" s="61">
        <v>2387</v>
      </c>
      <c r="C1478" s="82">
        <v>36</v>
      </c>
      <c r="D1478" s="83" t="s">
        <v>1753</v>
      </c>
      <c r="E1478" s="84">
        <v>56607</v>
      </c>
      <c r="F1478" s="84" t="s">
        <v>1122</v>
      </c>
      <c r="G1478" s="83" t="s">
        <v>1141</v>
      </c>
      <c r="H1478" s="85">
        <v>16074112</v>
      </c>
      <c r="I1478" s="85">
        <v>634</v>
      </c>
      <c r="J1478" s="83" t="s">
        <v>1880</v>
      </c>
      <c r="K1478" s="83" t="s">
        <v>1880</v>
      </c>
      <c r="L1478" s="86">
        <v>2387</v>
      </c>
      <c r="M1478" s="83" t="s">
        <v>1880</v>
      </c>
    </row>
    <row r="1479" spans="2:13" ht="13.15" customHeight="1" x14ac:dyDescent="0.2">
      <c r="B1479" s="61">
        <v>2388</v>
      </c>
      <c r="C1479" s="82">
        <v>36</v>
      </c>
      <c r="D1479" s="83" t="s">
        <v>1753</v>
      </c>
      <c r="E1479" s="84">
        <v>56607</v>
      </c>
      <c r="F1479" s="84" t="s">
        <v>1122</v>
      </c>
      <c r="G1479" s="83" t="s">
        <v>1141</v>
      </c>
      <c r="H1479" s="85">
        <v>16074112</v>
      </c>
      <c r="I1479" s="85">
        <v>634</v>
      </c>
      <c r="J1479" s="83" t="s">
        <v>1880</v>
      </c>
      <c r="K1479" s="83" t="s">
        <v>1880</v>
      </c>
      <c r="L1479" s="86">
        <v>2388</v>
      </c>
      <c r="M1479" s="83" t="s">
        <v>1881</v>
      </c>
    </row>
    <row r="1480" spans="2:13" ht="13.15" customHeight="1" x14ac:dyDescent="0.2">
      <c r="B1480" s="61">
        <v>2389</v>
      </c>
      <c r="C1480" s="82">
        <v>36</v>
      </c>
      <c r="D1480" s="83" t="s">
        <v>1753</v>
      </c>
      <c r="E1480" s="84">
        <v>56607</v>
      </c>
      <c r="F1480" s="84" t="s">
        <v>1122</v>
      </c>
      <c r="G1480" s="83" t="s">
        <v>1141</v>
      </c>
      <c r="H1480" s="85">
        <v>16074113</v>
      </c>
      <c r="I1480" s="85">
        <v>674</v>
      </c>
      <c r="J1480" s="83" t="s">
        <v>626</v>
      </c>
      <c r="K1480" s="83" t="s">
        <v>626</v>
      </c>
      <c r="L1480" s="86">
        <v>2389</v>
      </c>
      <c r="M1480" s="83" t="s">
        <v>626</v>
      </c>
    </row>
    <row r="1481" spans="2:13" ht="13.15" customHeight="1" x14ac:dyDescent="0.2">
      <c r="B1481" s="61">
        <v>2390</v>
      </c>
      <c r="C1481" s="82">
        <v>36</v>
      </c>
      <c r="D1481" s="83" t="s">
        <v>1753</v>
      </c>
      <c r="E1481" s="84">
        <v>20891</v>
      </c>
      <c r="F1481" s="84" t="s">
        <v>934</v>
      </c>
      <c r="G1481" s="83" t="s">
        <v>1141</v>
      </c>
      <c r="H1481" s="85">
        <v>16074114</v>
      </c>
      <c r="I1481" s="85">
        <v>904</v>
      </c>
      <c r="J1481" s="83" t="s">
        <v>1882</v>
      </c>
      <c r="K1481" s="83" t="s">
        <v>1882</v>
      </c>
      <c r="L1481" s="86">
        <v>2390</v>
      </c>
      <c r="M1481" s="83" t="s">
        <v>1882</v>
      </c>
    </row>
    <row r="1482" spans="2:13" ht="13.15" customHeight="1" x14ac:dyDescent="0.2">
      <c r="B1482" s="61">
        <v>2220</v>
      </c>
      <c r="C1482" s="82">
        <v>37</v>
      </c>
      <c r="D1482" s="83" t="s">
        <v>1883</v>
      </c>
      <c r="E1482" s="84">
        <v>20669</v>
      </c>
      <c r="F1482" s="84" t="s">
        <v>1884</v>
      </c>
      <c r="G1482" s="83" t="s">
        <v>1141</v>
      </c>
      <c r="H1482" s="85">
        <v>16074012</v>
      </c>
      <c r="I1482" s="85">
        <v>705</v>
      </c>
      <c r="J1482" s="83" t="s">
        <v>1885</v>
      </c>
      <c r="K1482" s="83" t="s">
        <v>1886</v>
      </c>
      <c r="L1482" s="86">
        <v>2220</v>
      </c>
      <c r="M1482" s="83" t="s">
        <v>1887</v>
      </c>
    </row>
    <row r="1483" spans="2:13" ht="13.15" customHeight="1" x14ac:dyDescent="0.2">
      <c r="B1483" s="61">
        <v>2223</v>
      </c>
      <c r="C1483" s="82">
        <v>37</v>
      </c>
      <c r="D1483" s="83" t="s">
        <v>1883</v>
      </c>
      <c r="E1483" s="84">
        <v>20669</v>
      </c>
      <c r="F1483" s="84" t="s">
        <v>1884</v>
      </c>
      <c r="G1483" s="83" t="s">
        <v>1141</v>
      </c>
      <c r="H1483" s="85">
        <v>16074012</v>
      </c>
      <c r="I1483" s="85">
        <v>705</v>
      </c>
      <c r="J1483" s="83" t="s">
        <v>1885</v>
      </c>
      <c r="K1483" s="83" t="s">
        <v>1886</v>
      </c>
      <c r="L1483" s="86">
        <v>2223</v>
      </c>
      <c r="M1483" s="83" t="s">
        <v>1889</v>
      </c>
    </row>
    <row r="1484" spans="2:13" ht="13.15" customHeight="1" x14ac:dyDescent="0.2">
      <c r="B1484" s="61">
        <v>2224</v>
      </c>
      <c r="C1484" s="82">
        <v>37</v>
      </c>
      <c r="D1484" s="83" t="s">
        <v>1883</v>
      </c>
      <c r="E1484" s="84">
        <v>20669</v>
      </c>
      <c r="F1484" s="84" t="s">
        <v>1884</v>
      </c>
      <c r="G1484" s="83" t="s">
        <v>1141</v>
      </c>
      <c r="H1484" s="85">
        <v>16074012</v>
      </c>
      <c r="I1484" s="85">
        <v>705</v>
      </c>
      <c r="J1484" s="83" t="s">
        <v>1885</v>
      </c>
      <c r="K1484" s="83" t="s">
        <v>1886</v>
      </c>
      <c r="L1484" s="86">
        <v>2224</v>
      </c>
      <c r="M1484" s="83" t="s">
        <v>1890</v>
      </c>
    </row>
    <row r="1485" spans="2:13" ht="13.15" customHeight="1" x14ac:dyDescent="0.2">
      <c r="B1485" s="61">
        <v>2227</v>
      </c>
      <c r="C1485" s="82">
        <v>37</v>
      </c>
      <c r="D1485" s="83" t="s">
        <v>1883</v>
      </c>
      <c r="E1485" s="84">
        <v>20669</v>
      </c>
      <c r="F1485" s="84" t="s">
        <v>1884</v>
      </c>
      <c r="G1485" s="83" t="s">
        <v>1141</v>
      </c>
      <c r="H1485" s="85">
        <v>16074012</v>
      </c>
      <c r="I1485" s="85">
        <v>705</v>
      </c>
      <c r="J1485" s="83" t="s">
        <v>1885</v>
      </c>
      <c r="K1485" s="83" t="s">
        <v>1886</v>
      </c>
      <c r="L1485" s="86">
        <v>2227</v>
      </c>
      <c r="M1485" s="83" t="s">
        <v>1892</v>
      </c>
    </row>
    <row r="1486" spans="2:13" ht="13.15" customHeight="1" x14ac:dyDescent="0.2">
      <c r="B1486" s="61">
        <v>2239</v>
      </c>
      <c r="C1486" s="82">
        <v>37</v>
      </c>
      <c r="D1486" s="83" t="s">
        <v>1883</v>
      </c>
      <c r="E1486" s="84">
        <v>20773</v>
      </c>
      <c r="F1486" s="84" t="s">
        <v>1888</v>
      </c>
      <c r="G1486" s="83" t="s">
        <v>1141</v>
      </c>
      <c r="H1486" s="85">
        <v>16074018</v>
      </c>
      <c r="I1486" s="85">
        <v>715</v>
      </c>
      <c r="J1486" s="83" t="s">
        <v>1893</v>
      </c>
      <c r="K1486" s="83" t="s">
        <v>1894</v>
      </c>
      <c r="L1486" s="86">
        <v>2239</v>
      </c>
      <c r="M1486" s="83" t="s">
        <v>1894</v>
      </c>
    </row>
    <row r="1487" spans="2:13" ht="13.15" customHeight="1" x14ac:dyDescent="0.2">
      <c r="B1487" s="61">
        <v>2253</v>
      </c>
      <c r="C1487" s="82">
        <v>37</v>
      </c>
      <c r="D1487" s="83" t="s">
        <v>1883</v>
      </c>
      <c r="E1487" s="84">
        <v>20617</v>
      </c>
      <c r="F1487" s="84" t="s">
        <v>1895</v>
      </c>
      <c r="G1487" s="83" t="s">
        <v>1141</v>
      </c>
      <c r="H1487" s="85">
        <v>16074025</v>
      </c>
      <c r="I1487" s="85">
        <v>693</v>
      </c>
      <c r="J1487" s="83" t="s">
        <v>1896</v>
      </c>
      <c r="K1487" s="83" t="s">
        <v>1896</v>
      </c>
      <c r="L1487" s="86">
        <v>2253</v>
      </c>
      <c r="M1487" s="83" t="s">
        <v>1896</v>
      </c>
    </row>
    <row r="1488" spans="2:13" ht="13.15" customHeight="1" x14ac:dyDescent="0.2">
      <c r="B1488" s="61">
        <v>2269</v>
      </c>
      <c r="C1488" s="82">
        <v>37</v>
      </c>
      <c r="D1488" s="83" t="s">
        <v>1883</v>
      </c>
      <c r="E1488" s="84">
        <v>20617</v>
      </c>
      <c r="F1488" s="84" t="s">
        <v>1895</v>
      </c>
      <c r="G1488" s="83" t="s">
        <v>1141</v>
      </c>
      <c r="H1488" s="85">
        <v>16074037</v>
      </c>
      <c r="I1488" s="85">
        <v>740</v>
      </c>
      <c r="J1488" s="83" t="s">
        <v>1897</v>
      </c>
      <c r="K1488" s="83" t="s">
        <v>1897</v>
      </c>
      <c r="L1488" s="86">
        <v>2269</v>
      </c>
      <c r="M1488" s="83" t="s">
        <v>1897</v>
      </c>
    </row>
    <row r="1489" spans="2:13" ht="13.15" customHeight="1" x14ac:dyDescent="0.2">
      <c r="B1489" s="61">
        <v>2270</v>
      </c>
      <c r="C1489" s="82">
        <v>37</v>
      </c>
      <c r="D1489" s="83" t="s">
        <v>1883</v>
      </c>
      <c r="E1489" s="84">
        <v>20773</v>
      </c>
      <c r="F1489" s="84" t="s">
        <v>1888</v>
      </c>
      <c r="G1489" s="83" t="s">
        <v>1141</v>
      </c>
      <c r="H1489" s="85">
        <v>16074038</v>
      </c>
      <c r="I1489" s="85">
        <v>751</v>
      </c>
      <c r="J1489" s="83" t="s">
        <v>1898</v>
      </c>
      <c r="K1489" s="83" t="s">
        <v>1898</v>
      </c>
      <c r="L1489" s="86">
        <v>2270</v>
      </c>
      <c r="M1489" s="83" t="s">
        <v>1898</v>
      </c>
    </row>
    <row r="1490" spans="2:13" ht="13.15" customHeight="1" x14ac:dyDescent="0.2">
      <c r="B1490" s="61">
        <v>2271</v>
      </c>
      <c r="C1490" s="82">
        <v>37</v>
      </c>
      <c r="D1490" s="83" t="s">
        <v>1883</v>
      </c>
      <c r="E1490" s="84">
        <v>20669</v>
      </c>
      <c r="F1490" s="84" t="s">
        <v>1884</v>
      </c>
      <c r="G1490" s="83" t="s">
        <v>1141</v>
      </c>
      <c r="H1490" s="85">
        <v>16074039</v>
      </c>
      <c r="I1490" s="85">
        <v>641</v>
      </c>
      <c r="J1490" s="83" t="s">
        <v>1899</v>
      </c>
      <c r="K1490" s="83" t="s">
        <v>1899</v>
      </c>
      <c r="L1490" s="86">
        <v>2271</v>
      </c>
      <c r="M1490" s="83" t="s">
        <v>1900</v>
      </c>
    </row>
    <row r="1491" spans="2:13" ht="13.15" customHeight="1" x14ac:dyDescent="0.2">
      <c r="B1491" s="61">
        <v>2272</v>
      </c>
      <c r="C1491" s="82">
        <v>37</v>
      </c>
      <c r="D1491" s="83" t="s">
        <v>1883</v>
      </c>
      <c r="E1491" s="84">
        <v>20669</v>
      </c>
      <c r="F1491" s="84" t="s">
        <v>1884</v>
      </c>
      <c r="G1491" s="83" t="s">
        <v>1141</v>
      </c>
      <c r="H1491" s="85">
        <v>16074039</v>
      </c>
      <c r="I1491" s="85">
        <v>641</v>
      </c>
      <c r="J1491" s="83" t="s">
        <v>1899</v>
      </c>
      <c r="K1491" s="83" t="s">
        <v>1899</v>
      </c>
      <c r="L1491" s="86">
        <v>2272</v>
      </c>
      <c r="M1491" s="83" t="s">
        <v>1901</v>
      </c>
    </row>
    <row r="1492" spans="2:13" ht="13.15" customHeight="1" x14ac:dyDescent="0.2">
      <c r="B1492" s="61">
        <v>2273</v>
      </c>
      <c r="C1492" s="82">
        <v>37</v>
      </c>
      <c r="D1492" s="83" t="s">
        <v>1883</v>
      </c>
      <c r="E1492" s="84">
        <v>20617</v>
      </c>
      <c r="F1492" s="84" t="s">
        <v>1895</v>
      </c>
      <c r="G1492" s="83" t="s">
        <v>1141</v>
      </c>
      <c r="H1492" s="85">
        <v>16074039</v>
      </c>
      <c r="I1492" s="85">
        <v>641</v>
      </c>
      <c r="J1492" s="83" t="s">
        <v>1899</v>
      </c>
      <c r="K1492" s="83" t="s">
        <v>1899</v>
      </c>
      <c r="L1492" s="86">
        <v>2273</v>
      </c>
      <c r="M1492" s="83" t="s">
        <v>1902</v>
      </c>
    </row>
    <row r="1493" spans="2:13" ht="13.15" customHeight="1" x14ac:dyDescent="0.2">
      <c r="B1493" s="61">
        <v>2274</v>
      </c>
      <c r="C1493" s="82">
        <v>37</v>
      </c>
      <c r="D1493" s="83" t="s">
        <v>1883</v>
      </c>
      <c r="E1493" s="84">
        <v>20617</v>
      </c>
      <c r="F1493" s="84" t="s">
        <v>1895</v>
      </c>
      <c r="G1493" s="83" t="s">
        <v>1141</v>
      </c>
      <c r="H1493" s="85">
        <v>16074039</v>
      </c>
      <c r="I1493" s="85">
        <v>641</v>
      </c>
      <c r="J1493" s="83" t="s">
        <v>1899</v>
      </c>
      <c r="K1493" s="83" t="s">
        <v>1899</v>
      </c>
      <c r="L1493" s="86">
        <v>2274</v>
      </c>
      <c r="M1493" s="83" t="s">
        <v>1903</v>
      </c>
    </row>
    <row r="1494" spans="2:13" ht="13.15" customHeight="1" x14ac:dyDescent="0.2">
      <c r="B1494" s="61">
        <v>2275</v>
      </c>
      <c r="C1494" s="82">
        <v>37</v>
      </c>
      <c r="D1494" s="83" t="s">
        <v>1883</v>
      </c>
      <c r="E1494" s="84">
        <v>20617</v>
      </c>
      <c r="F1494" s="84" t="s">
        <v>1895</v>
      </c>
      <c r="G1494" s="83" t="s">
        <v>1141</v>
      </c>
      <c r="H1494" s="85">
        <v>16074039</v>
      </c>
      <c r="I1494" s="85">
        <v>641</v>
      </c>
      <c r="J1494" s="83" t="s">
        <v>1899</v>
      </c>
      <c r="K1494" s="83" t="s">
        <v>1899</v>
      </c>
      <c r="L1494" s="86">
        <v>2275</v>
      </c>
      <c r="M1494" s="83" t="s">
        <v>1904</v>
      </c>
    </row>
    <row r="1495" spans="2:13" ht="13.15" customHeight="1" x14ac:dyDescent="0.2">
      <c r="B1495" s="61">
        <v>2276</v>
      </c>
      <c r="C1495" s="82">
        <v>37</v>
      </c>
      <c r="D1495" s="83" t="s">
        <v>1883</v>
      </c>
      <c r="E1495" s="84">
        <v>20617</v>
      </c>
      <c r="F1495" s="84" t="s">
        <v>1895</v>
      </c>
      <c r="G1495" s="83" t="s">
        <v>1141</v>
      </c>
      <c r="H1495" s="85">
        <v>16074039</v>
      </c>
      <c r="I1495" s="85">
        <v>641</v>
      </c>
      <c r="J1495" s="83" t="s">
        <v>1899</v>
      </c>
      <c r="K1495" s="83" t="s">
        <v>1899</v>
      </c>
      <c r="L1495" s="86">
        <v>2276</v>
      </c>
      <c r="M1495" s="83" t="s">
        <v>1905</v>
      </c>
    </row>
    <row r="1496" spans="2:13" ht="13.15" customHeight="1" x14ac:dyDescent="0.2">
      <c r="B1496" s="61">
        <v>2277</v>
      </c>
      <c r="C1496" s="82">
        <v>37</v>
      </c>
      <c r="D1496" s="83" t="s">
        <v>1883</v>
      </c>
      <c r="E1496" s="84">
        <v>20669</v>
      </c>
      <c r="F1496" s="84" t="s">
        <v>1884</v>
      </c>
      <c r="G1496" s="83" t="s">
        <v>1141</v>
      </c>
      <c r="H1496" s="85">
        <v>16074039</v>
      </c>
      <c r="I1496" s="85">
        <v>641</v>
      </c>
      <c r="J1496" s="83" t="s">
        <v>1899</v>
      </c>
      <c r="K1496" s="83" t="s">
        <v>1899</v>
      </c>
      <c r="L1496" s="86">
        <v>2277</v>
      </c>
      <c r="M1496" s="83" t="s">
        <v>1906</v>
      </c>
    </row>
    <row r="1497" spans="2:13" ht="13.15" customHeight="1" x14ac:dyDescent="0.2">
      <c r="B1497" s="61">
        <v>2278</v>
      </c>
      <c r="C1497" s="82">
        <v>37</v>
      </c>
      <c r="D1497" s="83" t="s">
        <v>1883</v>
      </c>
      <c r="E1497" s="84">
        <v>20617</v>
      </c>
      <c r="F1497" s="84" t="s">
        <v>1895</v>
      </c>
      <c r="G1497" s="83" t="s">
        <v>1141</v>
      </c>
      <c r="H1497" s="85">
        <v>16074039</v>
      </c>
      <c r="I1497" s="85">
        <v>641</v>
      </c>
      <c r="J1497" s="83" t="s">
        <v>1899</v>
      </c>
      <c r="K1497" s="83" t="s">
        <v>1899</v>
      </c>
      <c r="L1497" s="86">
        <v>2278</v>
      </c>
      <c r="M1497" s="83" t="s">
        <v>1907</v>
      </c>
    </row>
    <row r="1498" spans="2:13" ht="13.15" customHeight="1" x14ac:dyDescent="0.2">
      <c r="B1498" s="61">
        <v>2300</v>
      </c>
      <c r="C1498" s="82">
        <v>37</v>
      </c>
      <c r="D1498" s="83" t="s">
        <v>1883</v>
      </c>
      <c r="E1498" s="84">
        <v>20617</v>
      </c>
      <c r="F1498" s="84" t="s">
        <v>1895</v>
      </c>
      <c r="G1498" s="83" t="s">
        <v>1141</v>
      </c>
      <c r="H1498" s="85">
        <v>16074055</v>
      </c>
      <c r="I1498" s="85">
        <v>689</v>
      </c>
      <c r="J1498" s="83" t="s">
        <v>1908</v>
      </c>
      <c r="K1498" s="83" t="s">
        <v>1908</v>
      </c>
      <c r="L1498" s="86">
        <v>2300</v>
      </c>
      <c r="M1498" s="83" t="s">
        <v>1908</v>
      </c>
    </row>
    <row r="1499" spans="2:13" ht="13.15" customHeight="1" x14ac:dyDescent="0.2">
      <c r="B1499" s="61">
        <v>2318</v>
      </c>
      <c r="C1499" s="82">
        <v>37</v>
      </c>
      <c r="D1499" s="83" t="s">
        <v>1883</v>
      </c>
      <c r="E1499" s="84">
        <v>20617</v>
      </c>
      <c r="F1499" s="84" t="s">
        <v>1895</v>
      </c>
      <c r="G1499" s="83" t="s">
        <v>1141</v>
      </c>
      <c r="H1499" s="85">
        <v>16074067</v>
      </c>
      <c r="I1499" s="85">
        <v>698</v>
      </c>
      <c r="J1499" s="83" t="s">
        <v>1909</v>
      </c>
      <c r="K1499" s="83" t="s">
        <v>1909</v>
      </c>
      <c r="L1499" s="86">
        <v>2318</v>
      </c>
      <c r="M1499" s="83" t="s">
        <v>1910</v>
      </c>
    </row>
    <row r="1500" spans="2:13" ht="13.15" customHeight="1" x14ac:dyDescent="0.2">
      <c r="B1500" s="61">
        <v>2319</v>
      </c>
      <c r="C1500" s="82">
        <v>37</v>
      </c>
      <c r="D1500" s="83" t="s">
        <v>1883</v>
      </c>
      <c r="E1500" s="84">
        <v>20617</v>
      </c>
      <c r="F1500" s="84" t="s">
        <v>1895</v>
      </c>
      <c r="G1500" s="83" t="s">
        <v>1141</v>
      </c>
      <c r="H1500" s="85">
        <v>16074067</v>
      </c>
      <c r="I1500" s="85">
        <v>698</v>
      </c>
      <c r="J1500" s="83" t="s">
        <v>1909</v>
      </c>
      <c r="K1500" s="83" t="s">
        <v>1909</v>
      </c>
      <c r="L1500" s="86">
        <v>2319</v>
      </c>
      <c r="M1500" s="83" t="s">
        <v>1911</v>
      </c>
    </row>
    <row r="1501" spans="2:13" ht="13.15" customHeight="1" x14ac:dyDescent="0.2">
      <c r="B1501" s="61">
        <v>2320</v>
      </c>
      <c r="C1501" s="82">
        <v>37</v>
      </c>
      <c r="D1501" s="83" t="s">
        <v>1883</v>
      </c>
      <c r="E1501" s="84">
        <v>20617</v>
      </c>
      <c r="F1501" s="84" t="s">
        <v>1895</v>
      </c>
      <c r="G1501" s="83" t="s">
        <v>1141</v>
      </c>
      <c r="H1501" s="85">
        <v>16074067</v>
      </c>
      <c r="I1501" s="85">
        <v>698</v>
      </c>
      <c r="J1501" s="83" t="s">
        <v>1909</v>
      </c>
      <c r="K1501" s="83" t="s">
        <v>1909</v>
      </c>
      <c r="L1501" s="86">
        <v>2320</v>
      </c>
      <c r="M1501" s="83" t="s">
        <v>1909</v>
      </c>
    </row>
    <row r="1502" spans="2:13" ht="13.15" customHeight="1" x14ac:dyDescent="0.2">
      <c r="B1502" s="61">
        <v>2325</v>
      </c>
      <c r="C1502" s="82">
        <v>37</v>
      </c>
      <c r="D1502" s="83" t="s">
        <v>1883</v>
      </c>
      <c r="E1502" s="84">
        <v>20773</v>
      </c>
      <c r="F1502" s="84" t="s">
        <v>1888</v>
      </c>
      <c r="G1502" s="83" t="s">
        <v>1141</v>
      </c>
      <c r="H1502" s="85">
        <v>16074072</v>
      </c>
      <c r="I1502" s="85">
        <v>1265</v>
      </c>
      <c r="J1502" s="83" t="s">
        <v>1888</v>
      </c>
      <c r="K1502" s="83" t="s">
        <v>1888</v>
      </c>
      <c r="L1502" s="86">
        <v>2325</v>
      </c>
      <c r="M1502" s="83" t="s">
        <v>1888</v>
      </c>
    </row>
    <row r="1503" spans="2:13" ht="13.15" customHeight="1" x14ac:dyDescent="0.2">
      <c r="B1503" s="61">
        <v>2326</v>
      </c>
      <c r="C1503" s="82">
        <v>37</v>
      </c>
      <c r="D1503" s="83" t="s">
        <v>1883</v>
      </c>
      <c r="E1503" s="84">
        <v>20617</v>
      </c>
      <c r="F1503" s="84" t="s">
        <v>1895</v>
      </c>
      <c r="G1503" s="83" t="s">
        <v>1141</v>
      </c>
      <c r="H1503" s="85">
        <v>16074073</v>
      </c>
      <c r="I1503" s="85">
        <v>708</v>
      </c>
      <c r="J1503" s="83" t="s">
        <v>1912</v>
      </c>
      <c r="K1503" s="83" t="s">
        <v>1912</v>
      </c>
      <c r="L1503" s="86">
        <v>2326</v>
      </c>
      <c r="M1503" s="83" t="s">
        <v>1913</v>
      </c>
    </row>
    <row r="1504" spans="2:13" ht="13.15" customHeight="1" x14ac:dyDescent="0.2">
      <c r="B1504" s="61">
        <v>2327</v>
      </c>
      <c r="C1504" s="82">
        <v>37</v>
      </c>
      <c r="D1504" s="83" t="s">
        <v>1883</v>
      </c>
      <c r="E1504" s="84">
        <v>20617</v>
      </c>
      <c r="F1504" s="84" t="s">
        <v>1895</v>
      </c>
      <c r="G1504" s="83" t="s">
        <v>1141</v>
      </c>
      <c r="H1504" s="85">
        <v>16074073</v>
      </c>
      <c r="I1504" s="85">
        <v>708</v>
      </c>
      <c r="J1504" s="83" t="s">
        <v>1912</v>
      </c>
      <c r="K1504" s="83" t="s">
        <v>1912</v>
      </c>
      <c r="L1504" s="86">
        <v>2327</v>
      </c>
      <c r="M1504" s="83" t="s">
        <v>1914</v>
      </c>
    </row>
    <row r="1505" spans="2:13" ht="13.15" customHeight="1" x14ac:dyDescent="0.2">
      <c r="B1505" s="61">
        <v>2328</v>
      </c>
      <c r="C1505" s="82">
        <v>37</v>
      </c>
      <c r="D1505" s="83" t="s">
        <v>1883</v>
      </c>
      <c r="E1505" s="84">
        <v>20617</v>
      </c>
      <c r="F1505" s="84" t="s">
        <v>1895</v>
      </c>
      <c r="G1505" s="83" t="s">
        <v>1141</v>
      </c>
      <c r="H1505" s="85">
        <v>16074073</v>
      </c>
      <c r="I1505" s="85">
        <v>708</v>
      </c>
      <c r="J1505" s="83" t="s">
        <v>1912</v>
      </c>
      <c r="K1505" s="83" t="s">
        <v>1912</v>
      </c>
      <c r="L1505" s="86">
        <v>2328</v>
      </c>
      <c r="M1505" s="83" t="s">
        <v>1915</v>
      </c>
    </row>
    <row r="1506" spans="2:13" ht="13.15" customHeight="1" x14ac:dyDescent="0.2">
      <c r="B1506" s="61">
        <v>2329</v>
      </c>
      <c r="C1506" s="82">
        <v>37</v>
      </c>
      <c r="D1506" s="83" t="s">
        <v>1883</v>
      </c>
      <c r="E1506" s="84">
        <v>20617</v>
      </c>
      <c r="F1506" s="84" t="s">
        <v>1895</v>
      </c>
      <c r="G1506" s="83" t="s">
        <v>1141</v>
      </c>
      <c r="H1506" s="85">
        <v>16074073</v>
      </c>
      <c r="I1506" s="85">
        <v>708</v>
      </c>
      <c r="J1506" s="83" t="s">
        <v>1912</v>
      </c>
      <c r="K1506" s="83" t="s">
        <v>1912</v>
      </c>
      <c r="L1506" s="86">
        <v>2329</v>
      </c>
      <c r="M1506" s="83" t="s">
        <v>1912</v>
      </c>
    </row>
    <row r="1507" spans="2:13" ht="13.15" customHeight="1" x14ac:dyDescent="0.2">
      <c r="B1507" s="61">
        <v>2330</v>
      </c>
      <c r="C1507" s="82">
        <v>37</v>
      </c>
      <c r="D1507" s="83" t="s">
        <v>1883</v>
      </c>
      <c r="E1507" s="84">
        <v>20617</v>
      </c>
      <c r="F1507" s="84" t="s">
        <v>1895</v>
      </c>
      <c r="G1507" s="83" t="s">
        <v>1141</v>
      </c>
      <c r="H1507" s="85">
        <v>16074073</v>
      </c>
      <c r="I1507" s="85">
        <v>708</v>
      </c>
      <c r="J1507" s="83" t="s">
        <v>1912</v>
      </c>
      <c r="K1507" s="83" t="s">
        <v>1912</v>
      </c>
      <c r="L1507" s="86">
        <v>2330</v>
      </c>
      <c r="M1507" s="83" t="s">
        <v>1916</v>
      </c>
    </row>
    <row r="1508" spans="2:13" ht="13.15" customHeight="1" x14ac:dyDescent="0.2">
      <c r="B1508" s="61">
        <v>2391</v>
      </c>
      <c r="C1508" s="82">
        <v>37</v>
      </c>
      <c r="D1508" s="83" t="s">
        <v>1883</v>
      </c>
      <c r="E1508" s="84">
        <v>20617</v>
      </c>
      <c r="F1508" s="84" t="s">
        <v>1895</v>
      </c>
      <c r="G1508" s="83" t="s">
        <v>1141</v>
      </c>
      <c r="H1508" s="85">
        <v>16074116</v>
      </c>
      <c r="I1508" s="85">
        <v>617</v>
      </c>
      <c r="J1508" s="83" t="s">
        <v>1917</v>
      </c>
      <c r="K1508" s="83" t="s">
        <v>1918</v>
      </c>
      <c r="L1508" s="86">
        <v>2391</v>
      </c>
      <c r="M1508" s="83" t="s">
        <v>1919</v>
      </c>
    </row>
    <row r="1509" spans="2:13" ht="13.15" customHeight="1" x14ac:dyDescent="0.2">
      <c r="B1509" s="61">
        <v>2392</v>
      </c>
      <c r="C1509" s="82">
        <v>37</v>
      </c>
      <c r="D1509" s="83" t="s">
        <v>1883</v>
      </c>
      <c r="E1509" s="84">
        <v>20617</v>
      </c>
      <c r="F1509" s="84" t="s">
        <v>1895</v>
      </c>
      <c r="G1509" s="83" t="s">
        <v>1141</v>
      </c>
      <c r="H1509" s="85">
        <v>16074116</v>
      </c>
      <c r="I1509" s="85">
        <v>617</v>
      </c>
      <c r="J1509" s="83" t="s">
        <v>1917</v>
      </c>
      <c r="K1509" s="83" t="s">
        <v>1918</v>
      </c>
      <c r="L1509" s="86">
        <v>2392</v>
      </c>
      <c r="M1509" s="83" t="s">
        <v>1920</v>
      </c>
    </row>
    <row r="1510" spans="2:13" ht="13.15" customHeight="1" x14ac:dyDescent="0.2">
      <c r="B1510" s="61">
        <v>2394</v>
      </c>
      <c r="C1510" s="82">
        <v>37</v>
      </c>
      <c r="D1510" s="83" t="s">
        <v>1883</v>
      </c>
      <c r="E1510" s="84">
        <v>20617</v>
      </c>
      <c r="F1510" s="84" t="s">
        <v>1895</v>
      </c>
      <c r="G1510" s="83" t="s">
        <v>1141</v>
      </c>
      <c r="H1510" s="85">
        <v>16074116</v>
      </c>
      <c r="I1510" s="85">
        <v>617</v>
      </c>
      <c r="J1510" s="83" t="s">
        <v>1917</v>
      </c>
      <c r="K1510" s="83" t="s">
        <v>1918</v>
      </c>
      <c r="L1510" s="86">
        <v>2394</v>
      </c>
      <c r="M1510" s="83" t="s">
        <v>1921</v>
      </c>
    </row>
    <row r="1511" spans="2:13" ht="13.15" customHeight="1" x14ac:dyDescent="0.2">
      <c r="B1511" s="61">
        <v>2395</v>
      </c>
      <c r="C1511" s="82">
        <v>37</v>
      </c>
      <c r="D1511" s="83" t="s">
        <v>1883</v>
      </c>
      <c r="E1511" s="84">
        <v>20617</v>
      </c>
      <c r="F1511" s="84" t="s">
        <v>1895</v>
      </c>
      <c r="G1511" s="83" t="s">
        <v>1141</v>
      </c>
      <c r="H1511" s="85">
        <v>16074116</v>
      </c>
      <c r="I1511" s="85">
        <v>617</v>
      </c>
      <c r="J1511" s="83" t="s">
        <v>1917</v>
      </c>
      <c r="K1511" s="83" t="s">
        <v>1918</v>
      </c>
      <c r="L1511" s="86">
        <v>2395</v>
      </c>
      <c r="M1511" s="83" t="s">
        <v>1922</v>
      </c>
    </row>
    <row r="1512" spans="2:13" ht="13.15" customHeight="1" x14ac:dyDescent="0.2">
      <c r="B1512" s="61">
        <v>2396</v>
      </c>
      <c r="C1512" s="82">
        <v>37</v>
      </c>
      <c r="D1512" s="83" t="s">
        <v>1883</v>
      </c>
      <c r="E1512" s="84">
        <v>20617</v>
      </c>
      <c r="F1512" s="84" t="s">
        <v>1895</v>
      </c>
      <c r="G1512" s="83" t="s">
        <v>1141</v>
      </c>
      <c r="H1512" s="85">
        <v>16074116</v>
      </c>
      <c r="I1512" s="85">
        <v>617</v>
      </c>
      <c r="J1512" s="83" t="s">
        <v>1917</v>
      </c>
      <c r="K1512" s="83" t="s">
        <v>1918</v>
      </c>
      <c r="L1512" s="86">
        <v>2396</v>
      </c>
      <c r="M1512" s="83" t="s">
        <v>1923</v>
      </c>
    </row>
    <row r="1513" spans="2:13" ht="13.15" customHeight="1" x14ac:dyDescent="0.2">
      <c r="B1513" s="61">
        <v>2397</v>
      </c>
      <c r="C1513" s="82">
        <v>37</v>
      </c>
      <c r="D1513" s="83" t="s">
        <v>1883</v>
      </c>
      <c r="E1513" s="84">
        <v>20617</v>
      </c>
      <c r="F1513" s="84" t="s">
        <v>1895</v>
      </c>
      <c r="G1513" s="83" t="s">
        <v>1141</v>
      </c>
      <c r="H1513" s="85">
        <v>16074116</v>
      </c>
      <c r="I1513" s="85">
        <v>617</v>
      </c>
      <c r="J1513" s="83" t="s">
        <v>1917</v>
      </c>
      <c r="K1513" s="83" t="s">
        <v>1918</v>
      </c>
      <c r="L1513" s="86">
        <v>2397</v>
      </c>
      <c r="M1513" s="83" t="s">
        <v>1924</v>
      </c>
    </row>
    <row r="1514" spans="2:13" ht="13.15" customHeight="1" x14ac:dyDescent="0.2">
      <c r="B1514" s="61">
        <v>2398</v>
      </c>
      <c r="C1514" s="82">
        <v>37</v>
      </c>
      <c r="D1514" s="83" t="s">
        <v>1883</v>
      </c>
      <c r="E1514" s="84">
        <v>20617</v>
      </c>
      <c r="F1514" s="84" t="s">
        <v>1895</v>
      </c>
      <c r="G1514" s="83" t="s">
        <v>1141</v>
      </c>
      <c r="H1514" s="85">
        <v>16074116</v>
      </c>
      <c r="I1514" s="85">
        <v>617</v>
      </c>
      <c r="J1514" s="83" t="s">
        <v>1917</v>
      </c>
      <c r="K1514" s="83" t="s">
        <v>1918</v>
      </c>
      <c r="L1514" s="86">
        <v>2398</v>
      </c>
      <c r="M1514" s="83" t="s">
        <v>1925</v>
      </c>
    </row>
    <row r="1515" spans="2:13" ht="13.15" customHeight="1" x14ac:dyDescent="0.2">
      <c r="B1515" s="61">
        <v>2399</v>
      </c>
      <c r="C1515" s="82">
        <v>37</v>
      </c>
      <c r="D1515" s="83" t="s">
        <v>1883</v>
      </c>
      <c r="E1515" s="84">
        <v>20617</v>
      </c>
      <c r="F1515" s="84" t="s">
        <v>1895</v>
      </c>
      <c r="G1515" s="83" t="s">
        <v>1141</v>
      </c>
      <c r="H1515" s="85">
        <v>16074116</v>
      </c>
      <c r="I1515" s="85">
        <v>617</v>
      </c>
      <c r="J1515" s="83" t="s">
        <v>1917</v>
      </c>
      <c r="K1515" s="83" t="s">
        <v>1918</v>
      </c>
      <c r="L1515" s="86">
        <v>2399</v>
      </c>
      <c r="M1515" s="83" t="s">
        <v>1926</v>
      </c>
    </row>
    <row r="1516" spans="2:13" ht="13.15" customHeight="1" x14ac:dyDescent="0.2">
      <c r="B1516" s="61">
        <v>2400</v>
      </c>
      <c r="C1516" s="82">
        <v>37</v>
      </c>
      <c r="D1516" s="83" t="s">
        <v>1883</v>
      </c>
      <c r="E1516" s="84">
        <v>20617</v>
      </c>
      <c r="F1516" s="84" t="s">
        <v>1895</v>
      </c>
      <c r="G1516" s="83" t="s">
        <v>1141</v>
      </c>
      <c r="H1516" s="85">
        <v>16074116</v>
      </c>
      <c r="I1516" s="85">
        <v>617</v>
      </c>
      <c r="J1516" s="83" t="s">
        <v>1917</v>
      </c>
      <c r="K1516" s="83" t="s">
        <v>1918</v>
      </c>
      <c r="L1516" s="86">
        <v>2400</v>
      </c>
      <c r="M1516" s="83" t="s">
        <v>1927</v>
      </c>
    </row>
    <row r="1517" spans="2:13" ht="13.15" customHeight="1" x14ac:dyDescent="0.2">
      <c r="B1517" s="61">
        <v>2401</v>
      </c>
      <c r="C1517" s="82">
        <v>37</v>
      </c>
      <c r="D1517" s="83" t="s">
        <v>1883</v>
      </c>
      <c r="E1517" s="84">
        <v>20617</v>
      </c>
      <c r="F1517" s="84" t="s">
        <v>1895</v>
      </c>
      <c r="G1517" s="83" t="s">
        <v>1141</v>
      </c>
      <c r="H1517" s="85">
        <v>16074116</v>
      </c>
      <c r="I1517" s="85">
        <v>617</v>
      </c>
      <c r="J1517" s="83" t="s">
        <v>1917</v>
      </c>
      <c r="K1517" s="83" t="s">
        <v>1918</v>
      </c>
      <c r="L1517" s="86">
        <v>2401</v>
      </c>
      <c r="M1517" s="83" t="s">
        <v>1928</v>
      </c>
    </row>
    <row r="1518" spans="2:13" ht="13.15" customHeight="1" x14ac:dyDescent="0.2">
      <c r="B1518" s="61">
        <v>2402</v>
      </c>
      <c r="C1518" s="82">
        <v>37</v>
      </c>
      <c r="D1518" s="83" t="s">
        <v>1883</v>
      </c>
      <c r="E1518" s="84">
        <v>56607</v>
      </c>
      <c r="F1518" s="84" t="s">
        <v>1122</v>
      </c>
      <c r="G1518" s="83" t="s">
        <v>1141</v>
      </c>
      <c r="H1518" s="85">
        <v>16074116</v>
      </c>
      <c r="I1518" s="85">
        <v>617</v>
      </c>
      <c r="J1518" s="83" t="s">
        <v>1917</v>
      </c>
      <c r="K1518" s="83" t="s">
        <v>1918</v>
      </c>
      <c r="L1518" s="86">
        <v>2402</v>
      </c>
      <c r="M1518" s="83" t="s">
        <v>1929</v>
      </c>
    </row>
    <row r="1519" spans="2:13" ht="13.15" customHeight="1" x14ac:dyDescent="0.2">
      <c r="B1519" s="61">
        <v>2403</v>
      </c>
      <c r="C1519" s="82">
        <v>37</v>
      </c>
      <c r="D1519" s="83" t="s">
        <v>1883</v>
      </c>
      <c r="E1519" s="84">
        <v>20617</v>
      </c>
      <c r="F1519" s="84" t="s">
        <v>1895</v>
      </c>
      <c r="G1519" s="83" t="s">
        <v>1141</v>
      </c>
      <c r="H1519" s="85">
        <v>16074116</v>
      </c>
      <c r="I1519" s="85">
        <v>617</v>
      </c>
      <c r="J1519" s="83" t="s">
        <v>1917</v>
      </c>
      <c r="K1519" s="83" t="s">
        <v>1918</v>
      </c>
      <c r="L1519" s="86">
        <v>2403</v>
      </c>
      <c r="M1519" s="83" t="s">
        <v>1918</v>
      </c>
    </row>
    <row r="1520" spans="2:13" ht="13.15" customHeight="1" x14ac:dyDescent="0.2">
      <c r="B1520" s="61">
        <v>2404</v>
      </c>
      <c r="C1520" s="82">
        <v>37</v>
      </c>
      <c r="D1520" s="83" t="s">
        <v>1883</v>
      </c>
      <c r="E1520" s="84">
        <v>20617</v>
      </c>
      <c r="F1520" s="84" t="s">
        <v>1895</v>
      </c>
      <c r="G1520" s="83" t="s">
        <v>1141</v>
      </c>
      <c r="H1520" s="85">
        <v>16074116</v>
      </c>
      <c r="I1520" s="85">
        <v>617</v>
      </c>
      <c r="J1520" s="83" t="s">
        <v>1917</v>
      </c>
      <c r="K1520" s="83" t="s">
        <v>1918</v>
      </c>
      <c r="L1520" s="86">
        <v>2404</v>
      </c>
      <c r="M1520" s="83" t="s">
        <v>1930</v>
      </c>
    </row>
    <row r="1521" spans="2:13" ht="13.15" customHeight="1" x14ac:dyDescent="0.2">
      <c r="B1521" s="61">
        <v>2405</v>
      </c>
      <c r="C1521" s="82">
        <v>37</v>
      </c>
      <c r="D1521" s="83" t="s">
        <v>1883</v>
      </c>
      <c r="E1521" s="84">
        <v>56607</v>
      </c>
      <c r="F1521" s="84" t="s">
        <v>1122</v>
      </c>
      <c r="G1521" s="83" t="s">
        <v>1141</v>
      </c>
      <c r="H1521" s="85">
        <v>16074116</v>
      </c>
      <c r="I1521" s="85">
        <v>617</v>
      </c>
      <c r="J1521" s="83" t="s">
        <v>1917</v>
      </c>
      <c r="K1521" s="83" t="s">
        <v>1918</v>
      </c>
      <c r="L1521" s="86">
        <v>2405</v>
      </c>
      <c r="M1521" s="83" t="s">
        <v>1931</v>
      </c>
    </row>
    <row r="1522" spans="2:13" ht="13.15" customHeight="1" x14ac:dyDescent="0.2">
      <c r="B1522" s="61">
        <v>2406</v>
      </c>
      <c r="C1522" s="82">
        <v>37</v>
      </c>
      <c r="D1522" s="83" t="s">
        <v>1883</v>
      </c>
      <c r="E1522" s="84">
        <v>20617</v>
      </c>
      <c r="F1522" s="84" t="s">
        <v>1895</v>
      </c>
      <c r="G1522" s="83" t="s">
        <v>1141</v>
      </c>
      <c r="H1522" s="85">
        <v>16074116</v>
      </c>
      <c r="I1522" s="85">
        <v>617</v>
      </c>
      <c r="J1522" s="83" t="s">
        <v>1917</v>
      </c>
      <c r="K1522" s="83" t="s">
        <v>1918</v>
      </c>
      <c r="L1522" s="86">
        <v>2406</v>
      </c>
      <c r="M1522" s="83" t="s">
        <v>1932</v>
      </c>
    </row>
    <row r="1523" spans="2:13" ht="13.15" customHeight="1" x14ac:dyDescent="0.2">
      <c r="B1523" s="61">
        <v>2407</v>
      </c>
      <c r="C1523" s="82">
        <v>37</v>
      </c>
      <c r="D1523" s="83" t="s">
        <v>1883</v>
      </c>
      <c r="E1523" s="84">
        <v>20617</v>
      </c>
      <c r="F1523" s="84" t="s">
        <v>1895</v>
      </c>
      <c r="G1523" s="83" t="s">
        <v>1141</v>
      </c>
      <c r="H1523" s="85">
        <v>16074116</v>
      </c>
      <c r="I1523" s="85">
        <v>617</v>
      </c>
      <c r="J1523" s="83" t="s">
        <v>1917</v>
      </c>
      <c r="K1523" s="83" t="s">
        <v>1918</v>
      </c>
      <c r="L1523" s="86">
        <v>2407</v>
      </c>
      <c r="M1523" s="83" t="s">
        <v>1933</v>
      </c>
    </row>
    <row r="1524" spans="2:13" ht="13.15" customHeight="1" x14ac:dyDescent="0.2">
      <c r="B1524" s="61">
        <v>2358</v>
      </c>
      <c r="C1524" s="82">
        <v>37</v>
      </c>
      <c r="D1524" s="83" t="s">
        <v>1883</v>
      </c>
      <c r="E1524" s="84">
        <v>20617</v>
      </c>
      <c r="F1524" s="84" t="s">
        <v>1895</v>
      </c>
      <c r="G1524" s="83" t="s">
        <v>1141</v>
      </c>
      <c r="H1524" s="85">
        <v>16074091</v>
      </c>
      <c r="I1524" s="85">
        <v>760</v>
      </c>
      <c r="J1524" s="83" t="s">
        <v>1934</v>
      </c>
      <c r="K1524" s="83" t="s">
        <v>1934</v>
      </c>
      <c r="L1524" s="86">
        <v>2358</v>
      </c>
      <c r="M1524" s="83" t="s">
        <v>1935</v>
      </c>
    </row>
    <row r="1525" spans="2:13" ht="13.15" customHeight="1" x14ac:dyDescent="0.2">
      <c r="B1525" s="61">
        <v>2359</v>
      </c>
      <c r="C1525" s="82">
        <v>37</v>
      </c>
      <c r="D1525" s="83" t="s">
        <v>1883</v>
      </c>
      <c r="E1525" s="84">
        <v>20617</v>
      </c>
      <c r="F1525" s="84" t="s">
        <v>1895</v>
      </c>
      <c r="G1525" s="83" t="s">
        <v>1141</v>
      </c>
      <c r="H1525" s="85">
        <v>16074091</v>
      </c>
      <c r="I1525" s="85">
        <v>760</v>
      </c>
      <c r="J1525" s="83" t="s">
        <v>1934</v>
      </c>
      <c r="K1525" s="83" t="s">
        <v>1934</v>
      </c>
      <c r="L1525" s="86">
        <v>2359</v>
      </c>
      <c r="M1525" s="83" t="s">
        <v>1934</v>
      </c>
    </row>
    <row r="1526" spans="2:13" ht="13.15" customHeight="1" x14ac:dyDescent="0.2">
      <c r="B1526" s="61">
        <v>2360</v>
      </c>
      <c r="C1526" s="82">
        <v>37</v>
      </c>
      <c r="D1526" s="83" t="s">
        <v>1883</v>
      </c>
      <c r="E1526" s="84">
        <v>20858</v>
      </c>
      <c r="F1526" s="84" t="s">
        <v>1813</v>
      </c>
      <c r="G1526" s="83" t="s">
        <v>1141</v>
      </c>
      <c r="H1526" s="85">
        <v>16074091</v>
      </c>
      <c r="I1526" s="85">
        <v>760</v>
      </c>
      <c r="J1526" s="83" t="s">
        <v>1934</v>
      </c>
      <c r="K1526" s="83" t="s">
        <v>1934</v>
      </c>
      <c r="L1526" s="86">
        <v>2360</v>
      </c>
      <c r="M1526" s="83" t="s">
        <v>1936</v>
      </c>
    </row>
    <row r="1527" spans="2:13" ht="13.15" customHeight="1" x14ac:dyDescent="0.2">
      <c r="B1527" s="61">
        <v>2356</v>
      </c>
      <c r="C1527" s="82">
        <v>37</v>
      </c>
      <c r="D1527" s="83" t="s">
        <v>1883</v>
      </c>
      <c r="E1527" s="84">
        <v>20669</v>
      </c>
      <c r="F1527" s="84" t="s">
        <v>1884</v>
      </c>
      <c r="G1527" s="83" t="s">
        <v>1141</v>
      </c>
      <c r="H1527" s="85">
        <v>16074092</v>
      </c>
      <c r="I1527" s="85">
        <v>745</v>
      </c>
      <c r="J1527" s="83" t="s">
        <v>1937</v>
      </c>
      <c r="K1527" s="83" t="s">
        <v>1937</v>
      </c>
      <c r="L1527" s="86">
        <v>2356</v>
      </c>
      <c r="M1527" s="83" t="s">
        <v>1938</v>
      </c>
    </row>
    <row r="1528" spans="2:13" ht="13.15" customHeight="1" x14ac:dyDescent="0.2">
      <c r="B1528" s="61">
        <v>2361</v>
      </c>
      <c r="C1528" s="82">
        <v>37</v>
      </c>
      <c r="D1528" s="83" t="s">
        <v>1883</v>
      </c>
      <c r="E1528" s="84">
        <v>20669</v>
      </c>
      <c r="F1528" s="84" t="s">
        <v>1884</v>
      </c>
      <c r="G1528" s="83" t="s">
        <v>1141</v>
      </c>
      <c r="H1528" s="85">
        <v>16074092</v>
      </c>
      <c r="I1528" s="85">
        <v>745</v>
      </c>
      <c r="J1528" s="83" t="s">
        <v>1937</v>
      </c>
      <c r="K1528" s="83" t="s">
        <v>1937</v>
      </c>
      <c r="L1528" s="86">
        <v>2361</v>
      </c>
      <c r="M1528" s="83" t="s">
        <v>1937</v>
      </c>
    </row>
    <row r="1529" spans="2:13" ht="13.15" customHeight="1" x14ac:dyDescent="0.2">
      <c r="B1529" s="61">
        <v>2374</v>
      </c>
      <c r="C1529" s="82">
        <v>37</v>
      </c>
      <c r="D1529" s="83" t="s">
        <v>1883</v>
      </c>
      <c r="E1529" s="84">
        <v>20617</v>
      </c>
      <c r="F1529" s="84" t="s">
        <v>1895</v>
      </c>
      <c r="G1529" s="83" t="s">
        <v>1141</v>
      </c>
      <c r="H1529" s="85">
        <v>16074099</v>
      </c>
      <c r="I1529" s="85">
        <v>638</v>
      </c>
      <c r="J1529" s="83" t="s">
        <v>1939</v>
      </c>
      <c r="K1529" s="83" t="s">
        <v>1939</v>
      </c>
      <c r="L1529" s="86">
        <v>2374</v>
      </c>
      <c r="M1529" s="83" t="s">
        <v>1939</v>
      </c>
    </row>
    <row r="1530" spans="2:13" ht="13.15" customHeight="1" x14ac:dyDescent="0.2">
      <c r="B1530" s="61">
        <v>2383</v>
      </c>
      <c r="C1530" s="82">
        <v>37</v>
      </c>
      <c r="D1530" s="83" t="s">
        <v>1883</v>
      </c>
      <c r="E1530" s="84">
        <v>20669</v>
      </c>
      <c r="F1530" s="84" t="s">
        <v>1884</v>
      </c>
      <c r="G1530" s="83" t="s">
        <v>1141</v>
      </c>
      <c r="H1530" s="85">
        <v>16074106</v>
      </c>
      <c r="I1530" s="85">
        <v>650</v>
      </c>
      <c r="J1530" s="83" t="s">
        <v>1940</v>
      </c>
      <c r="K1530" s="83" t="s">
        <v>1940</v>
      </c>
      <c r="L1530" s="86">
        <v>2383</v>
      </c>
      <c r="M1530" s="83" t="s">
        <v>1940</v>
      </c>
    </row>
    <row r="1531" spans="2:13" ht="13.15" customHeight="1" x14ac:dyDescent="0.2">
      <c r="B1531" s="61">
        <v>2195</v>
      </c>
      <c r="C1531" s="82">
        <v>38</v>
      </c>
      <c r="D1531" s="83" t="s">
        <v>1941</v>
      </c>
      <c r="E1531" s="84">
        <v>20858</v>
      </c>
      <c r="F1531" s="84" t="s">
        <v>1813</v>
      </c>
      <c r="G1531" s="83" t="s">
        <v>1141</v>
      </c>
      <c r="H1531" s="85">
        <v>16074009</v>
      </c>
      <c r="I1531" s="85">
        <v>738</v>
      </c>
      <c r="J1531" s="83" t="s">
        <v>1942</v>
      </c>
      <c r="K1531" s="83" t="s">
        <v>1943</v>
      </c>
      <c r="L1531" s="86">
        <v>2195</v>
      </c>
      <c r="M1531" s="83" t="s">
        <v>1944</v>
      </c>
    </row>
    <row r="1532" spans="2:13" ht="13.15" customHeight="1" x14ac:dyDescent="0.2">
      <c r="B1532" s="61">
        <v>2196</v>
      </c>
      <c r="C1532" s="82">
        <v>38</v>
      </c>
      <c r="D1532" s="83" t="s">
        <v>1941</v>
      </c>
      <c r="E1532" s="84">
        <v>20858</v>
      </c>
      <c r="F1532" s="84" t="s">
        <v>1813</v>
      </c>
      <c r="G1532" s="83" t="s">
        <v>1141</v>
      </c>
      <c r="H1532" s="85">
        <v>16074009</v>
      </c>
      <c r="I1532" s="85">
        <v>738</v>
      </c>
      <c r="J1532" s="83" t="s">
        <v>1942</v>
      </c>
      <c r="K1532" s="83" t="s">
        <v>1943</v>
      </c>
      <c r="L1532" s="86">
        <v>2196</v>
      </c>
      <c r="M1532" s="83" t="s">
        <v>1943</v>
      </c>
    </row>
    <row r="1533" spans="2:13" ht="13.15" customHeight="1" x14ac:dyDescent="0.2">
      <c r="B1533" s="61">
        <v>2197</v>
      </c>
      <c r="C1533" s="82">
        <v>38</v>
      </c>
      <c r="D1533" s="83" t="s">
        <v>1941</v>
      </c>
      <c r="E1533" s="84">
        <v>20858</v>
      </c>
      <c r="F1533" s="84" t="s">
        <v>1813</v>
      </c>
      <c r="G1533" s="83" t="s">
        <v>1141</v>
      </c>
      <c r="H1533" s="85">
        <v>16074009</v>
      </c>
      <c r="I1533" s="85">
        <v>738</v>
      </c>
      <c r="J1533" s="83" t="s">
        <v>1942</v>
      </c>
      <c r="K1533" s="83" t="s">
        <v>1943</v>
      </c>
      <c r="L1533" s="86">
        <v>2197</v>
      </c>
      <c r="M1533" s="83" t="s">
        <v>1945</v>
      </c>
    </row>
    <row r="1534" spans="2:13" ht="13.15" customHeight="1" x14ac:dyDescent="0.2">
      <c r="B1534" s="61">
        <v>2198</v>
      </c>
      <c r="C1534" s="82">
        <v>38</v>
      </c>
      <c r="D1534" s="83" t="s">
        <v>1941</v>
      </c>
      <c r="E1534" s="84">
        <v>20858</v>
      </c>
      <c r="F1534" s="84" t="s">
        <v>1813</v>
      </c>
      <c r="G1534" s="83" t="s">
        <v>1141</v>
      </c>
      <c r="H1534" s="85">
        <v>16074009</v>
      </c>
      <c r="I1534" s="85">
        <v>738</v>
      </c>
      <c r="J1534" s="83" t="s">
        <v>1942</v>
      </c>
      <c r="K1534" s="83" t="s">
        <v>1943</v>
      </c>
      <c r="L1534" s="86">
        <v>2198</v>
      </c>
      <c r="M1534" s="83" t="s">
        <v>1946</v>
      </c>
    </row>
    <row r="1535" spans="2:13" ht="13.15" customHeight="1" x14ac:dyDescent="0.2">
      <c r="B1535" s="61">
        <v>2199</v>
      </c>
      <c r="C1535" s="82">
        <v>38</v>
      </c>
      <c r="D1535" s="83" t="s">
        <v>1941</v>
      </c>
      <c r="E1535" s="84">
        <v>20858</v>
      </c>
      <c r="F1535" s="84" t="s">
        <v>1813</v>
      </c>
      <c r="G1535" s="83" t="s">
        <v>1141</v>
      </c>
      <c r="H1535" s="85">
        <v>16074009</v>
      </c>
      <c r="I1535" s="85">
        <v>738</v>
      </c>
      <c r="J1535" s="83" t="s">
        <v>1942</v>
      </c>
      <c r="K1535" s="83" t="s">
        <v>1943</v>
      </c>
      <c r="L1535" s="86">
        <v>2199</v>
      </c>
      <c r="M1535" s="83" t="s">
        <v>1947</v>
      </c>
    </row>
    <row r="1536" spans="2:13" ht="13.15" customHeight="1" x14ac:dyDescent="0.2">
      <c r="B1536" s="61">
        <v>2200</v>
      </c>
      <c r="C1536" s="82">
        <v>38</v>
      </c>
      <c r="D1536" s="83" t="s">
        <v>1941</v>
      </c>
      <c r="E1536" s="84">
        <v>20617</v>
      </c>
      <c r="F1536" s="84" t="s">
        <v>1895</v>
      </c>
      <c r="G1536" s="83" t="s">
        <v>1141</v>
      </c>
      <c r="H1536" s="85">
        <v>16074009</v>
      </c>
      <c r="I1536" s="85">
        <v>738</v>
      </c>
      <c r="J1536" s="83" t="s">
        <v>1942</v>
      </c>
      <c r="K1536" s="83" t="s">
        <v>1943</v>
      </c>
      <c r="L1536" s="86">
        <v>2200</v>
      </c>
      <c r="M1536" s="83" t="s">
        <v>1948</v>
      </c>
    </row>
    <row r="1537" spans="2:13" ht="13.15" customHeight="1" x14ac:dyDescent="0.2">
      <c r="B1537" s="61">
        <v>2201</v>
      </c>
      <c r="C1537" s="82">
        <v>38</v>
      </c>
      <c r="D1537" s="83" t="s">
        <v>1941</v>
      </c>
      <c r="E1537" s="84">
        <v>20858</v>
      </c>
      <c r="F1537" s="84" t="s">
        <v>1813</v>
      </c>
      <c r="G1537" s="83" t="s">
        <v>1141</v>
      </c>
      <c r="H1537" s="85">
        <v>16074009</v>
      </c>
      <c r="I1537" s="85">
        <v>738</v>
      </c>
      <c r="J1537" s="83" t="s">
        <v>1942</v>
      </c>
      <c r="K1537" s="83" t="s">
        <v>1943</v>
      </c>
      <c r="L1537" s="86">
        <v>2201</v>
      </c>
      <c r="M1537" s="83" t="s">
        <v>1949</v>
      </c>
    </row>
    <row r="1538" spans="2:13" ht="13.15" customHeight="1" x14ac:dyDescent="0.2">
      <c r="B1538" s="61">
        <v>2202</v>
      </c>
      <c r="C1538" s="82">
        <v>38</v>
      </c>
      <c r="D1538" s="83" t="s">
        <v>1941</v>
      </c>
      <c r="E1538" s="84">
        <v>20617</v>
      </c>
      <c r="F1538" s="84" t="s">
        <v>1895</v>
      </c>
      <c r="G1538" s="83" t="s">
        <v>1141</v>
      </c>
      <c r="H1538" s="85">
        <v>16074009</v>
      </c>
      <c r="I1538" s="85">
        <v>738</v>
      </c>
      <c r="J1538" s="83" t="s">
        <v>1942</v>
      </c>
      <c r="K1538" s="83" t="s">
        <v>1943</v>
      </c>
      <c r="L1538" s="86">
        <v>2202</v>
      </c>
      <c r="M1538" s="83" t="s">
        <v>1950</v>
      </c>
    </row>
    <row r="1539" spans="2:13" ht="13.15" customHeight="1" x14ac:dyDescent="0.2">
      <c r="B1539" s="61">
        <v>2203</v>
      </c>
      <c r="C1539" s="82">
        <v>38</v>
      </c>
      <c r="D1539" s="83" t="s">
        <v>1941</v>
      </c>
      <c r="E1539" s="84">
        <v>20858</v>
      </c>
      <c r="F1539" s="84" t="s">
        <v>1813</v>
      </c>
      <c r="G1539" s="83" t="s">
        <v>1141</v>
      </c>
      <c r="H1539" s="85">
        <v>16074009</v>
      </c>
      <c r="I1539" s="85">
        <v>738</v>
      </c>
      <c r="J1539" s="83" t="s">
        <v>1942</v>
      </c>
      <c r="K1539" s="83" t="s">
        <v>1943</v>
      </c>
      <c r="L1539" s="86">
        <v>2203</v>
      </c>
      <c r="M1539" s="83" t="s">
        <v>1951</v>
      </c>
    </row>
    <row r="1540" spans="2:13" ht="13.15" customHeight="1" x14ac:dyDescent="0.2">
      <c r="B1540" s="61">
        <v>2204</v>
      </c>
      <c r="C1540" s="82">
        <v>38</v>
      </c>
      <c r="D1540" s="83" t="s">
        <v>1941</v>
      </c>
      <c r="E1540" s="84">
        <v>20858</v>
      </c>
      <c r="F1540" s="84" t="s">
        <v>1813</v>
      </c>
      <c r="G1540" s="83" t="s">
        <v>1141</v>
      </c>
      <c r="H1540" s="85">
        <v>16074009</v>
      </c>
      <c r="I1540" s="85">
        <v>738</v>
      </c>
      <c r="J1540" s="83" t="s">
        <v>1942</v>
      </c>
      <c r="K1540" s="83" t="s">
        <v>1943</v>
      </c>
      <c r="L1540" s="86">
        <v>2204</v>
      </c>
      <c r="M1540" s="83" t="s">
        <v>1952</v>
      </c>
    </row>
    <row r="1541" spans="2:13" ht="13.15" customHeight="1" x14ac:dyDescent="0.2">
      <c r="B1541" s="61">
        <v>2205</v>
      </c>
      <c r="C1541" s="82">
        <v>38</v>
      </c>
      <c r="D1541" s="83" t="s">
        <v>1941</v>
      </c>
      <c r="E1541" s="84">
        <v>20617</v>
      </c>
      <c r="F1541" s="84" t="s">
        <v>1895</v>
      </c>
      <c r="G1541" s="83" t="s">
        <v>1141</v>
      </c>
      <c r="H1541" s="85">
        <v>16074009</v>
      </c>
      <c r="I1541" s="85">
        <v>738</v>
      </c>
      <c r="J1541" s="83" t="s">
        <v>1942</v>
      </c>
      <c r="K1541" s="83" t="s">
        <v>1943</v>
      </c>
      <c r="L1541" s="86">
        <v>2205</v>
      </c>
      <c r="M1541" s="83" t="s">
        <v>1953</v>
      </c>
    </row>
    <row r="1542" spans="2:13" ht="13.15" customHeight="1" x14ac:dyDescent="0.2">
      <c r="B1542" s="61">
        <v>2206</v>
      </c>
      <c r="C1542" s="82">
        <v>38</v>
      </c>
      <c r="D1542" s="83" t="s">
        <v>1941</v>
      </c>
      <c r="E1542" s="84">
        <v>20858</v>
      </c>
      <c r="F1542" s="84" t="s">
        <v>1813</v>
      </c>
      <c r="G1542" s="83" t="s">
        <v>1141</v>
      </c>
      <c r="H1542" s="85">
        <v>16074009</v>
      </c>
      <c r="I1542" s="85">
        <v>738</v>
      </c>
      <c r="J1542" s="83" t="s">
        <v>1942</v>
      </c>
      <c r="K1542" s="83" t="s">
        <v>1943</v>
      </c>
      <c r="L1542" s="86">
        <v>2206</v>
      </c>
      <c r="M1542" s="83" t="s">
        <v>1954</v>
      </c>
    </row>
    <row r="1543" spans="2:13" ht="13.15" customHeight="1" x14ac:dyDescent="0.2">
      <c r="B1543" s="61">
        <v>2207</v>
      </c>
      <c r="C1543" s="82">
        <v>38</v>
      </c>
      <c r="D1543" s="83" t="s">
        <v>1941</v>
      </c>
      <c r="E1543" s="84">
        <v>20858</v>
      </c>
      <c r="F1543" s="84" t="s">
        <v>1813</v>
      </c>
      <c r="G1543" s="83" t="s">
        <v>1141</v>
      </c>
      <c r="H1543" s="85">
        <v>16074009</v>
      </c>
      <c r="I1543" s="85">
        <v>738</v>
      </c>
      <c r="J1543" s="83" t="s">
        <v>1942</v>
      </c>
      <c r="K1543" s="83" t="s">
        <v>1943</v>
      </c>
      <c r="L1543" s="86">
        <v>2207</v>
      </c>
      <c r="M1543" s="83" t="s">
        <v>1955</v>
      </c>
    </row>
    <row r="1544" spans="2:13" ht="13.15" customHeight="1" x14ac:dyDescent="0.2">
      <c r="B1544" s="61">
        <v>2208</v>
      </c>
      <c r="C1544" s="82">
        <v>38</v>
      </c>
      <c r="D1544" s="83" t="s">
        <v>1941</v>
      </c>
      <c r="E1544" s="84">
        <v>20858</v>
      </c>
      <c r="F1544" s="84" t="s">
        <v>1813</v>
      </c>
      <c r="G1544" s="83" t="s">
        <v>1141</v>
      </c>
      <c r="H1544" s="85">
        <v>16074009</v>
      </c>
      <c r="I1544" s="85">
        <v>738</v>
      </c>
      <c r="J1544" s="83" t="s">
        <v>1942</v>
      </c>
      <c r="K1544" s="83" t="s">
        <v>1943</v>
      </c>
      <c r="L1544" s="86">
        <v>2208</v>
      </c>
      <c r="M1544" s="83" t="s">
        <v>1956</v>
      </c>
    </row>
    <row r="1545" spans="2:13" ht="13.15" customHeight="1" x14ac:dyDescent="0.2">
      <c r="B1545" s="61">
        <v>2209</v>
      </c>
      <c r="C1545" s="82">
        <v>38</v>
      </c>
      <c r="D1545" s="83" t="s">
        <v>1941</v>
      </c>
      <c r="E1545" s="84">
        <v>20858</v>
      </c>
      <c r="F1545" s="84" t="s">
        <v>1813</v>
      </c>
      <c r="G1545" s="83" t="s">
        <v>1141</v>
      </c>
      <c r="H1545" s="85">
        <v>16074009</v>
      </c>
      <c r="I1545" s="85">
        <v>738</v>
      </c>
      <c r="J1545" s="83" t="s">
        <v>1942</v>
      </c>
      <c r="K1545" s="83" t="s">
        <v>1943</v>
      </c>
      <c r="L1545" s="86">
        <v>2209</v>
      </c>
      <c r="M1545" s="83" t="s">
        <v>1957</v>
      </c>
    </row>
    <row r="1546" spans="2:13" ht="13.15" customHeight="1" x14ac:dyDescent="0.2">
      <c r="B1546" s="61">
        <v>2257</v>
      </c>
      <c r="C1546" s="82">
        <v>38</v>
      </c>
      <c r="D1546" s="83" t="s">
        <v>1941</v>
      </c>
      <c r="E1546" s="84">
        <v>20858</v>
      </c>
      <c r="F1546" s="84" t="s">
        <v>1813</v>
      </c>
      <c r="G1546" s="83" t="s">
        <v>1141</v>
      </c>
      <c r="H1546" s="85">
        <v>16074028</v>
      </c>
      <c r="I1546" s="85">
        <v>746</v>
      </c>
      <c r="J1546" s="83" t="s">
        <v>1958</v>
      </c>
      <c r="K1546" s="83" t="s">
        <v>1958</v>
      </c>
      <c r="L1546" s="86">
        <v>2257</v>
      </c>
      <c r="M1546" s="83" t="s">
        <v>1959</v>
      </c>
    </row>
    <row r="1547" spans="2:13" ht="13.15" customHeight="1" x14ac:dyDescent="0.2">
      <c r="B1547" s="61">
        <v>2310</v>
      </c>
      <c r="C1547" s="82">
        <v>38</v>
      </c>
      <c r="D1547" s="83" t="s">
        <v>1941</v>
      </c>
      <c r="E1547" s="84">
        <v>20858</v>
      </c>
      <c r="F1547" s="84" t="s">
        <v>1813</v>
      </c>
      <c r="G1547" s="83" t="s">
        <v>1141</v>
      </c>
      <c r="H1547" s="85">
        <v>16074061</v>
      </c>
      <c r="I1547" s="85">
        <v>787</v>
      </c>
      <c r="J1547" s="83" t="s">
        <v>1960</v>
      </c>
      <c r="K1547" s="83" t="s">
        <v>1960</v>
      </c>
      <c r="L1547" s="86">
        <v>2310</v>
      </c>
      <c r="M1547" s="83" t="s">
        <v>1960</v>
      </c>
    </row>
    <row r="1548" spans="2:13" ht="13.15" customHeight="1" x14ac:dyDescent="0.2">
      <c r="B1548" s="61">
        <v>2321</v>
      </c>
      <c r="C1548" s="82">
        <v>38</v>
      </c>
      <c r="D1548" s="83" t="s">
        <v>1941</v>
      </c>
      <c r="E1548" s="84">
        <v>20858</v>
      </c>
      <c r="F1548" s="84" t="s">
        <v>1813</v>
      </c>
      <c r="G1548" s="83" t="s">
        <v>1141</v>
      </c>
      <c r="H1548" s="85">
        <v>16074068</v>
      </c>
      <c r="I1548" s="85">
        <v>742</v>
      </c>
      <c r="J1548" s="83" t="s">
        <v>1961</v>
      </c>
      <c r="K1548" s="83" t="s">
        <v>1961</v>
      </c>
      <c r="L1548" s="86">
        <v>2321</v>
      </c>
      <c r="M1548" s="83" t="s">
        <v>1961</v>
      </c>
    </row>
    <row r="1549" spans="2:13" ht="13.15" customHeight="1" x14ac:dyDescent="0.2">
      <c r="B1549" s="61">
        <v>2174</v>
      </c>
      <c r="C1549" s="82">
        <v>39</v>
      </c>
      <c r="D1549" s="83" t="s">
        <v>1962</v>
      </c>
      <c r="E1549" s="84">
        <v>20858</v>
      </c>
      <c r="F1549" s="84" t="s">
        <v>1813</v>
      </c>
      <c r="G1549" s="83" t="s">
        <v>1141</v>
      </c>
      <c r="H1549" s="85">
        <v>16074001</v>
      </c>
      <c r="I1549" s="85">
        <v>862</v>
      </c>
      <c r="J1549" s="83" t="s">
        <v>1963</v>
      </c>
      <c r="K1549" s="83" t="s">
        <v>1963</v>
      </c>
      <c r="L1549" s="86">
        <v>2174</v>
      </c>
      <c r="M1549" s="83" t="s">
        <v>1963</v>
      </c>
    </row>
    <row r="1550" spans="2:13" ht="13.15" customHeight="1" x14ac:dyDescent="0.2">
      <c r="B1550" s="61">
        <v>2175</v>
      </c>
      <c r="C1550" s="82">
        <v>39</v>
      </c>
      <c r="D1550" s="83" t="s">
        <v>1962</v>
      </c>
      <c r="E1550" s="84">
        <v>20858</v>
      </c>
      <c r="F1550" s="84" t="s">
        <v>1813</v>
      </c>
      <c r="G1550" s="83" t="s">
        <v>1141</v>
      </c>
      <c r="H1550" s="85">
        <v>16074001</v>
      </c>
      <c r="I1550" s="85">
        <v>862</v>
      </c>
      <c r="J1550" s="83" t="s">
        <v>1963</v>
      </c>
      <c r="K1550" s="83" t="s">
        <v>1963</v>
      </c>
      <c r="L1550" s="86">
        <v>2175</v>
      </c>
      <c r="M1550" s="83" t="s">
        <v>1964</v>
      </c>
    </row>
    <row r="1551" spans="2:13" ht="13.15" customHeight="1" x14ac:dyDescent="0.2">
      <c r="B1551" s="61">
        <v>2180</v>
      </c>
      <c r="C1551" s="82">
        <v>39</v>
      </c>
      <c r="D1551" s="83" t="s">
        <v>1962</v>
      </c>
      <c r="E1551" s="84">
        <v>20773</v>
      </c>
      <c r="F1551" s="84" t="s">
        <v>1888</v>
      </c>
      <c r="G1551" s="83" t="s">
        <v>1141</v>
      </c>
      <c r="H1551" s="85">
        <v>16074003</v>
      </c>
      <c r="I1551" s="85">
        <v>824</v>
      </c>
      <c r="J1551" s="83" t="s">
        <v>1965</v>
      </c>
      <c r="K1551" s="83" t="s">
        <v>1965</v>
      </c>
      <c r="L1551" s="86">
        <v>2180</v>
      </c>
      <c r="M1551" s="83" t="s">
        <v>1965</v>
      </c>
    </row>
    <row r="1552" spans="2:13" ht="13.15" customHeight="1" x14ac:dyDescent="0.2">
      <c r="B1552" s="61">
        <v>2181</v>
      </c>
      <c r="C1552" s="82">
        <v>39</v>
      </c>
      <c r="D1552" s="83" t="s">
        <v>1962</v>
      </c>
      <c r="E1552" s="84">
        <v>20872</v>
      </c>
      <c r="F1552" s="84" t="s">
        <v>1966</v>
      </c>
      <c r="G1552" s="83" t="s">
        <v>1141</v>
      </c>
      <c r="H1552" s="85">
        <v>16074003</v>
      </c>
      <c r="I1552" s="85">
        <v>824</v>
      </c>
      <c r="J1552" s="83" t="s">
        <v>1965</v>
      </c>
      <c r="K1552" s="83" t="s">
        <v>1965</v>
      </c>
      <c r="L1552" s="86">
        <v>2181</v>
      </c>
      <c r="M1552" s="83" t="s">
        <v>1967</v>
      </c>
    </row>
    <row r="1553" spans="2:13" ht="13.15" customHeight="1" x14ac:dyDescent="0.2">
      <c r="B1553" s="61">
        <v>2183</v>
      </c>
      <c r="C1553" s="82">
        <v>39</v>
      </c>
      <c r="D1553" s="83" t="s">
        <v>1962</v>
      </c>
      <c r="E1553" s="84">
        <v>56610</v>
      </c>
      <c r="F1553" s="84" t="s">
        <v>1771</v>
      </c>
      <c r="G1553" s="83" t="s">
        <v>1141</v>
      </c>
      <c r="H1553" s="85">
        <v>16074004</v>
      </c>
      <c r="I1553" s="85">
        <v>1001</v>
      </c>
      <c r="J1553" s="83" t="s">
        <v>1454</v>
      </c>
      <c r="K1553" s="83" t="s">
        <v>1454</v>
      </c>
      <c r="L1553" s="86">
        <v>2183</v>
      </c>
      <c r="M1553" s="83" t="s">
        <v>1454</v>
      </c>
    </row>
    <row r="1554" spans="2:13" ht="13.15" customHeight="1" x14ac:dyDescent="0.2">
      <c r="B1554" s="61">
        <v>2184</v>
      </c>
      <c r="C1554" s="82">
        <v>39</v>
      </c>
      <c r="D1554" s="83" t="s">
        <v>1962</v>
      </c>
      <c r="E1554" s="84">
        <v>56610</v>
      </c>
      <c r="F1554" s="84" t="s">
        <v>1771</v>
      </c>
      <c r="G1554" s="83" t="s">
        <v>1141</v>
      </c>
      <c r="H1554" s="85">
        <v>16074004</v>
      </c>
      <c r="I1554" s="85">
        <v>1001</v>
      </c>
      <c r="J1554" s="83" t="s">
        <v>1454</v>
      </c>
      <c r="K1554" s="83" t="s">
        <v>1454</v>
      </c>
      <c r="L1554" s="86">
        <v>2184</v>
      </c>
      <c r="M1554" s="83" t="s">
        <v>1968</v>
      </c>
    </row>
    <row r="1555" spans="2:13" ht="13.15" customHeight="1" x14ac:dyDescent="0.2">
      <c r="B1555" s="61">
        <v>2186</v>
      </c>
      <c r="C1555" s="82">
        <v>39</v>
      </c>
      <c r="D1555" s="83" t="s">
        <v>1962</v>
      </c>
      <c r="E1555" s="84">
        <v>20891</v>
      </c>
      <c r="F1555" s="84" t="s">
        <v>934</v>
      </c>
      <c r="G1555" s="83" t="s">
        <v>1141</v>
      </c>
      <c r="H1555" s="85">
        <v>16074005</v>
      </c>
      <c r="I1555" s="85">
        <v>853</v>
      </c>
      <c r="J1555" s="83" t="s">
        <v>1969</v>
      </c>
      <c r="K1555" s="83" t="s">
        <v>1969</v>
      </c>
      <c r="L1555" s="86">
        <v>2186</v>
      </c>
      <c r="M1555" s="83" t="s">
        <v>1969</v>
      </c>
    </row>
    <row r="1556" spans="2:13" ht="13.15" customHeight="1" x14ac:dyDescent="0.2">
      <c r="B1556" s="61">
        <v>2238</v>
      </c>
      <c r="C1556" s="82">
        <v>39</v>
      </c>
      <c r="D1556" s="83" t="s">
        <v>1962</v>
      </c>
      <c r="E1556" s="84">
        <v>20891</v>
      </c>
      <c r="F1556" s="84" t="s">
        <v>934</v>
      </c>
      <c r="G1556" s="83" t="s">
        <v>1141</v>
      </c>
      <c r="H1556" s="85">
        <v>16074017</v>
      </c>
      <c r="I1556" s="85">
        <v>943</v>
      </c>
      <c r="J1556" s="83" t="s">
        <v>1970</v>
      </c>
      <c r="K1556" s="83" t="s">
        <v>1970</v>
      </c>
      <c r="L1556" s="86">
        <v>2238</v>
      </c>
      <c r="M1556" s="83" t="s">
        <v>1970</v>
      </c>
    </row>
    <row r="1557" spans="2:13" ht="13.15" customHeight="1" x14ac:dyDescent="0.2">
      <c r="B1557" s="61">
        <v>2248</v>
      </c>
      <c r="C1557" s="82">
        <v>39</v>
      </c>
      <c r="D1557" s="83" t="s">
        <v>1962</v>
      </c>
      <c r="E1557" s="84">
        <v>21107</v>
      </c>
      <c r="F1557" s="84" t="s">
        <v>1971</v>
      </c>
      <c r="G1557" s="83" t="s">
        <v>1141</v>
      </c>
      <c r="H1557" s="85">
        <v>16074021</v>
      </c>
      <c r="I1557" s="85">
        <v>1081</v>
      </c>
      <c r="J1557" s="83" t="s">
        <v>1972</v>
      </c>
      <c r="K1557" s="83" t="s">
        <v>1972</v>
      </c>
      <c r="L1557" s="86">
        <v>2248</v>
      </c>
      <c r="M1557" s="83" t="s">
        <v>1972</v>
      </c>
    </row>
    <row r="1558" spans="2:13" ht="13.15" customHeight="1" x14ac:dyDescent="0.2">
      <c r="B1558" s="61">
        <v>2250</v>
      </c>
      <c r="C1558" s="82">
        <v>39</v>
      </c>
      <c r="D1558" s="83" t="s">
        <v>1962</v>
      </c>
      <c r="E1558" s="84">
        <v>20891</v>
      </c>
      <c r="F1558" s="84" t="s">
        <v>934</v>
      </c>
      <c r="G1558" s="83" t="s">
        <v>1141</v>
      </c>
      <c r="H1558" s="85">
        <v>16074022</v>
      </c>
      <c r="I1558" s="85">
        <v>964</v>
      </c>
      <c r="J1558" s="83" t="s">
        <v>1973</v>
      </c>
      <c r="K1558" s="83" t="s">
        <v>1973</v>
      </c>
      <c r="L1558" s="86">
        <v>2250</v>
      </c>
      <c r="M1558" s="83" t="s">
        <v>1973</v>
      </c>
    </row>
    <row r="1559" spans="2:13" ht="13.15" customHeight="1" x14ac:dyDescent="0.2">
      <c r="B1559" s="61">
        <v>2251</v>
      </c>
      <c r="C1559" s="82">
        <v>39</v>
      </c>
      <c r="D1559" s="83" t="s">
        <v>1962</v>
      </c>
      <c r="E1559" s="84">
        <v>20891</v>
      </c>
      <c r="F1559" s="84" t="s">
        <v>934</v>
      </c>
      <c r="G1559" s="83" t="s">
        <v>1141</v>
      </c>
      <c r="H1559" s="85">
        <v>16074024</v>
      </c>
      <c r="I1559" s="85">
        <v>962</v>
      </c>
      <c r="J1559" s="83" t="s">
        <v>1974</v>
      </c>
      <c r="K1559" s="83" t="s">
        <v>1974</v>
      </c>
      <c r="L1559" s="86">
        <v>2251</v>
      </c>
      <c r="M1559" s="83" t="s">
        <v>1975</v>
      </c>
    </row>
    <row r="1560" spans="2:13" ht="13.15" customHeight="1" x14ac:dyDescent="0.2">
      <c r="B1560" s="61">
        <v>2252</v>
      </c>
      <c r="C1560" s="82">
        <v>39</v>
      </c>
      <c r="D1560" s="83" t="s">
        <v>1962</v>
      </c>
      <c r="E1560" s="84">
        <v>20891</v>
      </c>
      <c r="F1560" s="84" t="s">
        <v>934</v>
      </c>
      <c r="G1560" s="83" t="s">
        <v>1141</v>
      </c>
      <c r="H1560" s="85">
        <v>16074024</v>
      </c>
      <c r="I1560" s="85">
        <v>962</v>
      </c>
      <c r="J1560" s="83" t="s">
        <v>1974</v>
      </c>
      <c r="K1560" s="83" t="s">
        <v>1974</v>
      </c>
      <c r="L1560" s="86">
        <v>2252</v>
      </c>
      <c r="M1560" s="83" t="s">
        <v>1976</v>
      </c>
    </row>
    <row r="1561" spans="2:13" ht="13.15" customHeight="1" x14ac:dyDescent="0.2">
      <c r="B1561" s="61">
        <v>2258</v>
      </c>
      <c r="C1561" s="82">
        <v>39</v>
      </c>
      <c r="D1561" s="83" t="s">
        <v>1962</v>
      </c>
      <c r="E1561" s="84">
        <v>20891</v>
      </c>
      <c r="F1561" s="84" t="s">
        <v>934</v>
      </c>
      <c r="G1561" s="83" t="s">
        <v>1141</v>
      </c>
      <c r="H1561" s="85">
        <v>16074029</v>
      </c>
      <c r="I1561" s="85">
        <v>940</v>
      </c>
      <c r="J1561" s="83" t="s">
        <v>1977</v>
      </c>
      <c r="K1561" s="83" t="s">
        <v>1977</v>
      </c>
      <c r="L1561" s="86">
        <v>2258</v>
      </c>
      <c r="M1561" s="83" t="s">
        <v>1977</v>
      </c>
    </row>
    <row r="1562" spans="2:13" ht="13.15" customHeight="1" x14ac:dyDescent="0.2">
      <c r="B1562" s="61">
        <v>2259</v>
      </c>
      <c r="C1562" s="82">
        <v>39</v>
      </c>
      <c r="D1562" s="83" t="s">
        <v>1962</v>
      </c>
      <c r="E1562" s="84">
        <v>56607</v>
      </c>
      <c r="F1562" s="84" t="s">
        <v>1122</v>
      </c>
      <c r="G1562" s="83" t="s">
        <v>1141</v>
      </c>
      <c r="H1562" s="85">
        <v>16074031</v>
      </c>
      <c r="I1562" s="85">
        <v>1053</v>
      </c>
      <c r="J1562" s="83" t="s">
        <v>1978</v>
      </c>
      <c r="K1562" s="83" t="s">
        <v>1978</v>
      </c>
      <c r="L1562" s="86">
        <v>2259</v>
      </c>
      <c r="M1562" s="83" t="s">
        <v>1978</v>
      </c>
    </row>
    <row r="1563" spans="2:13" ht="13.15" customHeight="1" x14ac:dyDescent="0.2">
      <c r="B1563" s="61">
        <v>2262</v>
      </c>
      <c r="C1563" s="82">
        <v>39</v>
      </c>
      <c r="D1563" s="83" t="s">
        <v>1962</v>
      </c>
      <c r="E1563" s="84">
        <v>56607</v>
      </c>
      <c r="F1563" s="84" t="s">
        <v>1122</v>
      </c>
      <c r="G1563" s="83" t="s">
        <v>1141</v>
      </c>
      <c r="H1563" s="85">
        <v>16074033</v>
      </c>
      <c r="I1563" s="85">
        <v>991</v>
      </c>
      <c r="J1563" s="83" t="s">
        <v>1979</v>
      </c>
      <c r="K1563" s="83" t="s">
        <v>1979</v>
      </c>
      <c r="L1563" s="86">
        <v>2262</v>
      </c>
      <c r="M1563" s="83" t="s">
        <v>1979</v>
      </c>
    </row>
    <row r="1564" spans="2:13" ht="13.15" customHeight="1" x14ac:dyDescent="0.2">
      <c r="B1564" s="61">
        <v>2263</v>
      </c>
      <c r="C1564" s="82">
        <v>39</v>
      </c>
      <c r="D1564" s="83" t="s">
        <v>1962</v>
      </c>
      <c r="E1564" s="84">
        <v>56607</v>
      </c>
      <c r="F1564" s="84" t="s">
        <v>1122</v>
      </c>
      <c r="G1564" s="83" t="s">
        <v>1141</v>
      </c>
      <c r="H1564" s="85">
        <v>16074033</v>
      </c>
      <c r="I1564" s="85">
        <v>991</v>
      </c>
      <c r="J1564" s="83" t="s">
        <v>1979</v>
      </c>
      <c r="K1564" s="83" t="s">
        <v>1979</v>
      </c>
      <c r="L1564" s="86">
        <v>2263</v>
      </c>
      <c r="M1564" s="83" t="s">
        <v>1980</v>
      </c>
    </row>
    <row r="1565" spans="2:13" ht="13.15" customHeight="1" x14ac:dyDescent="0.2">
      <c r="B1565" s="61">
        <v>2264</v>
      </c>
      <c r="C1565" s="82">
        <v>39</v>
      </c>
      <c r="D1565" s="83" t="s">
        <v>1962</v>
      </c>
      <c r="E1565" s="84">
        <v>56610</v>
      </c>
      <c r="F1565" s="84" t="s">
        <v>1771</v>
      </c>
      <c r="G1565" s="83" t="s">
        <v>1141</v>
      </c>
      <c r="H1565" s="85">
        <v>16074034</v>
      </c>
      <c r="I1565" s="85">
        <v>1003</v>
      </c>
      <c r="J1565" s="83" t="s">
        <v>1981</v>
      </c>
      <c r="K1565" s="83" t="s">
        <v>1981</v>
      </c>
      <c r="L1565" s="86">
        <v>2264</v>
      </c>
      <c r="M1565" s="83" t="s">
        <v>1981</v>
      </c>
    </row>
    <row r="1566" spans="2:13" ht="13.15" customHeight="1" x14ac:dyDescent="0.2">
      <c r="B1566" s="61">
        <v>2265</v>
      </c>
      <c r="C1566" s="82">
        <v>39</v>
      </c>
      <c r="D1566" s="83" t="s">
        <v>1962</v>
      </c>
      <c r="E1566" s="84">
        <v>56610</v>
      </c>
      <c r="F1566" s="84" t="s">
        <v>1771</v>
      </c>
      <c r="G1566" s="83" t="s">
        <v>1141</v>
      </c>
      <c r="H1566" s="85">
        <v>16074034</v>
      </c>
      <c r="I1566" s="85">
        <v>1003</v>
      </c>
      <c r="J1566" s="83" t="s">
        <v>1981</v>
      </c>
      <c r="K1566" s="83" t="s">
        <v>1981</v>
      </c>
      <c r="L1566" s="86">
        <v>2265</v>
      </c>
      <c r="M1566" s="83" t="s">
        <v>1982</v>
      </c>
    </row>
    <row r="1567" spans="2:13" ht="13.15" customHeight="1" x14ac:dyDescent="0.2">
      <c r="B1567" s="61">
        <v>2266</v>
      </c>
      <c r="C1567" s="82">
        <v>39</v>
      </c>
      <c r="D1567" s="83" t="s">
        <v>1962</v>
      </c>
      <c r="E1567" s="84">
        <v>56610</v>
      </c>
      <c r="F1567" s="84" t="s">
        <v>1771</v>
      </c>
      <c r="G1567" s="83" t="s">
        <v>1141</v>
      </c>
      <c r="H1567" s="85">
        <v>16074034</v>
      </c>
      <c r="I1567" s="85">
        <v>1003</v>
      </c>
      <c r="J1567" s="83" t="s">
        <v>1981</v>
      </c>
      <c r="K1567" s="83" t="s">
        <v>1981</v>
      </c>
      <c r="L1567" s="86">
        <v>2266</v>
      </c>
      <c r="M1567" s="83" t="s">
        <v>1983</v>
      </c>
    </row>
    <row r="1568" spans="2:13" ht="13.15" customHeight="1" x14ac:dyDescent="0.2">
      <c r="B1568" s="61">
        <v>2279</v>
      </c>
      <c r="C1568" s="82">
        <v>39</v>
      </c>
      <c r="D1568" s="83" t="s">
        <v>1962</v>
      </c>
      <c r="E1568" s="84">
        <v>20773</v>
      </c>
      <c r="F1568" s="84" t="s">
        <v>1888</v>
      </c>
      <c r="G1568" s="83" t="s">
        <v>1141</v>
      </c>
      <c r="H1568" s="85">
        <v>16074041</v>
      </c>
      <c r="I1568" s="85">
        <v>858</v>
      </c>
      <c r="J1568" s="83" t="s">
        <v>1984</v>
      </c>
      <c r="K1568" s="83" t="s">
        <v>1985</v>
      </c>
      <c r="L1568" s="86">
        <v>2279</v>
      </c>
      <c r="M1568" s="83" t="s">
        <v>1985</v>
      </c>
    </row>
    <row r="1569" spans="2:13" ht="13.15" customHeight="1" x14ac:dyDescent="0.2">
      <c r="B1569" s="61">
        <v>2281</v>
      </c>
      <c r="C1569" s="82">
        <v>39</v>
      </c>
      <c r="D1569" s="83" t="s">
        <v>1962</v>
      </c>
      <c r="E1569" s="84">
        <v>21107</v>
      </c>
      <c r="F1569" s="84" t="s">
        <v>1971</v>
      </c>
      <c r="G1569" s="83" t="s">
        <v>1141</v>
      </c>
      <c r="H1569" s="85">
        <v>16074042</v>
      </c>
      <c r="I1569" s="85">
        <v>1062</v>
      </c>
      <c r="J1569" s="83" t="s">
        <v>1986</v>
      </c>
      <c r="K1569" s="83" t="s">
        <v>1986</v>
      </c>
      <c r="L1569" s="86">
        <v>2281</v>
      </c>
      <c r="M1569" s="83" t="s">
        <v>1986</v>
      </c>
    </row>
    <row r="1570" spans="2:13" ht="13.15" customHeight="1" x14ac:dyDescent="0.2">
      <c r="B1570" s="61">
        <v>2283</v>
      </c>
      <c r="C1570" s="82">
        <v>39</v>
      </c>
      <c r="D1570" s="83" t="s">
        <v>1962</v>
      </c>
      <c r="E1570" s="84">
        <v>56607</v>
      </c>
      <c r="F1570" s="84" t="s">
        <v>1122</v>
      </c>
      <c r="G1570" s="83" t="s">
        <v>1141</v>
      </c>
      <c r="H1570" s="85">
        <v>16074042</v>
      </c>
      <c r="I1570" s="85">
        <v>1062</v>
      </c>
      <c r="J1570" s="83" t="s">
        <v>1986</v>
      </c>
      <c r="K1570" s="83" t="s">
        <v>1986</v>
      </c>
      <c r="L1570" s="86">
        <v>2283</v>
      </c>
      <c r="M1570" s="83" t="s">
        <v>1987</v>
      </c>
    </row>
    <row r="1571" spans="2:13" ht="13.15" customHeight="1" x14ac:dyDescent="0.2">
      <c r="B1571" s="61">
        <v>2285</v>
      </c>
      <c r="C1571" s="82">
        <v>39</v>
      </c>
      <c r="D1571" s="83" t="s">
        <v>1962</v>
      </c>
      <c r="E1571" s="84">
        <v>56607</v>
      </c>
      <c r="F1571" s="84" t="s">
        <v>1122</v>
      </c>
      <c r="G1571" s="83" t="s">
        <v>1141</v>
      </c>
      <c r="H1571" s="85">
        <v>16074044</v>
      </c>
      <c r="I1571" s="85">
        <v>997</v>
      </c>
      <c r="J1571" s="83" t="s">
        <v>1988</v>
      </c>
      <c r="K1571" s="83" t="s">
        <v>1989</v>
      </c>
      <c r="L1571" s="86">
        <v>2285</v>
      </c>
      <c r="M1571" s="83" t="s">
        <v>1989</v>
      </c>
    </row>
    <row r="1572" spans="2:13" ht="13.15" customHeight="1" x14ac:dyDescent="0.2">
      <c r="B1572" s="61">
        <v>2287</v>
      </c>
      <c r="C1572" s="82">
        <v>39</v>
      </c>
      <c r="D1572" s="83" t="s">
        <v>1962</v>
      </c>
      <c r="E1572" s="84">
        <v>20891</v>
      </c>
      <c r="F1572" s="84" t="s">
        <v>934</v>
      </c>
      <c r="G1572" s="83" t="s">
        <v>1141</v>
      </c>
      <c r="H1572" s="85">
        <v>16074045</v>
      </c>
      <c r="I1572" s="85">
        <v>1027</v>
      </c>
      <c r="J1572" s="83" t="s">
        <v>1990</v>
      </c>
      <c r="K1572" s="83" t="s">
        <v>1990</v>
      </c>
      <c r="L1572" s="86">
        <v>2287</v>
      </c>
      <c r="M1572" s="83" t="s">
        <v>1990</v>
      </c>
    </row>
    <row r="1573" spans="2:13" ht="13.15" customHeight="1" x14ac:dyDescent="0.2">
      <c r="B1573" s="61">
        <v>2288</v>
      </c>
      <c r="C1573" s="82">
        <v>39</v>
      </c>
      <c r="D1573" s="83" t="s">
        <v>1962</v>
      </c>
      <c r="E1573" s="84">
        <v>56607</v>
      </c>
      <c r="F1573" s="84" t="s">
        <v>1122</v>
      </c>
      <c r="G1573" s="83" t="s">
        <v>1141</v>
      </c>
      <c r="H1573" s="85">
        <v>16074046</v>
      </c>
      <c r="I1573" s="85">
        <v>956</v>
      </c>
      <c r="J1573" s="83" t="s">
        <v>1991</v>
      </c>
      <c r="K1573" s="83" t="s">
        <v>1991</v>
      </c>
      <c r="L1573" s="86">
        <v>2288</v>
      </c>
      <c r="M1573" s="83" t="s">
        <v>1991</v>
      </c>
    </row>
    <row r="1574" spans="2:13" ht="13.15" customHeight="1" x14ac:dyDescent="0.2">
      <c r="B1574" s="61">
        <v>2289</v>
      </c>
      <c r="C1574" s="82">
        <v>39</v>
      </c>
      <c r="D1574" s="83" t="s">
        <v>1962</v>
      </c>
      <c r="E1574" s="84">
        <v>20891</v>
      </c>
      <c r="F1574" s="84" t="s">
        <v>934</v>
      </c>
      <c r="G1574" s="83" t="s">
        <v>1141</v>
      </c>
      <c r="H1574" s="85">
        <v>16074047</v>
      </c>
      <c r="I1574" s="85">
        <v>992</v>
      </c>
      <c r="J1574" s="83" t="s">
        <v>1992</v>
      </c>
      <c r="K1574" s="83" t="s">
        <v>1992</v>
      </c>
      <c r="L1574" s="86">
        <v>2289</v>
      </c>
      <c r="M1574" s="83" t="s">
        <v>1992</v>
      </c>
    </row>
    <row r="1575" spans="2:13" ht="13.15" customHeight="1" x14ac:dyDescent="0.2">
      <c r="B1575" s="61">
        <v>2290</v>
      </c>
      <c r="C1575" s="82">
        <v>39</v>
      </c>
      <c r="D1575" s="83" t="s">
        <v>1962</v>
      </c>
      <c r="E1575" s="84">
        <v>56607</v>
      </c>
      <c r="F1575" s="84" t="s">
        <v>1122</v>
      </c>
      <c r="G1575" s="83" t="s">
        <v>1141</v>
      </c>
      <c r="H1575" s="85">
        <v>16074048</v>
      </c>
      <c r="I1575" s="85">
        <v>1056</v>
      </c>
      <c r="J1575" s="83" t="s">
        <v>1993</v>
      </c>
      <c r="K1575" s="83" t="s">
        <v>1993</v>
      </c>
      <c r="L1575" s="86">
        <v>2290</v>
      </c>
      <c r="M1575" s="83" t="s">
        <v>1993</v>
      </c>
    </row>
    <row r="1576" spans="2:13" ht="13.15" customHeight="1" x14ac:dyDescent="0.2">
      <c r="B1576" s="61">
        <v>2296</v>
      </c>
      <c r="C1576" s="82">
        <v>39</v>
      </c>
      <c r="D1576" s="83" t="s">
        <v>1962</v>
      </c>
      <c r="E1576" s="84">
        <v>56607</v>
      </c>
      <c r="F1576" s="84" t="s">
        <v>1122</v>
      </c>
      <c r="G1576" s="83" t="s">
        <v>1141</v>
      </c>
      <c r="H1576" s="85">
        <v>16074052</v>
      </c>
      <c r="I1576" s="85">
        <v>1052</v>
      </c>
      <c r="J1576" s="83" t="s">
        <v>1994</v>
      </c>
      <c r="K1576" s="83" t="s">
        <v>1994</v>
      </c>
      <c r="L1576" s="86">
        <v>2296</v>
      </c>
      <c r="M1576" s="83" t="s">
        <v>1994</v>
      </c>
    </row>
    <row r="1577" spans="2:13" ht="13.15" customHeight="1" x14ac:dyDescent="0.2">
      <c r="B1577" s="61">
        <v>2297</v>
      </c>
      <c r="C1577" s="82">
        <v>39</v>
      </c>
      <c r="D1577" s="83" t="s">
        <v>1962</v>
      </c>
      <c r="E1577" s="84">
        <v>20891</v>
      </c>
      <c r="F1577" s="84" t="s">
        <v>934</v>
      </c>
      <c r="G1577" s="83" t="s">
        <v>1141</v>
      </c>
      <c r="H1577" s="85">
        <v>16074053</v>
      </c>
      <c r="I1577" s="85">
        <v>959</v>
      </c>
      <c r="J1577" s="83" t="s">
        <v>1995</v>
      </c>
      <c r="K1577" s="83" t="s">
        <v>1995</v>
      </c>
      <c r="L1577" s="86">
        <v>2297</v>
      </c>
      <c r="M1577" s="83" t="s">
        <v>1996</v>
      </c>
    </row>
    <row r="1578" spans="2:13" ht="13.15" customHeight="1" x14ac:dyDescent="0.2">
      <c r="B1578" s="61">
        <v>2298</v>
      </c>
      <c r="C1578" s="82">
        <v>39</v>
      </c>
      <c r="D1578" s="83" t="s">
        <v>1962</v>
      </c>
      <c r="E1578" s="84">
        <v>20891</v>
      </c>
      <c r="F1578" s="84" t="s">
        <v>934</v>
      </c>
      <c r="G1578" s="83" t="s">
        <v>1141</v>
      </c>
      <c r="H1578" s="85">
        <v>16074053</v>
      </c>
      <c r="I1578" s="85">
        <v>959</v>
      </c>
      <c r="J1578" s="83" t="s">
        <v>1995</v>
      </c>
      <c r="K1578" s="83" t="s">
        <v>1995</v>
      </c>
      <c r="L1578" s="86">
        <v>2298</v>
      </c>
      <c r="M1578" s="83" t="s">
        <v>1997</v>
      </c>
    </row>
    <row r="1579" spans="2:13" ht="13.15" customHeight="1" x14ac:dyDescent="0.2">
      <c r="B1579" s="61">
        <v>2301</v>
      </c>
      <c r="C1579" s="82">
        <v>39</v>
      </c>
      <c r="D1579" s="83" t="s">
        <v>1962</v>
      </c>
      <c r="E1579" s="84">
        <v>20891</v>
      </c>
      <c r="F1579" s="84" t="s">
        <v>934</v>
      </c>
      <c r="G1579" s="83" t="s">
        <v>1141</v>
      </c>
      <c r="H1579" s="85">
        <v>16074056</v>
      </c>
      <c r="I1579" s="85">
        <v>984</v>
      </c>
      <c r="J1579" s="83" t="s">
        <v>1998</v>
      </c>
      <c r="K1579" s="83" t="s">
        <v>1998</v>
      </c>
      <c r="L1579" s="86">
        <v>2301</v>
      </c>
      <c r="M1579" s="83" t="s">
        <v>1998</v>
      </c>
    </row>
    <row r="1580" spans="2:13" ht="13.15" customHeight="1" x14ac:dyDescent="0.2">
      <c r="B1580" s="61">
        <v>2308</v>
      </c>
      <c r="C1580" s="82">
        <v>39</v>
      </c>
      <c r="D1580" s="83" t="s">
        <v>1962</v>
      </c>
      <c r="E1580" s="84">
        <v>20891</v>
      </c>
      <c r="F1580" s="84" t="s">
        <v>934</v>
      </c>
      <c r="G1580" s="83" t="s">
        <v>1141</v>
      </c>
      <c r="H1580" s="85">
        <v>16074058</v>
      </c>
      <c r="I1580" s="85">
        <v>925</v>
      </c>
      <c r="J1580" s="83" t="s">
        <v>1999</v>
      </c>
      <c r="K1580" s="83" t="s">
        <v>1999</v>
      </c>
      <c r="L1580" s="86">
        <v>2308</v>
      </c>
      <c r="M1580" s="83" t="s">
        <v>1999</v>
      </c>
    </row>
    <row r="1581" spans="2:13" ht="13.15" customHeight="1" x14ac:dyDescent="0.2">
      <c r="B1581" s="61">
        <v>2313</v>
      </c>
      <c r="C1581" s="82">
        <v>39</v>
      </c>
      <c r="D1581" s="83" t="s">
        <v>1962</v>
      </c>
      <c r="E1581" s="84">
        <v>56607</v>
      </c>
      <c r="F1581" s="84" t="s">
        <v>1122</v>
      </c>
      <c r="G1581" s="83" t="s">
        <v>1141</v>
      </c>
      <c r="H1581" s="85">
        <v>16074064</v>
      </c>
      <c r="I1581" s="85">
        <v>1005</v>
      </c>
      <c r="J1581" s="83" t="s">
        <v>2000</v>
      </c>
      <c r="K1581" s="83" t="s">
        <v>2000</v>
      </c>
      <c r="L1581" s="86">
        <v>2313</v>
      </c>
      <c r="M1581" s="83" t="s">
        <v>2000</v>
      </c>
    </row>
    <row r="1582" spans="2:13" ht="13.15" customHeight="1" x14ac:dyDescent="0.2">
      <c r="B1582" s="61">
        <v>2314</v>
      </c>
      <c r="C1582" s="82">
        <v>39</v>
      </c>
      <c r="D1582" s="83" t="s">
        <v>1962</v>
      </c>
      <c r="E1582" s="84">
        <v>56607</v>
      </c>
      <c r="F1582" s="84" t="s">
        <v>1122</v>
      </c>
      <c r="G1582" s="83" t="s">
        <v>1141</v>
      </c>
      <c r="H1582" s="85">
        <v>16074064</v>
      </c>
      <c r="I1582" s="85">
        <v>1005</v>
      </c>
      <c r="J1582" s="83" t="s">
        <v>2000</v>
      </c>
      <c r="K1582" s="83" t="s">
        <v>2000</v>
      </c>
      <c r="L1582" s="86">
        <v>2314</v>
      </c>
      <c r="M1582" s="83" t="s">
        <v>2001</v>
      </c>
    </row>
    <row r="1583" spans="2:13" ht="13.15" customHeight="1" x14ac:dyDescent="0.2">
      <c r="B1583" s="61">
        <v>2315</v>
      </c>
      <c r="C1583" s="82">
        <v>39</v>
      </c>
      <c r="D1583" s="83" t="s">
        <v>1962</v>
      </c>
      <c r="E1583" s="84">
        <v>56607</v>
      </c>
      <c r="F1583" s="84" t="s">
        <v>1122</v>
      </c>
      <c r="G1583" s="83" t="s">
        <v>1141</v>
      </c>
      <c r="H1583" s="85">
        <v>16074065</v>
      </c>
      <c r="I1583" s="85">
        <v>1070</v>
      </c>
      <c r="J1583" s="83" t="s">
        <v>2002</v>
      </c>
      <c r="K1583" s="83" t="s">
        <v>2003</v>
      </c>
      <c r="L1583" s="86">
        <v>2315</v>
      </c>
      <c r="M1583" s="83" t="s">
        <v>1802</v>
      </c>
    </row>
    <row r="1584" spans="2:13" ht="13.15" customHeight="1" x14ac:dyDescent="0.2">
      <c r="B1584" s="61">
        <v>2316</v>
      </c>
      <c r="C1584" s="82">
        <v>39</v>
      </c>
      <c r="D1584" s="83" t="s">
        <v>1962</v>
      </c>
      <c r="E1584" s="84">
        <v>56607</v>
      </c>
      <c r="F1584" s="84" t="s">
        <v>1122</v>
      </c>
      <c r="G1584" s="83" t="s">
        <v>1141</v>
      </c>
      <c r="H1584" s="85">
        <v>16074065</v>
      </c>
      <c r="I1584" s="85">
        <v>1070</v>
      </c>
      <c r="J1584" s="83" t="s">
        <v>2002</v>
      </c>
      <c r="K1584" s="83" t="s">
        <v>2003</v>
      </c>
      <c r="L1584" s="86">
        <v>2316</v>
      </c>
      <c r="M1584" s="83" t="s">
        <v>2003</v>
      </c>
    </row>
    <row r="1585" spans="2:13" ht="13.15" customHeight="1" x14ac:dyDescent="0.2">
      <c r="B1585" s="61">
        <v>2317</v>
      </c>
      <c r="C1585" s="82">
        <v>39</v>
      </c>
      <c r="D1585" s="83" t="s">
        <v>1962</v>
      </c>
      <c r="E1585" s="84">
        <v>20891</v>
      </c>
      <c r="F1585" s="84" t="s">
        <v>934</v>
      </c>
      <c r="G1585" s="83" t="s">
        <v>1141</v>
      </c>
      <c r="H1585" s="85">
        <v>16074066</v>
      </c>
      <c r="I1585" s="85">
        <v>960</v>
      </c>
      <c r="J1585" s="83" t="s">
        <v>2004</v>
      </c>
      <c r="K1585" s="83" t="s">
        <v>2004</v>
      </c>
      <c r="L1585" s="86">
        <v>2317</v>
      </c>
      <c r="M1585" s="83" t="s">
        <v>2004</v>
      </c>
    </row>
    <row r="1586" spans="2:13" ht="13.15" customHeight="1" x14ac:dyDescent="0.2">
      <c r="B1586" s="61">
        <v>2324</v>
      </c>
      <c r="C1586" s="82">
        <v>39</v>
      </c>
      <c r="D1586" s="83" t="s">
        <v>1962</v>
      </c>
      <c r="E1586" s="84">
        <v>20891</v>
      </c>
      <c r="F1586" s="84" t="s">
        <v>934</v>
      </c>
      <c r="G1586" s="83" t="s">
        <v>1141</v>
      </c>
      <c r="H1586" s="85">
        <v>16074071</v>
      </c>
      <c r="I1586" s="85">
        <v>993</v>
      </c>
      <c r="J1586" s="83" t="s">
        <v>2009</v>
      </c>
      <c r="K1586" s="83" t="s">
        <v>2009</v>
      </c>
      <c r="L1586" s="86">
        <v>2324</v>
      </c>
      <c r="M1586" s="83" t="s">
        <v>2009</v>
      </c>
    </row>
    <row r="1587" spans="2:13" ht="13.15" customHeight="1" x14ac:dyDescent="0.2">
      <c r="B1587" s="61">
        <v>2331</v>
      </c>
      <c r="C1587" s="82">
        <v>39</v>
      </c>
      <c r="D1587" s="83" t="s">
        <v>1962</v>
      </c>
      <c r="E1587" s="84">
        <v>20891</v>
      </c>
      <c r="F1587" s="84" t="s">
        <v>934</v>
      </c>
      <c r="G1587" s="83" t="s">
        <v>1141</v>
      </c>
      <c r="H1587" s="85">
        <v>16074074</v>
      </c>
      <c r="I1587" s="85">
        <v>929</v>
      </c>
      <c r="J1587" s="83" t="s">
        <v>2010</v>
      </c>
      <c r="K1587" s="83" t="s">
        <v>2010</v>
      </c>
      <c r="L1587" s="86">
        <v>2331</v>
      </c>
      <c r="M1587" s="83" t="s">
        <v>2010</v>
      </c>
    </row>
    <row r="1588" spans="2:13" ht="13.15" customHeight="1" x14ac:dyDescent="0.2">
      <c r="B1588" s="61">
        <v>2332</v>
      </c>
      <c r="C1588" s="82">
        <v>39</v>
      </c>
      <c r="D1588" s="83" t="s">
        <v>1962</v>
      </c>
      <c r="E1588" s="84">
        <v>20872</v>
      </c>
      <c r="F1588" s="84" t="s">
        <v>1966</v>
      </c>
      <c r="G1588" s="83" t="s">
        <v>1141</v>
      </c>
      <c r="H1588" s="85">
        <v>16074075</v>
      </c>
      <c r="I1588" s="85">
        <v>901</v>
      </c>
      <c r="J1588" s="83" t="s">
        <v>806</v>
      </c>
      <c r="K1588" s="83" t="s">
        <v>806</v>
      </c>
      <c r="L1588" s="86">
        <v>2332</v>
      </c>
      <c r="M1588" s="83" t="s">
        <v>806</v>
      </c>
    </row>
    <row r="1589" spans="2:13" ht="13.15" customHeight="1" x14ac:dyDescent="0.2">
      <c r="B1589" s="61">
        <v>2333</v>
      </c>
      <c r="C1589" s="82">
        <v>39</v>
      </c>
      <c r="D1589" s="83" t="s">
        <v>1962</v>
      </c>
      <c r="E1589" s="84">
        <v>56610</v>
      </c>
      <c r="F1589" s="84" t="s">
        <v>1771</v>
      </c>
      <c r="G1589" s="83" t="s">
        <v>1141</v>
      </c>
      <c r="H1589" s="85">
        <v>16074076</v>
      </c>
      <c r="I1589" s="85">
        <v>979</v>
      </c>
      <c r="J1589" s="83" t="s">
        <v>2011</v>
      </c>
      <c r="K1589" s="83" t="s">
        <v>2011</v>
      </c>
      <c r="L1589" s="86">
        <v>2333</v>
      </c>
      <c r="M1589" s="83" t="s">
        <v>1761</v>
      </c>
    </row>
    <row r="1590" spans="2:13" ht="13.15" customHeight="1" x14ac:dyDescent="0.2">
      <c r="B1590" s="61">
        <v>2334</v>
      </c>
      <c r="C1590" s="82">
        <v>39</v>
      </c>
      <c r="D1590" s="83" t="s">
        <v>1962</v>
      </c>
      <c r="E1590" s="84">
        <v>56610</v>
      </c>
      <c r="F1590" s="84" t="s">
        <v>1771</v>
      </c>
      <c r="G1590" s="83" t="s">
        <v>1141</v>
      </c>
      <c r="H1590" s="85">
        <v>16074076</v>
      </c>
      <c r="I1590" s="85">
        <v>979</v>
      </c>
      <c r="J1590" s="83" t="s">
        <v>2011</v>
      </c>
      <c r="K1590" s="83" t="s">
        <v>2011</v>
      </c>
      <c r="L1590" s="86">
        <v>2334</v>
      </c>
      <c r="M1590" s="83" t="s">
        <v>2012</v>
      </c>
    </row>
    <row r="1591" spans="2:13" ht="13.15" customHeight="1" x14ac:dyDescent="0.2">
      <c r="B1591" s="61">
        <v>2335</v>
      </c>
      <c r="C1591" s="82">
        <v>39</v>
      </c>
      <c r="D1591" s="83" t="s">
        <v>1962</v>
      </c>
      <c r="E1591" s="84">
        <v>56610</v>
      </c>
      <c r="F1591" s="84" t="s">
        <v>1771</v>
      </c>
      <c r="G1591" s="83" t="s">
        <v>1141</v>
      </c>
      <c r="H1591" s="85">
        <v>16074076</v>
      </c>
      <c r="I1591" s="85">
        <v>979</v>
      </c>
      <c r="J1591" s="83" t="s">
        <v>2011</v>
      </c>
      <c r="K1591" s="83" t="s">
        <v>2011</v>
      </c>
      <c r="L1591" s="86">
        <v>2335</v>
      </c>
      <c r="M1591" s="83" t="s">
        <v>2011</v>
      </c>
    </row>
    <row r="1592" spans="2:13" ht="13.15" customHeight="1" x14ac:dyDescent="0.2">
      <c r="B1592" s="61">
        <v>2336</v>
      </c>
      <c r="C1592" s="82">
        <v>39</v>
      </c>
      <c r="D1592" s="83" t="s">
        <v>1962</v>
      </c>
      <c r="E1592" s="84">
        <v>56610</v>
      </c>
      <c r="F1592" s="84" t="s">
        <v>1771</v>
      </c>
      <c r="G1592" s="83" t="s">
        <v>1141</v>
      </c>
      <c r="H1592" s="85">
        <v>16074076</v>
      </c>
      <c r="I1592" s="85">
        <v>979</v>
      </c>
      <c r="J1592" s="83" t="s">
        <v>2011</v>
      </c>
      <c r="K1592" s="83" t="s">
        <v>2011</v>
      </c>
      <c r="L1592" s="86">
        <v>2336</v>
      </c>
      <c r="M1592" s="83" t="s">
        <v>2013</v>
      </c>
    </row>
    <row r="1593" spans="2:13" ht="13.15" customHeight="1" x14ac:dyDescent="0.2">
      <c r="B1593" s="61">
        <v>2338</v>
      </c>
      <c r="C1593" s="82">
        <v>39</v>
      </c>
      <c r="D1593" s="83" t="s">
        <v>1962</v>
      </c>
      <c r="E1593" s="84">
        <v>20891</v>
      </c>
      <c r="F1593" s="84" t="s">
        <v>934</v>
      </c>
      <c r="G1593" s="83" t="s">
        <v>1141</v>
      </c>
      <c r="H1593" s="85">
        <v>16074077</v>
      </c>
      <c r="I1593" s="85">
        <v>994</v>
      </c>
      <c r="J1593" s="83" t="s">
        <v>2014</v>
      </c>
      <c r="K1593" s="83" t="s">
        <v>2014</v>
      </c>
      <c r="L1593" s="86">
        <v>2338</v>
      </c>
      <c r="M1593" s="83" t="s">
        <v>2015</v>
      </c>
    </row>
    <row r="1594" spans="2:13" ht="13.15" customHeight="1" x14ac:dyDescent="0.2">
      <c r="B1594" s="61">
        <v>2339</v>
      </c>
      <c r="C1594" s="82">
        <v>39</v>
      </c>
      <c r="D1594" s="83" t="s">
        <v>1962</v>
      </c>
      <c r="E1594" s="84">
        <v>20891</v>
      </c>
      <c r="F1594" s="84" t="s">
        <v>934</v>
      </c>
      <c r="G1594" s="83" t="s">
        <v>1141</v>
      </c>
      <c r="H1594" s="85">
        <v>16074077</v>
      </c>
      <c r="I1594" s="85">
        <v>994</v>
      </c>
      <c r="J1594" s="83" t="s">
        <v>2014</v>
      </c>
      <c r="K1594" s="83" t="s">
        <v>2014</v>
      </c>
      <c r="L1594" s="86">
        <v>2339</v>
      </c>
      <c r="M1594" s="83" t="s">
        <v>2014</v>
      </c>
    </row>
    <row r="1595" spans="2:13" ht="13.15" customHeight="1" x14ac:dyDescent="0.2">
      <c r="B1595" s="61">
        <v>2345</v>
      </c>
      <c r="C1595" s="82">
        <v>39</v>
      </c>
      <c r="D1595" s="83" t="s">
        <v>1962</v>
      </c>
      <c r="E1595" s="84">
        <v>20858</v>
      </c>
      <c r="F1595" s="84" t="s">
        <v>1813</v>
      </c>
      <c r="G1595" s="83" t="s">
        <v>1141</v>
      </c>
      <c r="H1595" s="85">
        <v>16074082</v>
      </c>
      <c r="I1595" s="85">
        <v>859</v>
      </c>
      <c r="J1595" s="83" t="s">
        <v>2016</v>
      </c>
      <c r="K1595" s="83" t="s">
        <v>2016</v>
      </c>
      <c r="L1595" s="86">
        <v>2345</v>
      </c>
      <c r="M1595" s="83" t="s">
        <v>2016</v>
      </c>
    </row>
    <row r="1596" spans="2:13" ht="13.15" customHeight="1" x14ac:dyDescent="0.2">
      <c r="B1596" s="61">
        <v>2346</v>
      </c>
      <c r="C1596" s="82">
        <v>39</v>
      </c>
      <c r="D1596" s="83" t="s">
        <v>1962</v>
      </c>
      <c r="E1596" s="84">
        <v>20891</v>
      </c>
      <c r="F1596" s="84" t="s">
        <v>934</v>
      </c>
      <c r="G1596" s="83" t="s">
        <v>1141</v>
      </c>
      <c r="H1596" s="85">
        <v>16074084</v>
      </c>
      <c r="I1596" s="85">
        <v>875</v>
      </c>
      <c r="J1596" s="83" t="s">
        <v>2017</v>
      </c>
      <c r="K1596" s="83" t="s">
        <v>2017</v>
      </c>
      <c r="L1596" s="86">
        <v>2346</v>
      </c>
      <c r="M1596" s="83" t="s">
        <v>2017</v>
      </c>
    </row>
    <row r="1597" spans="2:13" ht="13.15" customHeight="1" x14ac:dyDescent="0.2">
      <c r="B1597" s="61">
        <v>2347</v>
      </c>
      <c r="C1597" s="82">
        <v>39</v>
      </c>
      <c r="D1597" s="83" t="s">
        <v>1962</v>
      </c>
      <c r="E1597" s="84">
        <v>20891</v>
      </c>
      <c r="F1597" s="84" t="s">
        <v>934</v>
      </c>
      <c r="G1597" s="83" t="s">
        <v>1141</v>
      </c>
      <c r="H1597" s="85">
        <v>16074085</v>
      </c>
      <c r="I1597" s="85">
        <v>846</v>
      </c>
      <c r="J1597" s="83" t="s">
        <v>2018</v>
      </c>
      <c r="K1597" s="83" t="s">
        <v>2018</v>
      </c>
      <c r="L1597" s="86">
        <v>2347</v>
      </c>
      <c r="M1597" s="83" t="s">
        <v>2019</v>
      </c>
    </row>
    <row r="1598" spans="2:13" ht="13.15" customHeight="1" x14ac:dyDescent="0.2">
      <c r="B1598" s="61">
        <v>2348</v>
      </c>
      <c r="C1598" s="82">
        <v>39</v>
      </c>
      <c r="D1598" s="83" t="s">
        <v>1962</v>
      </c>
      <c r="E1598" s="84">
        <v>20891</v>
      </c>
      <c r="F1598" s="84" t="s">
        <v>934</v>
      </c>
      <c r="G1598" s="83" t="s">
        <v>1141</v>
      </c>
      <c r="H1598" s="85">
        <v>16074085</v>
      </c>
      <c r="I1598" s="85">
        <v>846</v>
      </c>
      <c r="J1598" s="83" t="s">
        <v>2018</v>
      </c>
      <c r="K1598" s="83" t="s">
        <v>2018</v>
      </c>
      <c r="L1598" s="86">
        <v>2348</v>
      </c>
      <c r="M1598" s="83" t="s">
        <v>2020</v>
      </c>
    </row>
    <row r="1599" spans="2:13" ht="13.15" customHeight="1" x14ac:dyDescent="0.2">
      <c r="B1599" s="61">
        <v>2349</v>
      </c>
      <c r="C1599" s="82">
        <v>39</v>
      </c>
      <c r="D1599" s="83" t="s">
        <v>1962</v>
      </c>
      <c r="E1599" s="84">
        <v>20891</v>
      </c>
      <c r="F1599" s="84" t="s">
        <v>934</v>
      </c>
      <c r="G1599" s="83" t="s">
        <v>1141</v>
      </c>
      <c r="H1599" s="85">
        <v>16074085</v>
      </c>
      <c r="I1599" s="85">
        <v>846</v>
      </c>
      <c r="J1599" s="83" t="s">
        <v>2018</v>
      </c>
      <c r="K1599" s="83" t="s">
        <v>2018</v>
      </c>
      <c r="L1599" s="86">
        <v>2349</v>
      </c>
      <c r="M1599" s="83" t="s">
        <v>2021</v>
      </c>
    </row>
    <row r="1600" spans="2:13" ht="13.15" customHeight="1" x14ac:dyDescent="0.2">
      <c r="B1600" s="61">
        <v>2350</v>
      </c>
      <c r="C1600" s="82">
        <v>39</v>
      </c>
      <c r="D1600" s="83" t="s">
        <v>1962</v>
      </c>
      <c r="E1600" s="84">
        <v>20891</v>
      </c>
      <c r="F1600" s="84" t="s">
        <v>934</v>
      </c>
      <c r="G1600" s="83" t="s">
        <v>1141</v>
      </c>
      <c r="H1600" s="85">
        <v>16074085</v>
      </c>
      <c r="I1600" s="85">
        <v>846</v>
      </c>
      <c r="J1600" s="83" t="s">
        <v>2018</v>
      </c>
      <c r="K1600" s="83" t="s">
        <v>2018</v>
      </c>
      <c r="L1600" s="86">
        <v>2350</v>
      </c>
      <c r="M1600" s="83" t="s">
        <v>2018</v>
      </c>
    </row>
    <row r="1601" spans="2:13" ht="13.15" customHeight="1" x14ac:dyDescent="0.2">
      <c r="B1601" s="61">
        <v>2351</v>
      </c>
      <c r="C1601" s="82">
        <v>39</v>
      </c>
      <c r="D1601" s="83" t="s">
        <v>1962</v>
      </c>
      <c r="E1601" s="84">
        <v>20891</v>
      </c>
      <c r="F1601" s="84" t="s">
        <v>934</v>
      </c>
      <c r="G1601" s="83" t="s">
        <v>1141</v>
      </c>
      <c r="H1601" s="85">
        <v>16074085</v>
      </c>
      <c r="I1601" s="85">
        <v>846</v>
      </c>
      <c r="J1601" s="83" t="s">
        <v>2018</v>
      </c>
      <c r="K1601" s="83" t="s">
        <v>2018</v>
      </c>
      <c r="L1601" s="86">
        <v>2351</v>
      </c>
      <c r="M1601" s="83" t="s">
        <v>2022</v>
      </c>
    </row>
    <row r="1602" spans="2:13" ht="13.15" customHeight="1" x14ac:dyDescent="0.2">
      <c r="B1602" s="61">
        <v>2352</v>
      </c>
      <c r="C1602" s="82">
        <v>39</v>
      </c>
      <c r="D1602" s="83" t="s">
        <v>1962</v>
      </c>
      <c r="E1602" s="84">
        <v>20891</v>
      </c>
      <c r="F1602" s="84" t="s">
        <v>934</v>
      </c>
      <c r="G1602" s="83" t="s">
        <v>1141</v>
      </c>
      <c r="H1602" s="85">
        <v>16074085</v>
      </c>
      <c r="I1602" s="85">
        <v>846</v>
      </c>
      <c r="J1602" s="83" t="s">
        <v>2018</v>
      </c>
      <c r="K1602" s="83" t="s">
        <v>2018</v>
      </c>
      <c r="L1602" s="86">
        <v>2352</v>
      </c>
      <c r="M1602" s="83" t="s">
        <v>2023</v>
      </c>
    </row>
    <row r="1603" spans="2:13" ht="13.15" customHeight="1" x14ac:dyDescent="0.2">
      <c r="B1603" s="61">
        <v>2353</v>
      </c>
      <c r="C1603" s="82">
        <v>39</v>
      </c>
      <c r="D1603" s="83" t="s">
        <v>1962</v>
      </c>
      <c r="E1603" s="84">
        <v>20891</v>
      </c>
      <c r="F1603" s="84" t="s">
        <v>934</v>
      </c>
      <c r="G1603" s="83" t="s">
        <v>1141</v>
      </c>
      <c r="H1603" s="85">
        <v>16074086</v>
      </c>
      <c r="I1603" s="85">
        <v>825</v>
      </c>
      <c r="J1603" s="83" t="s">
        <v>2024</v>
      </c>
      <c r="K1603" s="83" t="s">
        <v>2024</v>
      </c>
      <c r="L1603" s="86">
        <v>2353</v>
      </c>
      <c r="M1603" s="83" t="s">
        <v>2024</v>
      </c>
    </row>
    <row r="1604" spans="2:13" ht="13.15" customHeight="1" x14ac:dyDescent="0.2">
      <c r="B1604" s="61">
        <v>2357</v>
      </c>
      <c r="C1604" s="82">
        <v>39</v>
      </c>
      <c r="D1604" s="83" t="s">
        <v>1962</v>
      </c>
      <c r="E1604" s="84">
        <v>56607</v>
      </c>
      <c r="F1604" s="84" t="s">
        <v>1122</v>
      </c>
      <c r="G1604" s="83" t="s">
        <v>1141</v>
      </c>
      <c r="H1604" s="85">
        <v>16074089</v>
      </c>
      <c r="I1604" s="85">
        <v>1017</v>
      </c>
      <c r="J1604" s="83" t="s">
        <v>2025</v>
      </c>
      <c r="K1604" s="83" t="s">
        <v>2025</v>
      </c>
      <c r="L1604" s="86">
        <v>2357</v>
      </c>
      <c r="M1604" s="83" t="s">
        <v>2025</v>
      </c>
    </row>
    <row r="1605" spans="2:13" ht="13.15" customHeight="1" x14ac:dyDescent="0.2">
      <c r="B1605" s="61">
        <v>2187</v>
      </c>
      <c r="C1605" s="82">
        <v>39</v>
      </c>
      <c r="D1605" s="83" t="s">
        <v>1962</v>
      </c>
      <c r="E1605" s="84">
        <v>20891</v>
      </c>
      <c r="F1605" s="84" t="s">
        <v>934</v>
      </c>
      <c r="G1605" s="83" t="s">
        <v>1141</v>
      </c>
      <c r="H1605" s="85">
        <v>16074094</v>
      </c>
      <c r="I1605" s="85">
        <v>902</v>
      </c>
      <c r="J1605" s="83" t="s">
        <v>2005</v>
      </c>
      <c r="K1605" s="83" t="s">
        <v>2006</v>
      </c>
      <c r="L1605" s="86">
        <v>2187</v>
      </c>
      <c r="M1605" s="83" t="s">
        <v>2026</v>
      </c>
    </row>
    <row r="1606" spans="2:13" ht="13.15" customHeight="1" x14ac:dyDescent="0.2">
      <c r="B1606" s="61">
        <v>2322</v>
      </c>
      <c r="C1606" s="82">
        <v>39</v>
      </c>
      <c r="D1606" s="83" t="s">
        <v>1962</v>
      </c>
      <c r="E1606" s="84">
        <v>20891</v>
      </c>
      <c r="F1606" s="84" t="s">
        <v>934</v>
      </c>
      <c r="G1606" s="83" t="s">
        <v>1141</v>
      </c>
      <c r="H1606" s="85">
        <v>16074094</v>
      </c>
      <c r="I1606" s="85">
        <v>902</v>
      </c>
      <c r="J1606" s="83" t="s">
        <v>2005</v>
      </c>
      <c r="K1606" s="83" t="s">
        <v>2006</v>
      </c>
      <c r="L1606" s="86">
        <v>2322</v>
      </c>
      <c r="M1606" s="83" t="s">
        <v>2007</v>
      </c>
    </row>
    <row r="1607" spans="2:13" ht="13.15" customHeight="1" x14ac:dyDescent="0.2">
      <c r="B1607" s="61">
        <v>2363</v>
      </c>
      <c r="C1607" s="82">
        <v>39</v>
      </c>
      <c r="D1607" s="83" t="s">
        <v>1962</v>
      </c>
      <c r="E1607" s="84">
        <v>20891</v>
      </c>
      <c r="F1607" s="84" t="s">
        <v>934</v>
      </c>
      <c r="G1607" s="83" t="s">
        <v>1141</v>
      </c>
      <c r="H1607" s="85">
        <v>16074094</v>
      </c>
      <c r="I1607" s="85">
        <v>902</v>
      </c>
      <c r="J1607" s="83" t="s">
        <v>2005</v>
      </c>
      <c r="K1607" s="83" t="s">
        <v>2006</v>
      </c>
      <c r="L1607" s="86">
        <v>2363</v>
      </c>
      <c r="M1607" s="83" t="s">
        <v>2027</v>
      </c>
    </row>
    <row r="1608" spans="2:13" ht="13.15" customHeight="1" x14ac:dyDescent="0.2">
      <c r="B1608" s="61">
        <v>2364</v>
      </c>
      <c r="C1608" s="82">
        <v>39</v>
      </c>
      <c r="D1608" s="83" t="s">
        <v>1962</v>
      </c>
      <c r="E1608" s="84">
        <v>20891</v>
      </c>
      <c r="F1608" s="84" t="s">
        <v>934</v>
      </c>
      <c r="G1608" s="83" t="s">
        <v>1141</v>
      </c>
      <c r="H1608" s="85">
        <v>16074094</v>
      </c>
      <c r="I1608" s="85">
        <v>902</v>
      </c>
      <c r="J1608" s="83" t="s">
        <v>2005</v>
      </c>
      <c r="K1608" s="83" t="s">
        <v>2006</v>
      </c>
      <c r="L1608" s="86">
        <v>2364</v>
      </c>
      <c r="M1608" s="83" t="s">
        <v>2028</v>
      </c>
    </row>
    <row r="1609" spans="2:13" ht="13.15" customHeight="1" x14ac:dyDescent="0.2">
      <c r="B1609" s="61">
        <v>2365</v>
      </c>
      <c r="C1609" s="82">
        <v>39</v>
      </c>
      <c r="D1609" s="83" t="s">
        <v>1962</v>
      </c>
      <c r="E1609" s="84">
        <v>20891</v>
      </c>
      <c r="F1609" s="84" t="s">
        <v>934</v>
      </c>
      <c r="G1609" s="83" t="s">
        <v>1141</v>
      </c>
      <c r="H1609" s="85">
        <v>16074094</v>
      </c>
      <c r="I1609" s="85">
        <v>902</v>
      </c>
      <c r="J1609" s="83" t="s">
        <v>2005</v>
      </c>
      <c r="K1609" s="83" t="s">
        <v>2006</v>
      </c>
      <c r="L1609" s="86">
        <v>2365</v>
      </c>
      <c r="M1609" s="83" t="s">
        <v>2029</v>
      </c>
    </row>
    <row r="1610" spans="2:13" ht="13.15" customHeight="1" x14ac:dyDescent="0.2">
      <c r="B1610" s="61">
        <v>2323</v>
      </c>
      <c r="C1610" s="82">
        <v>39</v>
      </c>
      <c r="D1610" s="83" t="s">
        <v>1962</v>
      </c>
      <c r="E1610" s="84">
        <v>20891</v>
      </c>
      <c r="F1610" s="84" t="s">
        <v>934</v>
      </c>
      <c r="G1610" s="83" t="s">
        <v>1141</v>
      </c>
      <c r="H1610" s="85">
        <v>16074094</v>
      </c>
      <c r="I1610" s="85">
        <v>902</v>
      </c>
      <c r="J1610" s="83" t="s">
        <v>2005</v>
      </c>
      <c r="K1610" s="83" t="s">
        <v>2006</v>
      </c>
      <c r="L1610" s="86">
        <v>2323</v>
      </c>
      <c r="M1610" s="83" t="s">
        <v>2008</v>
      </c>
    </row>
    <row r="1611" spans="2:13" ht="13.15" customHeight="1" x14ac:dyDescent="0.2">
      <c r="B1611" s="61">
        <v>2366</v>
      </c>
      <c r="C1611" s="82">
        <v>39</v>
      </c>
      <c r="D1611" s="83" t="s">
        <v>1962</v>
      </c>
      <c r="E1611" s="84">
        <v>20891</v>
      </c>
      <c r="F1611" s="84" t="s">
        <v>934</v>
      </c>
      <c r="G1611" s="83" t="s">
        <v>1141</v>
      </c>
      <c r="H1611" s="85">
        <v>16074094</v>
      </c>
      <c r="I1611" s="85">
        <v>902</v>
      </c>
      <c r="J1611" s="83" t="s">
        <v>2005</v>
      </c>
      <c r="K1611" s="83" t="s">
        <v>2006</v>
      </c>
      <c r="L1611" s="86">
        <v>2366</v>
      </c>
      <c r="M1611" s="83" t="s">
        <v>2006</v>
      </c>
    </row>
    <row r="1612" spans="2:13" ht="13.15" customHeight="1" x14ac:dyDescent="0.2">
      <c r="B1612" s="61">
        <v>2372</v>
      </c>
      <c r="C1612" s="82">
        <v>39</v>
      </c>
      <c r="D1612" s="83" t="s">
        <v>1962</v>
      </c>
      <c r="E1612" s="84">
        <v>20891</v>
      </c>
      <c r="F1612" s="84" t="s">
        <v>934</v>
      </c>
      <c r="G1612" s="83" t="s">
        <v>1141</v>
      </c>
      <c r="H1612" s="85">
        <v>16074097</v>
      </c>
      <c r="I1612" s="85">
        <v>946</v>
      </c>
      <c r="J1612" s="83" t="s">
        <v>2030</v>
      </c>
      <c r="K1612" s="83" t="s">
        <v>2030</v>
      </c>
      <c r="L1612" s="86">
        <v>2372</v>
      </c>
      <c r="M1612" s="83" t="s">
        <v>2030</v>
      </c>
    </row>
    <row r="1613" spans="2:13" ht="13.15" customHeight="1" x14ac:dyDescent="0.2">
      <c r="B1613" s="61">
        <v>2373</v>
      </c>
      <c r="C1613" s="82">
        <v>39</v>
      </c>
      <c r="D1613" s="83" t="s">
        <v>1962</v>
      </c>
      <c r="E1613" s="84">
        <v>20669</v>
      </c>
      <c r="F1613" s="84" t="s">
        <v>1884</v>
      </c>
      <c r="G1613" s="83" t="s">
        <v>1141</v>
      </c>
      <c r="H1613" s="85">
        <v>16074098</v>
      </c>
      <c r="I1613" s="85">
        <v>779</v>
      </c>
      <c r="J1613" s="83" t="s">
        <v>2031</v>
      </c>
      <c r="K1613" s="83" t="s">
        <v>2031</v>
      </c>
      <c r="L1613" s="86">
        <v>2373</v>
      </c>
      <c r="M1613" s="83" t="s">
        <v>2031</v>
      </c>
    </row>
    <row r="1614" spans="2:13" ht="13.15" customHeight="1" x14ac:dyDescent="0.2">
      <c r="B1614" s="61">
        <v>2375</v>
      </c>
      <c r="C1614" s="82">
        <v>39</v>
      </c>
      <c r="D1614" s="83" t="s">
        <v>1962</v>
      </c>
      <c r="E1614" s="84">
        <v>20891</v>
      </c>
      <c r="F1614" s="84" t="s">
        <v>934</v>
      </c>
      <c r="G1614" s="83" t="s">
        <v>1141</v>
      </c>
      <c r="H1614" s="85">
        <v>16074101</v>
      </c>
      <c r="I1614" s="85">
        <v>949</v>
      </c>
      <c r="J1614" s="83" t="s">
        <v>2032</v>
      </c>
      <c r="K1614" s="83" t="s">
        <v>2032</v>
      </c>
      <c r="L1614" s="86">
        <v>2375</v>
      </c>
      <c r="M1614" s="83" t="s">
        <v>2032</v>
      </c>
    </row>
    <row r="1615" spans="2:13" ht="13.15" customHeight="1" x14ac:dyDescent="0.2">
      <c r="B1615" s="61">
        <v>2376</v>
      </c>
      <c r="C1615" s="82">
        <v>39</v>
      </c>
      <c r="D1615" s="83" t="s">
        <v>1962</v>
      </c>
      <c r="E1615" s="84">
        <v>20891</v>
      </c>
      <c r="F1615" s="84" t="s">
        <v>934</v>
      </c>
      <c r="G1615" s="83" t="s">
        <v>1141</v>
      </c>
      <c r="H1615" s="85">
        <v>16074101</v>
      </c>
      <c r="I1615" s="85">
        <v>949</v>
      </c>
      <c r="J1615" s="83" t="s">
        <v>2032</v>
      </c>
      <c r="K1615" s="83" t="s">
        <v>2032</v>
      </c>
      <c r="L1615" s="86">
        <v>2376</v>
      </c>
      <c r="M1615" s="83" t="s">
        <v>2033</v>
      </c>
    </row>
    <row r="1616" spans="2:13" ht="13.15" customHeight="1" x14ac:dyDescent="0.2">
      <c r="B1616" s="61">
        <v>2379</v>
      </c>
      <c r="C1616" s="82">
        <v>39</v>
      </c>
      <c r="D1616" s="83" t="s">
        <v>1962</v>
      </c>
      <c r="E1616" s="84">
        <v>20891</v>
      </c>
      <c r="F1616" s="84" t="s">
        <v>934</v>
      </c>
      <c r="G1616" s="83" t="s">
        <v>1141</v>
      </c>
      <c r="H1616" s="85">
        <v>16074103</v>
      </c>
      <c r="I1616" s="85">
        <v>958</v>
      </c>
      <c r="J1616" s="83" t="s">
        <v>2034</v>
      </c>
      <c r="K1616" s="83" t="s">
        <v>2034</v>
      </c>
      <c r="L1616" s="86">
        <v>2379</v>
      </c>
      <c r="M1616" s="83" t="s">
        <v>2034</v>
      </c>
    </row>
    <row r="1617" spans="2:13" ht="13.15" customHeight="1" x14ac:dyDescent="0.2">
      <c r="B1617" s="61">
        <v>2377</v>
      </c>
      <c r="C1617" s="82">
        <v>39</v>
      </c>
      <c r="D1617" s="83" t="s">
        <v>1962</v>
      </c>
      <c r="E1617" s="84">
        <v>20891</v>
      </c>
      <c r="F1617" s="84" t="s">
        <v>934</v>
      </c>
      <c r="G1617" s="83" t="s">
        <v>1141</v>
      </c>
      <c r="H1617" s="85">
        <v>16074102</v>
      </c>
      <c r="I1617" s="85">
        <v>1015</v>
      </c>
      <c r="J1617" s="83" t="s">
        <v>2035</v>
      </c>
      <c r="K1617" s="83" t="s">
        <v>2035</v>
      </c>
      <c r="L1617" s="86">
        <v>2377</v>
      </c>
      <c r="M1617" s="83" t="s">
        <v>2036</v>
      </c>
    </row>
    <row r="1618" spans="2:13" ht="13.15" customHeight="1" x14ac:dyDescent="0.2">
      <c r="B1618" s="61">
        <v>2378</v>
      </c>
      <c r="C1618" s="82">
        <v>39</v>
      </c>
      <c r="D1618" s="83" t="s">
        <v>1962</v>
      </c>
      <c r="E1618" s="84">
        <v>20891</v>
      </c>
      <c r="F1618" s="84" t="s">
        <v>934</v>
      </c>
      <c r="G1618" s="83" t="s">
        <v>1141</v>
      </c>
      <c r="H1618" s="85">
        <v>16074102</v>
      </c>
      <c r="I1618" s="85">
        <v>1015</v>
      </c>
      <c r="J1618" s="83" t="s">
        <v>2035</v>
      </c>
      <c r="K1618" s="83" t="s">
        <v>2035</v>
      </c>
      <c r="L1618" s="86">
        <v>2378</v>
      </c>
      <c r="M1618" s="83" t="s">
        <v>2037</v>
      </c>
    </row>
    <row r="1619" spans="2:13" ht="13.15" customHeight="1" x14ac:dyDescent="0.2">
      <c r="B1619" s="61">
        <v>1928</v>
      </c>
      <c r="C1619" s="82">
        <v>39</v>
      </c>
      <c r="D1619" s="83" t="s">
        <v>1962</v>
      </c>
      <c r="E1619" s="84">
        <v>56609</v>
      </c>
      <c r="F1619" s="84" t="s">
        <v>2038</v>
      </c>
      <c r="G1619" s="83" t="s">
        <v>1005</v>
      </c>
      <c r="H1619" s="85">
        <v>16073109</v>
      </c>
      <c r="I1619" s="85">
        <v>3095</v>
      </c>
      <c r="J1619" s="83" t="s">
        <v>2039</v>
      </c>
      <c r="K1619" s="83" t="s">
        <v>2039</v>
      </c>
      <c r="L1619" s="86">
        <v>1928</v>
      </c>
      <c r="M1619" s="83" t="s">
        <v>2040</v>
      </c>
    </row>
    <row r="1620" spans="2:13" ht="13.15" customHeight="1" x14ac:dyDescent="0.2">
      <c r="B1620" s="61">
        <v>1936</v>
      </c>
      <c r="C1620" s="82">
        <v>39</v>
      </c>
      <c r="D1620" s="83" t="s">
        <v>1962</v>
      </c>
      <c r="E1620" s="84">
        <v>56609</v>
      </c>
      <c r="F1620" s="84" t="s">
        <v>2038</v>
      </c>
      <c r="G1620" s="83" t="s">
        <v>1005</v>
      </c>
      <c r="H1620" s="85">
        <v>16073109</v>
      </c>
      <c r="I1620" s="85">
        <v>3095</v>
      </c>
      <c r="J1620" s="83" t="s">
        <v>2039</v>
      </c>
      <c r="K1620" s="83" t="s">
        <v>2039</v>
      </c>
      <c r="L1620" s="86">
        <v>1936</v>
      </c>
      <c r="M1620" s="83" t="s">
        <v>1359</v>
      </c>
    </row>
    <row r="1621" spans="2:13" ht="13.15" customHeight="1" x14ac:dyDescent="0.2">
      <c r="B1621" s="61">
        <v>1939</v>
      </c>
      <c r="C1621" s="82">
        <v>39</v>
      </c>
      <c r="D1621" s="83" t="s">
        <v>1962</v>
      </c>
      <c r="E1621" s="84">
        <v>56609</v>
      </c>
      <c r="F1621" s="84" t="s">
        <v>2038</v>
      </c>
      <c r="G1621" s="83" t="s">
        <v>1005</v>
      </c>
      <c r="H1621" s="85">
        <v>16073109</v>
      </c>
      <c r="I1621" s="85">
        <v>3095</v>
      </c>
      <c r="J1621" s="83" t="s">
        <v>2039</v>
      </c>
      <c r="K1621" s="83" t="s">
        <v>2039</v>
      </c>
      <c r="L1621" s="86">
        <v>1939</v>
      </c>
      <c r="M1621" s="83" t="s">
        <v>2041</v>
      </c>
    </row>
    <row r="1622" spans="2:13" ht="13.15" customHeight="1" x14ac:dyDescent="0.2">
      <c r="B1622" s="61">
        <v>1958</v>
      </c>
      <c r="C1622" s="82">
        <v>39</v>
      </c>
      <c r="D1622" s="83" t="s">
        <v>1962</v>
      </c>
      <c r="E1622" s="84">
        <v>56609</v>
      </c>
      <c r="F1622" s="84" t="s">
        <v>2038</v>
      </c>
      <c r="G1622" s="83" t="s">
        <v>1005</v>
      </c>
      <c r="H1622" s="85">
        <v>16073109</v>
      </c>
      <c r="I1622" s="85">
        <v>3095</v>
      </c>
      <c r="J1622" s="83" t="s">
        <v>2039</v>
      </c>
      <c r="K1622" s="83" t="s">
        <v>2039</v>
      </c>
      <c r="L1622" s="86">
        <v>1958</v>
      </c>
      <c r="M1622" s="83" t="s">
        <v>2042</v>
      </c>
    </row>
    <row r="1623" spans="2:13" ht="13.15" customHeight="1" x14ac:dyDescent="0.2">
      <c r="B1623" s="61">
        <v>2099</v>
      </c>
      <c r="C1623" s="82">
        <v>39</v>
      </c>
      <c r="D1623" s="83" t="s">
        <v>1962</v>
      </c>
      <c r="E1623" s="84">
        <v>56607</v>
      </c>
      <c r="F1623" s="84" t="s">
        <v>1122</v>
      </c>
      <c r="G1623" s="83" t="s">
        <v>1005</v>
      </c>
      <c r="H1623" s="85">
        <v>16073109</v>
      </c>
      <c r="I1623" s="85">
        <v>3095</v>
      </c>
      <c r="J1623" s="83" t="s">
        <v>2039</v>
      </c>
      <c r="K1623" s="83" t="s">
        <v>2039</v>
      </c>
      <c r="L1623" s="86">
        <v>2099</v>
      </c>
      <c r="M1623" s="83" t="s">
        <v>2043</v>
      </c>
    </row>
    <row r="1624" spans="2:13" ht="13.15" customHeight="1" x14ac:dyDescent="0.2">
      <c r="B1624" s="61">
        <v>2028</v>
      </c>
      <c r="C1624" s="82">
        <v>39</v>
      </c>
      <c r="D1624" s="83" t="s">
        <v>1962</v>
      </c>
      <c r="E1624" s="84">
        <v>56607</v>
      </c>
      <c r="F1624" s="84" t="s">
        <v>1122</v>
      </c>
      <c r="G1624" s="83" t="s">
        <v>1005</v>
      </c>
      <c r="H1624" s="85">
        <v>16073109</v>
      </c>
      <c r="I1624" s="85">
        <v>3095</v>
      </c>
      <c r="J1624" s="83" t="s">
        <v>2039</v>
      </c>
      <c r="K1624" s="83" t="s">
        <v>2039</v>
      </c>
      <c r="L1624" s="86">
        <v>2028</v>
      </c>
      <c r="M1624" s="83" t="s">
        <v>2044</v>
      </c>
    </row>
    <row r="1625" spans="2:13" ht="13.15" customHeight="1" x14ac:dyDescent="0.2">
      <c r="B1625" s="61">
        <v>2100</v>
      </c>
      <c r="C1625" s="82">
        <v>39</v>
      </c>
      <c r="D1625" s="83" t="s">
        <v>1962</v>
      </c>
      <c r="E1625" s="84">
        <v>56607</v>
      </c>
      <c r="F1625" s="84" t="s">
        <v>1122</v>
      </c>
      <c r="G1625" s="83" t="s">
        <v>1005</v>
      </c>
      <c r="H1625" s="85">
        <v>16073109</v>
      </c>
      <c r="I1625" s="85">
        <v>3095</v>
      </c>
      <c r="J1625" s="83" t="s">
        <v>2039</v>
      </c>
      <c r="K1625" s="83" t="s">
        <v>2039</v>
      </c>
      <c r="L1625" s="86">
        <v>2100</v>
      </c>
      <c r="M1625" s="83" t="s">
        <v>2045</v>
      </c>
    </row>
    <row r="1626" spans="2:13" ht="13.15" customHeight="1" x14ac:dyDescent="0.2">
      <c r="B1626" s="61">
        <v>2101</v>
      </c>
      <c r="C1626" s="82">
        <v>39</v>
      </c>
      <c r="D1626" s="83" t="s">
        <v>1962</v>
      </c>
      <c r="E1626" s="84">
        <v>56607</v>
      </c>
      <c r="F1626" s="84" t="s">
        <v>1122</v>
      </c>
      <c r="G1626" s="83" t="s">
        <v>1005</v>
      </c>
      <c r="H1626" s="85">
        <v>16073109</v>
      </c>
      <c r="I1626" s="85">
        <v>3095</v>
      </c>
      <c r="J1626" s="83" t="s">
        <v>2039</v>
      </c>
      <c r="K1626" s="83" t="s">
        <v>2039</v>
      </c>
      <c r="L1626" s="86">
        <v>2101</v>
      </c>
      <c r="M1626" s="83" t="s">
        <v>2046</v>
      </c>
    </row>
    <row r="1627" spans="2:13" ht="13.15" customHeight="1" x14ac:dyDescent="0.2">
      <c r="B1627" s="61">
        <v>1959</v>
      </c>
      <c r="C1627" s="82">
        <v>39</v>
      </c>
      <c r="D1627" s="83" t="s">
        <v>1962</v>
      </c>
      <c r="E1627" s="84">
        <v>56609</v>
      </c>
      <c r="F1627" s="84" t="s">
        <v>2038</v>
      </c>
      <c r="G1627" s="83" t="s">
        <v>1005</v>
      </c>
      <c r="H1627" s="85">
        <v>16073109</v>
      </c>
      <c r="I1627" s="85">
        <v>3095</v>
      </c>
      <c r="J1627" s="83" t="s">
        <v>2039</v>
      </c>
      <c r="K1627" s="83" t="s">
        <v>2039</v>
      </c>
      <c r="L1627" s="86">
        <v>1959</v>
      </c>
      <c r="M1627" s="83" t="s">
        <v>2047</v>
      </c>
    </row>
    <row r="1628" spans="2:13" ht="13.15" customHeight="1" x14ac:dyDescent="0.2">
      <c r="B1628" s="61">
        <v>2055</v>
      </c>
      <c r="C1628" s="82">
        <v>39</v>
      </c>
      <c r="D1628" s="83" t="s">
        <v>1962</v>
      </c>
      <c r="E1628" s="84">
        <v>56609</v>
      </c>
      <c r="F1628" s="84" t="s">
        <v>2038</v>
      </c>
      <c r="G1628" s="83" t="s">
        <v>1005</v>
      </c>
      <c r="H1628" s="85">
        <v>16073109</v>
      </c>
      <c r="I1628" s="85">
        <v>3095</v>
      </c>
      <c r="J1628" s="83" t="s">
        <v>2039</v>
      </c>
      <c r="K1628" s="83" t="s">
        <v>2039</v>
      </c>
      <c r="L1628" s="86">
        <v>2055</v>
      </c>
      <c r="M1628" s="83" t="s">
        <v>2048</v>
      </c>
    </row>
    <row r="1629" spans="2:13" ht="13.15" customHeight="1" x14ac:dyDescent="0.2">
      <c r="B1629" s="61">
        <v>2102</v>
      </c>
      <c r="C1629" s="82">
        <v>39</v>
      </c>
      <c r="D1629" s="83" t="s">
        <v>1962</v>
      </c>
      <c r="E1629" s="84">
        <v>56607</v>
      </c>
      <c r="F1629" s="84" t="s">
        <v>1122</v>
      </c>
      <c r="G1629" s="83" t="s">
        <v>1005</v>
      </c>
      <c r="H1629" s="85">
        <v>16073109</v>
      </c>
      <c r="I1629" s="85">
        <v>3095</v>
      </c>
      <c r="J1629" s="83" t="s">
        <v>2039</v>
      </c>
      <c r="K1629" s="83" t="s">
        <v>2039</v>
      </c>
      <c r="L1629" s="86">
        <v>2102</v>
      </c>
      <c r="M1629" s="83" t="s">
        <v>2049</v>
      </c>
    </row>
    <row r="1630" spans="2:13" ht="13.15" customHeight="1" x14ac:dyDescent="0.2">
      <c r="B1630" s="61">
        <v>2094</v>
      </c>
      <c r="C1630" s="82">
        <v>39</v>
      </c>
      <c r="D1630" s="83" t="s">
        <v>1962</v>
      </c>
      <c r="E1630" s="84">
        <v>56609</v>
      </c>
      <c r="F1630" s="84" t="s">
        <v>2038</v>
      </c>
      <c r="G1630" s="83" t="s">
        <v>1005</v>
      </c>
      <c r="H1630" s="85">
        <v>16073109</v>
      </c>
      <c r="I1630" s="85">
        <v>3095</v>
      </c>
      <c r="J1630" s="83" t="s">
        <v>2039</v>
      </c>
      <c r="K1630" s="83" t="s">
        <v>2039</v>
      </c>
      <c r="L1630" s="86">
        <v>2094</v>
      </c>
      <c r="M1630" s="83" t="s">
        <v>2050</v>
      </c>
    </row>
    <row r="1631" spans="2:13" ht="13.15" customHeight="1" x14ac:dyDescent="0.2">
      <c r="B1631" s="61">
        <v>2103</v>
      </c>
      <c r="C1631" s="82">
        <v>39</v>
      </c>
      <c r="D1631" s="83" t="s">
        <v>1962</v>
      </c>
      <c r="E1631" s="84">
        <v>56607</v>
      </c>
      <c r="F1631" s="84" t="s">
        <v>1122</v>
      </c>
      <c r="G1631" s="83" t="s">
        <v>1005</v>
      </c>
      <c r="H1631" s="85">
        <v>16073109</v>
      </c>
      <c r="I1631" s="85">
        <v>3095</v>
      </c>
      <c r="J1631" s="83" t="s">
        <v>2039</v>
      </c>
      <c r="K1631" s="83" t="s">
        <v>2039</v>
      </c>
      <c r="L1631" s="86">
        <v>2103</v>
      </c>
      <c r="M1631" s="83" t="s">
        <v>2051</v>
      </c>
    </row>
    <row r="1632" spans="2:13" ht="13.15" customHeight="1" x14ac:dyDescent="0.2">
      <c r="B1632" s="61">
        <v>2104</v>
      </c>
      <c r="C1632" s="82">
        <v>39</v>
      </c>
      <c r="D1632" s="83" t="s">
        <v>1962</v>
      </c>
      <c r="E1632" s="84">
        <v>56607</v>
      </c>
      <c r="F1632" s="84" t="s">
        <v>1122</v>
      </c>
      <c r="G1632" s="83" t="s">
        <v>1005</v>
      </c>
      <c r="H1632" s="85">
        <v>16073109</v>
      </c>
      <c r="I1632" s="85">
        <v>3095</v>
      </c>
      <c r="J1632" s="83" t="s">
        <v>2039</v>
      </c>
      <c r="K1632" s="83" t="s">
        <v>2039</v>
      </c>
      <c r="L1632" s="86">
        <v>2104</v>
      </c>
      <c r="M1632" s="83" t="s">
        <v>2052</v>
      </c>
    </row>
    <row r="1633" spans="2:13" ht="13.15" customHeight="1" x14ac:dyDescent="0.2">
      <c r="B1633" s="61">
        <v>2105</v>
      </c>
      <c r="C1633" s="82">
        <v>39</v>
      </c>
      <c r="D1633" s="83" t="s">
        <v>1962</v>
      </c>
      <c r="E1633" s="84">
        <v>56607</v>
      </c>
      <c r="F1633" s="84" t="s">
        <v>1122</v>
      </c>
      <c r="G1633" s="83" t="s">
        <v>1005</v>
      </c>
      <c r="H1633" s="85">
        <v>16073109</v>
      </c>
      <c r="I1633" s="85">
        <v>3095</v>
      </c>
      <c r="J1633" s="83" t="s">
        <v>2039</v>
      </c>
      <c r="K1633" s="83" t="s">
        <v>2039</v>
      </c>
      <c r="L1633" s="86">
        <v>2105</v>
      </c>
      <c r="M1633" s="83" t="s">
        <v>2053</v>
      </c>
    </row>
    <row r="1634" spans="2:13" ht="13.15" customHeight="1" x14ac:dyDescent="0.2">
      <c r="B1634" s="61">
        <v>2119</v>
      </c>
      <c r="C1634" s="82">
        <v>39</v>
      </c>
      <c r="D1634" s="83" t="s">
        <v>1962</v>
      </c>
      <c r="E1634" s="84">
        <v>56607</v>
      </c>
      <c r="F1634" s="84" t="s">
        <v>1122</v>
      </c>
      <c r="G1634" s="83" t="s">
        <v>1005</v>
      </c>
      <c r="H1634" s="85">
        <v>16073109</v>
      </c>
      <c r="I1634" s="85">
        <v>3095</v>
      </c>
      <c r="J1634" s="83" t="s">
        <v>2039</v>
      </c>
      <c r="K1634" s="83" t="s">
        <v>2039</v>
      </c>
      <c r="L1634" s="86">
        <v>2119</v>
      </c>
      <c r="M1634" s="83" t="s">
        <v>2054</v>
      </c>
    </row>
    <row r="1635" spans="2:13" ht="13.15" customHeight="1" x14ac:dyDescent="0.2">
      <c r="B1635" s="61">
        <v>2380</v>
      </c>
      <c r="C1635" s="82">
        <v>39</v>
      </c>
      <c r="D1635" s="83" t="s">
        <v>1962</v>
      </c>
      <c r="E1635" s="84">
        <v>56607</v>
      </c>
      <c r="F1635" s="84" t="s">
        <v>1122</v>
      </c>
      <c r="G1635" s="83" t="s">
        <v>1141</v>
      </c>
      <c r="H1635" s="85">
        <v>16074104</v>
      </c>
      <c r="I1635" s="85">
        <v>978</v>
      </c>
      <c r="J1635" s="83" t="s">
        <v>2055</v>
      </c>
      <c r="K1635" s="83" t="s">
        <v>2055</v>
      </c>
      <c r="L1635" s="86">
        <v>2380</v>
      </c>
      <c r="M1635" s="83" t="s">
        <v>2056</v>
      </c>
    </row>
    <row r="1636" spans="2:13" ht="13.15" customHeight="1" x14ac:dyDescent="0.2">
      <c r="B1636" s="61">
        <v>2381</v>
      </c>
      <c r="C1636" s="82">
        <v>39</v>
      </c>
      <c r="D1636" s="83" t="s">
        <v>1962</v>
      </c>
      <c r="E1636" s="84">
        <v>56607</v>
      </c>
      <c r="F1636" s="84" t="s">
        <v>1122</v>
      </c>
      <c r="G1636" s="83" t="s">
        <v>1141</v>
      </c>
      <c r="H1636" s="85">
        <v>16074104</v>
      </c>
      <c r="I1636" s="85">
        <v>978</v>
      </c>
      <c r="J1636" s="83" t="s">
        <v>2055</v>
      </c>
      <c r="K1636" s="83" t="s">
        <v>2055</v>
      </c>
      <c r="L1636" s="86">
        <v>2381</v>
      </c>
      <c r="M1636" s="83" t="s">
        <v>2055</v>
      </c>
    </row>
    <row r="1637" spans="2:13" ht="13.15" customHeight="1" x14ac:dyDescent="0.2">
      <c r="B1637" s="61">
        <v>2382</v>
      </c>
      <c r="C1637" s="82">
        <v>39</v>
      </c>
      <c r="D1637" s="83" t="s">
        <v>1962</v>
      </c>
      <c r="E1637" s="84">
        <v>20858</v>
      </c>
      <c r="F1637" s="84" t="s">
        <v>1813</v>
      </c>
      <c r="G1637" s="83" t="s">
        <v>1141</v>
      </c>
      <c r="H1637" s="85">
        <v>16074105</v>
      </c>
      <c r="I1637" s="85">
        <v>809</v>
      </c>
      <c r="J1637" s="83" t="s">
        <v>2057</v>
      </c>
      <c r="K1637" s="83" t="s">
        <v>2057</v>
      </c>
      <c r="L1637" s="86">
        <v>2382</v>
      </c>
      <c r="M1637" s="83" t="s">
        <v>2057</v>
      </c>
    </row>
    <row r="1638" spans="2:13" ht="13.15" customHeight="1" x14ac:dyDescent="0.2">
      <c r="B1638" s="61">
        <v>2384</v>
      </c>
      <c r="C1638" s="82">
        <v>39</v>
      </c>
      <c r="D1638" s="83" t="s">
        <v>1962</v>
      </c>
      <c r="E1638" s="84">
        <v>20891</v>
      </c>
      <c r="F1638" s="84" t="s">
        <v>934</v>
      </c>
      <c r="G1638" s="83" t="s">
        <v>1141</v>
      </c>
      <c r="H1638" s="85">
        <v>16074107</v>
      </c>
      <c r="I1638" s="85">
        <v>965</v>
      </c>
      <c r="J1638" s="83" t="s">
        <v>2058</v>
      </c>
      <c r="K1638" s="83" t="s">
        <v>2058</v>
      </c>
      <c r="L1638" s="86">
        <v>2384</v>
      </c>
      <c r="M1638" s="83" t="s">
        <v>2058</v>
      </c>
    </row>
    <row r="1639" spans="2:13" ht="13.15" customHeight="1" x14ac:dyDescent="0.2">
      <c r="B1639" s="61">
        <v>2385</v>
      </c>
      <c r="C1639" s="82">
        <v>39</v>
      </c>
      <c r="D1639" s="83" t="s">
        <v>1962</v>
      </c>
      <c r="E1639" s="84">
        <v>20891</v>
      </c>
      <c r="F1639" s="84" t="s">
        <v>934</v>
      </c>
      <c r="G1639" s="83" t="s">
        <v>1141</v>
      </c>
      <c r="H1639" s="85">
        <v>16074108</v>
      </c>
      <c r="I1639" s="85">
        <v>998</v>
      </c>
      <c r="J1639" s="83" t="s">
        <v>2052</v>
      </c>
      <c r="K1639" s="83" t="s">
        <v>2052</v>
      </c>
      <c r="L1639" s="86">
        <v>2385</v>
      </c>
      <c r="M1639" s="83" t="s">
        <v>2052</v>
      </c>
    </row>
    <row r="1640" spans="2:13" ht="13.15" customHeight="1" x14ac:dyDescent="0.2">
      <c r="B1640" s="61">
        <v>2386</v>
      </c>
      <c r="C1640" s="82">
        <v>39</v>
      </c>
      <c r="D1640" s="83" t="s">
        <v>1962</v>
      </c>
      <c r="E1640" s="84">
        <v>20773</v>
      </c>
      <c r="F1640" s="84" t="s">
        <v>1888</v>
      </c>
      <c r="G1640" s="83" t="s">
        <v>1141</v>
      </c>
      <c r="H1640" s="85">
        <v>16074109</v>
      </c>
      <c r="I1640" s="85">
        <v>798</v>
      </c>
      <c r="J1640" s="83" t="s">
        <v>2059</v>
      </c>
      <c r="K1640" s="83" t="s">
        <v>2059</v>
      </c>
      <c r="L1640" s="86">
        <v>2386</v>
      </c>
      <c r="M1640" s="83" t="s">
        <v>2059</v>
      </c>
    </row>
    <row r="1641" spans="2:13" ht="13.15" customHeight="1" x14ac:dyDescent="0.2">
      <c r="B1641" s="61">
        <v>1915</v>
      </c>
      <c r="C1641" s="82">
        <v>40</v>
      </c>
      <c r="D1641" s="83" t="s">
        <v>2060</v>
      </c>
      <c r="E1641" s="84">
        <v>56616</v>
      </c>
      <c r="F1641" s="84" t="s">
        <v>2061</v>
      </c>
      <c r="G1641" s="83" t="s">
        <v>1005</v>
      </c>
      <c r="H1641" s="85">
        <v>16073002</v>
      </c>
      <c r="I1641" s="85">
        <v>64</v>
      </c>
      <c r="J1641" s="83" t="s">
        <v>2062</v>
      </c>
      <c r="K1641" s="83" t="s">
        <v>2062</v>
      </c>
      <c r="L1641" s="86">
        <v>1915</v>
      </c>
      <c r="M1641" s="83" t="s">
        <v>2062</v>
      </c>
    </row>
    <row r="1642" spans="2:13" ht="13.15" customHeight="1" x14ac:dyDescent="0.2">
      <c r="B1642" s="61">
        <v>1918</v>
      </c>
      <c r="C1642" s="82">
        <v>40</v>
      </c>
      <c r="D1642" s="83" t="s">
        <v>2060</v>
      </c>
      <c r="E1642" s="84">
        <v>21187</v>
      </c>
      <c r="F1642" s="84" t="s">
        <v>975</v>
      </c>
      <c r="G1642" s="83" t="s">
        <v>1005</v>
      </c>
      <c r="H1642" s="85">
        <v>16073005</v>
      </c>
      <c r="I1642" s="85">
        <v>1180</v>
      </c>
      <c r="J1642" s="83" t="s">
        <v>2063</v>
      </c>
      <c r="K1642" s="83" t="s">
        <v>2064</v>
      </c>
      <c r="L1642" s="86">
        <v>1918</v>
      </c>
      <c r="M1642" s="83" t="s">
        <v>2064</v>
      </c>
    </row>
    <row r="1643" spans="2:13" ht="13.15" customHeight="1" x14ac:dyDescent="0.2">
      <c r="B1643" s="61">
        <v>1919</v>
      </c>
      <c r="C1643" s="82">
        <v>40</v>
      </c>
      <c r="D1643" s="83" t="s">
        <v>2060</v>
      </c>
      <c r="E1643" s="84">
        <v>21206</v>
      </c>
      <c r="F1643" s="84" t="s">
        <v>1691</v>
      </c>
      <c r="G1643" s="83" t="s">
        <v>1005</v>
      </c>
      <c r="H1643" s="85">
        <v>16073005</v>
      </c>
      <c r="I1643" s="85">
        <v>1180</v>
      </c>
      <c r="J1643" s="83" t="s">
        <v>2063</v>
      </c>
      <c r="K1643" s="83" t="s">
        <v>2064</v>
      </c>
      <c r="L1643" s="86">
        <v>1919</v>
      </c>
      <c r="M1643" s="83" t="s">
        <v>2065</v>
      </c>
    </row>
    <row r="1644" spans="2:13" ht="13.15" customHeight="1" x14ac:dyDescent="0.2">
      <c r="B1644" s="61">
        <v>1920</v>
      </c>
      <c r="C1644" s="82">
        <v>40</v>
      </c>
      <c r="D1644" s="83" t="s">
        <v>2060</v>
      </c>
      <c r="E1644" s="84">
        <v>21206</v>
      </c>
      <c r="F1644" s="84" t="s">
        <v>1691</v>
      </c>
      <c r="G1644" s="83" t="s">
        <v>1005</v>
      </c>
      <c r="H1644" s="85">
        <v>16073005</v>
      </c>
      <c r="I1644" s="85">
        <v>1180</v>
      </c>
      <c r="J1644" s="83" t="s">
        <v>2063</v>
      </c>
      <c r="K1644" s="83" t="s">
        <v>2064</v>
      </c>
      <c r="L1644" s="86">
        <v>1920</v>
      </c>
      <c r="M1644" s="83" t="s">
        <v>2066</v>
      </c>
    </row>
    <row r="1645" spans="2:13" ht="13.15" customHeight="1" x14ac:dyDescent="0.2">
      <c r="B1645" s="61">
        <v>1921</v>
      </c>
      <c r="C1645" s="82">
        <v>40</v>
      </c>
      <c r="D1645" s="83" t="s">
        <v>2060</v>
      </c>
      <c r="E1645" s="84">
        <v>21187</v>
      </c>
      <c r="F1645" s="84" t="s">
        <v>975</v>
      </c>
      <c r="G1645" s="83" t="s">
        <v>1005</v>
      </c>
      <c r="H1645" s="85">
        <v>16073005</v>
      </c>
      <c r="I1645" s="85">
        <v>1180</v>
      </c>
      <c r="J1645" s="83" t="s">
        <v>2063</v>
      </c>
      <c r="K1645" s="83" t="s">
        <v>2064</v>
      </c>
      <c r="L1645" s="86">
        <v>1921</v>
      </c>
      <c r="M1645" s="83" t="s">
        <v>2067</v>
      </c>
    </row>
    <row r="1646" spans="2:13" ht="13.15" customHeight="1" x14ac:dyDescent="0.2">
      <c r="B1646" s="61">
        <v>1922</v>
      </c>
      <c r="C1646" s="82">
        <v>40</v>
      </c>
      <c r="D1646" s="83" t="s">
        <v>2060</v>
      </c>
      <c r="E1646" s="84">
        <v>21187</v>
      </c>
      <c r="F1646" s="84" t="s">
        <v>975</v>
      </c>
      <c r="G1646" s="83" t="s">
        <v>1005</v>
      </c>
      <c r="H1646" s="85">
        <v>16073005</v>
      </c>
      <c r="I1646" s="85">
        <v>1180</v>
      </c>
      <c r="J1646" s="83" t="s">
        <v>2063</v>
      </c>
      <c r="K1646" s="83" t="s">
        <v>2064</v>
      </c>
      <c r="L1646" s="86">
        <v>1922</v>
      </c>
      <c r="M1646" s="83" t="s">
        <v>2068</v>
      </c>
    </row>
    <row r="1647" spans="2:13" ht="13.15" customHeight="1" x14ac:dyDescent="0.2">
      <c r="B1647" s="61">
        <v>1923</v>
      </c>
      <c r="C1647" s="82">
        <v>40</v>
      </c>
      <c r="D1647" s="83" t="s">
        <v>2060</v>
      </c>
      <c r="E1647" s="84">
        <v>21187</v>
      </c>
      <c r="F1647" s="84" t="s">
        <v>975</v>
      </c>
      <c r="G1647" s="83" t="s">
        <v>1005</v>
      </c>
      <c r="H1647" s="85">
        <v>16073005</v>
      </c>
      <c r="I1647" s="85">
        <v>1180</v>
      </c>
      <c r="J1647" s="83" t="s">
        <v>2063</v>
      </c>
      <c r="K1647" s="83" t="s">
        <v>2064</v>
      </c>
      <c r="L1647" s="86">
        <v>1923</v>
      </c>
      <c r="M1647" s="83" t="s">
        <v>2069</v>
      </c>
    </row>
    <row r="1648" spans="2:13" ht="13.15" customHeight="1" x14ac:dyDescent="0.2">
      <c r="B1648" s="61">
        <v>1924</v>
      </c>
      <c r="C1648" s="82">
        <v>40</v>
      </c>
      <c r="D1648" s="83" t="s">
        <v>2060</v>
      </c>
      <c r="E1648" s="84">
        <v>21206</v>
      </c>
      <c r="F1648" s="84" t="s">
        <v>1691</v>
      </c>
      <c r="G1648" s="83" t="s">
        <v>1005</v>
      </c>
      <c r="H1648" s="85">
        <v>16073005</v>
      </c>
      <c r="I1648" s="85">
        <v>1180</v>
      </c>
      <c r="J1648" s="83" t="s">
        <v>2063</v>
      </c>
      <c r="K1648" s="83" t="s">
        <v>2064</v>
      </c>
      <c r="L1648" s="86">
        <v>1924</v>
      </c>
      <c r="M1648" s="83" t="s">
        <v>2070</v>
      </c>
    </row>
    <row r="1649" spans="2:13" ht="13.15" customHeight="1" x14ac:dyDescent="0.2">
      <c r="B1649" s="61">
        <v>1925</v>
      </c>
      <c r="C1649" s="82">
        <v>40</v>
      </c>
      <c r="D1649" s="83" t="s">
        <v>2060</v>
      </c>
      <c r="E1649" s="84">
        <v>21187</v>
      </c>
      <c r="F1649" s="84" t="s">
        <v>975</v>
      </c>
      <c r="G1649" s="83" t="s">
        <v>1005</v>
      </c>
      <c r="H1649" s="85">
        <v>16073005</v>
      </c>
      <c r="I1649" s="85">
        <v>1180</v>
      </c>
      <c r="J1649" s="83" t="s">
        <v>2063</v>
      </c>
      <c r="K1649" s="83" t="s">
        <v>2064</v>
      </c>
      <c r="L1649" s="86">
        <v>1925</v>
      </c>
      <c r="M1649" s="83" t="s">
        <v>2071</v>
      </c>
    </row>
    <row r="1650" spans="2:13" ht="13.15" customHeight="1" x14ac:dyDescent="0.2">
      <c r="B1650" s="61">
        <v>1926</v>
      </c>
      <c r="C1650" s="82">
        <v>40</v>
      </c>
      <c r="D1650" s="83" t="s">
        <v>2060</v>
      </c>
      <c r="E1650" s="84">
        <v>56607</v>
      </c>
      <c r="F1650" s="84" t="s">
        <v>1122</v>
      </c>
      <c r="G1650" s="83" t="s">
        <v>1005</v>
      </c>
      <c r="H1650" s="85">
        <v>16073005</v>
      </c>
      <c r="I1650" s="85">
        <v>1180</v>
      </c>
      <c r="J1650" s="83" t="s">
        <v>2063</v>
      </c>
      <c r="K1650" s="83" t="s">
        <v>2064</v>
      </c>
      <c r="L1650" s="86">
        <v>1926</v>
      </c>
      <c r="M1650" s="83" t="s">
        <v>2072</v>
      </c>
    </row>
    <row r="1651" spans="2:13" ht="13.15" customHeight="1" x14ac:dyDescent="0.2">
      <c r="B1651" s="61">
        <v>2149</v>
      </c>
      <c r="C1651" s="82">
        <v>40</v>
      </c>
      <c r="D1651" s="83" t="s">
        <v>2060</v>
      </c>
      <c r="E1651" s="84">
        <v>56618</v>
      </c>
      <c r="F1651" s="84" t="s">
        <v>2073</v>
      </c>
      <c r="G1651" s="83" t="s">
        <v>1005</v>
      </c>
      <c r="H1651" s="85">
        <v>16073107</v>
      </c>
      <c r="I1651" s="85">
        <v>73</v>
      </c>
      <c r="J1651" s="83" t="s">
        <v>2074</v>
      </c>
      <c r="K1651" s="83" t="s">
        <v>2074</v>
      </c>
      <c r="L1651" s="86">
        <v>2149</v>
      </c>
      <c r="M1651" s="83" t="s">
        <v>2074</v>
      </c>
    </row>
    <row r="1652" spans="2:13" ht="13.15" customHeight="1" x14ac:dyDescent="0.2">
      <c r="B1652" s="61">
        <v>2150</v>
      </c>
      <c r="C1652" s="82">
        <v>40</v>
      </c>
      <c r="D1652" s="83" t="s">
        <v>2060</v>
      </c>
      <c r="E1652" s="84">
        <v>56618</v>
      </c>
      <c r="F1652" s="84" t="s">
        <v>2073</v>
      </c>
      <c r="G1652" s="83" t="s">
        <v>1005</v>
      </c>
      <c r="H1652" s="85">
        <v>16073107</v>
      </c>
      <c r="I1652" s="85">
        <v>73</v>
      </c>
      <c r="J1652" s="83" t="s">
        <v>2074</v>
      </c>
      <c r="K1652" s="83" t="s">
        <v>2074</v>
      </c>
      <c r="L1652" s="86">
        <v>2150</v>
      </c>
      <c r="M1652" s="83" t="s">
        <v>2075</v>
      </c>
    </row>
    <row r="1653" spans="2:13" ht="13.15" customHeight="1" x14ac:dyDescent="0.2">
      <c r="B1653" s="61">
        <v>2151</v>
      </c>
      <c r="C1653" s="82">
        <v>40</v>
      </c>
      <c r="D1653" s="83" t="s">
        <v>2060</v>
      </c>
      <c r="E1653" s="84">
        <v>56618</v>
      </c>
      <c r="F1653" s="84" t="s">
        <v>2073</v>
      </c>
      <c r="G1653" s="83" t="s">
        <v>1005</v>
      </c>
      <c r="H1653" s="85">
        <v>16073107</v>
      </c>
      <c r="I1653" s="85">
        <v>73</v>
      </c>
      <c r="J1653" s="83" t="s">
        <v>2074</v>
      </c>
      <c r="K1653" s="83" t="s">
        <v>2074</v>
      </c>
      <c r="L1653" s="86">
        <v>2151</v>
      </c>
      <c r="M1653" s="83" t="s">
        <v>2076</v>
      </c>
    </row>
    <row r="1654" spans="2:13" ht="13.15" customHeight="1" x14ac:dyDescent="0.2">
      <c r="B1654" s="61">
        <v>2152</v>
      </c>
      <c r="C1654" s="82">
        <v>40</v>
      </c>
      <c r="D1654" s="83" t="s">
        <v>2060</v>
      </c>
      <c r="E1654" s="84">
        <v>56616</v>
      </c>
      <c r="F1654" s="84" t="s">
        <v>2061</v>
      </c>
      <c r="G1654" s="83" t="s">
        <v>1005</v>
      </c>
      <c r="H1654" s="85">
        <v>16073107</v>
      </c>
      <c r="I1654" s="85">
        <v>73</v>
      </c>
      <c r="J1654" s="83" t="s">
        <v>2074</v>
      </c>
      <c r="K1654" s="83" t="s">
        <v>2074</v>
      </c>
      <c r="L1654" s="86">
        <v>2152</v>
      </c>
      <c r="M1654" s="83" t="s">
        <v>2077</v>
      </c>
    </row>
    <row r="1655" spans="2:13" ht="13.15" customHeight="1" x14ac:dyDescent="0.2">
      <c r="B1655" s="61">
        <v>2153</v>
      </c>
      <c r="C1655" s="82">
        <v>40</v>
      </c>
      <c r="D1655" s="83" t="s">
        <v>2060</v>
      </c>
      <c r="E1655" s="84">
        <v>56618</v>
      </c>
      <c r="F1655" s="84" t="s">
        <v>2073</v>
      </c>
      <c r="G1655" s="83" t="s">
        <v>1005</v>
      </c>
      <c r="H1655" s="85">
        <v>16073107</v>
      </c>
      <c r="I1655" s="85">
        <v>73</v>
      </c>
      <c r="J1655" s="83" t="s">
        <v>2074</v>
      </c>
      <c r="K1655" s="83" t="s">
        <v>2074</v>
      </c>
      <c r="L1655" s="86">
        <v>2153</v>
      </c>
      <c r="M1655" s="83" t="s">
        <v>2078</v>
      </c>
    </row>
    <row r="1656" spans="2:13" ht="13.15" customHeight="1" x14ac:dyDescent="0.2">
      <c r="B1656" s="61">
        <v>1945</v>
      </c>
      <c r="C1656" s="82">
        <v>40</v>
      </c>
      <c r="D1656" s="83" t="s">
        <v>2060</v>
      </c>
      <c r="E1656" s="84">
        <v>21449</v>
      </c>
      <c r="F1656" s="84" t="s">
        <v>1682</v>
      </c>
      <c r="G1656" s="83" t="s">
        <v>1005</v>
      </c>
      <c r="H1656" s="85">
        <v>16073028</v>
      </c>
      <c r="I1656" s="85">
        <v>158</v>
      </c>
      <c r="J1656" s="83" t="s">
        <v>2079</v>
      </c>
      <c r="K1656" s="83" t="s">
        <v>2080</v>
      </c>
      <c r="L1656" s="86">
        <v>1945</v>
      </c>
      <c r="M1656" s="83" t="s">
        <v>2081</v>
      </c>
    </row>
    <row r="1657" spans="2:13" ht="13.15" customHeight="1" x14ac:dyDescent="0.2">
      <c r="B1657" s="61">
        <v>1946</v>
      </c>
      <c r="C1657" s="82">
        <v>40</v>
      </c>
      <c r="D1657" s="83" t="s">
        <v>2060</v>
      </c>
      <c r="E1657" s="84">
        <v>21449</v>
      </c>
      <c r="F1657" s="84" t="s">
        <v>1682</v>
      </c>
      <c r="G1657" s="83" t="s">
        <v>1005</v>
      </c>
      <c r="H1657" s="85">
        <v>16073028</v>
      </c>
      <c r="I1657" s="85">
        <v>158</v>
      </c>
      <c r="J1657" s="83" t="s">
        <v>2079</v>
      </c>
      <c r="K1657" s="83" t="s">
        <v>2080</v>
      </c>
      <c r="L1657" s="86">
        <v>1946</v>
      </c>
      <c r="M1657" s="83" t="s">
        <v>2082</v>
      </c>
    </row>
    <row r="1658" spans="2:13" ht="13.15" customHeight="1" x14ac:dyDescent="0.2">
      <c r="B1658" s="61">
        <v>1947</v>
      </c>
      <c r="C1658" s="82">
        <v>40</v>
      </c>
      <c r="D1658" s="83" t="s">
        <v>2060</v>
      </c>
      <c r="E1658" s="84">
        <v>21449</v>
      </c>
      <c r="F1658" s="84" t="s">
        <v>1682</v>
      </c>
      <c r="G1658" s="83" t="s">
        <v>1005</v>
      </c>
      <c r="H1658" s="85">
        <v>16073028</v>
      </c>
      <c r="I1658" s="85">
        <v>158</v>
      </c>
      <c r="J1658" s="83" t="s">
        <v>2079</v>
      </c>
      <c r="K1658" s="83" t="s">
        <v>2080</v>
      </c>
      <c r="L1658" s="86">
        <v>1947</v>
      </c>
      <c r="M1658" s="83" t="s">
        <v>2083</v>
      </c>
    </row>
    <row r="1659" spans="2:13" ht="13.15" customHeight="1" x14ac:dyDescent="0.2">
      <c r="B1659" s="61">
        <v>1948</v>
      </c>
      <c r="C1659" s="82">
        <v>40</v>
      </c>
      <c r="D1659" s="83" t="s">
        <v>2060</v>
      </c>
      <c r="E1659" s="84">
        <v>21449</v>
      </c>
      <c r="F1659" s="84" t="s">
        <v>1682</v>
      </c>
      <c r="G1659" s="83" t="s">
        <v>1005</v>
      </c>
      <c r="H1659" s="85">
        <v>16073028</v>
      </c>
      <c r="I1659" s="85">
        <v>158</v>
      </c>
      <c r="J1659" s="83" t="s">
        <v>2079</v>
      </c>
      <c r="K1659" s="83" t="s">
        <v>2080</v>
      </c>
      <c r="L1659" s="86">
        <v>1948</v>
      </c>
      <c r="M1659" s="83" t="s">
        <v>2080</v>
      </c>
    </row>
    <row r="1660" spans="2:13" ht="13.15" customHeight="1" x14ac:dyDescent="0.2">
      <c r="B1660" s="61">
        <v>1949</v>
      </c>
      <c r="C1660" s="82">
        <v>40</v>
      </c>
      <c r="D1660" s="83" t="s">
        <v>2060</v>
      </c>
      <c r="E1660" s="84">
        <v>21449</v>
      </c>
      <c r="F1660" s="84" t="s">
        <v>1682</v>
      </c>
      <c r="G1660" s="83" t="s">
        <v>1005</v>
      </c>
      <c r="H1660" s="85">
        <v>16073028</v>
      </c>
      <c r="I1660" s="85">
        <v>158</v>
      </c>
      <c r="J1660" s="83" t="s">
        <v>2079</v>
      </c>
      <c r="K1660" s="83" t="s">
        <v>2080</v>
      </c>
      <c r="L1660" s="86">
        <v>1949</v>
      </c>
      <c r="M1660" s="83" t="s">
        <v>2084</v>
      </c>
    </row>
    <row r="1661" spans="2:13" ht="13.15" customHeight="1" x14ac:dyDescent="0.2">
      <c r="B1661" s="61">
        <v>1950</v>
      </c>
      <c r="C1661" s="82">
        <v>40</v>
      </c>
      <c r="D1661" s="83" t="s">
        <v>2060</v>
      </c>
      <c r="E1661" s="84">
        <v>21449</v>
      </c>
      <c r="F1661" s="84" t="s">
        <v>1682</v>
      </c>
      <c r="G1661" s="83" t="s">
        <v>1005</v>
      </c>
      <c r="H1661" s="85">
        <v>16073028</v>
      </c>
      <c r="I1661" s="85">
        <v>158</v>
      </c>
      <c r="J1661" s="83" t="s">
        <v>2079</v>
      </c>
      <c r="K1661" s="83" t="s">
        <v>2080</v>
      </c>
      <c r="L1661" s="86">
        <v>1950</v>
      </c>
      <c r="M1661" s="83" t="s">
        <v>1847</v>
      </c>
    </row>
    <row r="1662" spans="2:13" ht="13.15" customHeight="1" x14ac:dyDescent="0.2">
      <c r="B1662" s="61">
        <v>1951</v>
      </c>
      <c r="C1662" s="82">
        <v>40</v>
      </c>
      <c r="D1662" s="83" t="s">
        <v>2060</v>
      </c>
      <c r="E1662" s="84">
        <v>21449</v>
      </c>
      <c r="F1662" s="84" t="s">
        <v>1682</v>
      </c>
      <c r="G1662" s="83" t="s">
        <v>1005</v>
      </c>
      <c r="H1662" s="85">
        <v>16073028</v>
      </c>
      <c r="I1662" s="85">
        <v>158</v>
      </c>
      <c r="J1662" s="83" t="s">
        <v>2079</v>
      </c>
      <c r="K1662" s="83" t="s">
        <v>2080</v>
      </c>
      <c r="L1662" s="86">
        <v>1951</v>
      </c>
      <c r="M1662" s="83" t="s">
        <v>2085</v>
      </c>
    </row>
    <row r="1663" spans="2:13" ht="13.15" customHeight="1" x14ac:dyDescent="0.2">
      <c r="B1663" s="61">
        <v>1953</v>
      </c>
      <c r="C1663" s="82">
        <v>40</v>
      </c>
      <c r="D1663" s="83" t="s">
        <v>2060</v>
      </c>
      <c r="E1663" s="84">
        <v>21449</v>
      </c>
      <c r="F1663" s="84" t="s">
        <v>1682</v>
      </c>
      <c r="G1663" s="83" t="s">
        <v>1005</v>
      </c>
      <c r="H1663" s="85">
        <v>16073028</v>
      </c>
      <c r="I1663" s="85">
        <v>158</v>
      </c>
      <c r="J1663" s="83" t="s">
        <v>2079</v>
      </c>
      <c r="K1663" s="83" t="s">
        <v>2080</v>
      </c>
      <c r="L1663" s="86">
        <v>1953</v>
      </c>
      <c r="M1663" s="83" t="s">
        <v>2086</v>
      </c>
    </row>
    <row r="1664" spans="2:13" ht="13.15" customHeight="1" x14ac:dyDescent="0.2">
      <c r="B1664" s="61">
        <v>1960</v>
      </c>
      <c r="C1664" s="82">
        <v>40</v>
      </c>
      <c r="D1664" s="83" t="s">
        <v>2060</v>
      </c>
      <c r="E1664" s="84">
        <v>56618</v>
      </c>
      <c r="F1664" s="84" t="s">
        <v>2073</v>
      </c>
      <c r="G1664" s="83" t="s">
        <v>1005</v>
      </c>
      <c r="H1664" s="85">
        <v>16073035</v>
      </c>
      <c r="I1664" s="85">
        <v>50</v>
      </c>
      <c r="J1664" s="83" t="s">
        <v>2087</v>
      </c>
      <c r="K1664" s="83" t="s">
        <v>2087</v>
      </c>
      <c r="L1664" s="86">
        <v>1960</v>
      </c>
      <c r="M1664" s="83" t="s">
        <v>2087</v>
      </c>
    </row>
    <row r="1665" spans="2:13" ht="13.15" customHeight="1" x14ac:dyDescent="0.2">
      <c r="B1665" s="61">
        <v>1972</v>
      </c>
      <c r="C1665" s="82">
        <v>40</v>
      </c>
      <c r="D1665" s="83" t="s">
        <v>2060</v>
      </c>
      <c r="E1665" s="84">
        <v>56607</v>
      </c>
      <c r="F1665" s="84" t="s">
        <v>1122</v>
      </c>
      <c r="G1665" s="83" t="s">
        <v>1005</v>
      </c>
      <c r="H1665" s="85">
        <v>16073038</v>
      </c>
      <c r="I1665" s="85">
        <v>22</v>
      </c>
      <c r="J1665" s="83" t="s">
        <v>2088</v>
      </c>
      <c r="K1665" s="83" t="s">
        <v>2088</v>
      </c>
      <c r="L1665" s="86">
        <v>1972</v>
      </c>
      <c r="M1665" s="83" t="s">
        <v>2089</v>
      </c>
    </row>
    <row r="1666" spans="2:13" ht="13.15" customHeight="1" x14ac:dyDescent="0.2">
      <c r="B1666" s="61">
        <v>1973</v>
      </c>
      <c r="C1666" s="82">
        <v>40</v>
      </c>
      <c r="D1666" s="83" t="s">
        <v>2060</v>
      </c>
      <c r="E1666" s="84">
        <v>21356</v>
      </c>
      <c r="F1666" s="84" t="s">
        <v>1679</v>
      </c>
      <c r="G1666" s="83" t="s">
        <v>1005</v>
      </c>
      <c r="H1666" s="85">
        <v>16073038</v>
      </c>
      <c r="I1666" s="85">
        <v>22</v>
      </c>
      <c r="J1666" s="83" t="s">
        <v>2088</v>
      </c>
      <c r="K1666" s="83" t="s">
        <v>2088</v>
      </c>
      <c r="L1666" s="86">
        <v>1973</v>
      </c>
      <c r="M1666" s="83" t="s">
        <v>2090</v>
      </c>
    </row>
    <row r="1667" spans="2:13" ht="13.15" customHeight="1" x14ac:dyDescent="0.2">
      <c r="B1667" s="61">
        <v>1974</v>
      </c>
      <c r="C1667" s="82">
        <v>40</v>
      </c>
      <c r="D1667" s="83" t="s">
        <v>2060</v>
      </c>
      <c r="E1667" s="84">
        <v>56607</v>
      </c>
      <c r="F1667" s="84" t="s">
        <v>1122</v>
      </c>
      <c r="G1667" s="83" t="s">
        <v>1005</v>
      </c>
      <c r="H1667" s="85">
        <v>16073038</v>
      </c>
      <c r="I1667" s="85">
        <v>22</v>
      </c>
      <c r="J1667" s="83" t="s">
        <v>2088</v>
      </c>
      <c r="K1667" s="83" t="s">
        <v>2088</v>
      </c>
      <c r="L1667" s="86">
        <v>1974</v>
      </c>
      <c r="M1667" s="83" t="s">
        <v>2091</v>
      </c>
    </row>
    <row r="1668" spans="2:13" ht="13.15" customHeight="1" x14ac:dyDescent="0.2">
      <c r="B1668" s="61">
        <v>1975</v>
      </c>
      <c r="C1668" s="82">
        <v>40</v>
      </c>
      <c r="D1668" s="83" t="s">
        <v>2060</v>
      </c>
      <c r="E1668" s="84">
        <v>21404</v>
      </c>
      <c r="F1668" s="84" t="s">
        <v>2092</v>
      </c>
      <c r="G1668" s="83" t="s">
        <v>1005</v>
      </c>
      <c r="H1668" s="85">
        <v>16073038</v>
      </c>
      <c r="I1668" s="85">
        <v>22</v>
      </c>
      <c r="J1668" s="83" t="s">
        <v>2088</v>
      </c>
      <c r="K1668" s="83" t="s">
        <v>2088</v>
      </c>
      <c r="L1668" s="86">
        <v>1975</v>
      </c>
      <c r="M1668" s="83" t="s">
        <v>2093</v>
      </c>
    </row>
    <row r="1669" spans="2:13" ht="13.15" customHeight="1" x14ac:dyDescent="0.2">
      <c r="B1669" s="61">
        <v>1977</v>
      </c>
      <c r="C1669" s="82">
        <v>40</v>
      </c>
      <c r="D1669" s="83" t="s">
        <v>2060</v>
      </c>
      <c r="E1669" s="84">
        <v>56607</v>
      </c>
      <c r="F1669" s="84" t="s">
        <v>1122</v>
      </c>
      <c r="G1669" s="83" t="s">
        <v>1005</v>
      </c>
      <c r="H1669" s="85">
        <v>16073038</v>
      </c>
      <c r="I1669" s="85">
        <v>22</v>
      </c>
      <c r="J1669" s="83" t="s">
        <v>2088</v>
      </c>
      <c r="K1669" s="83" t="s">
        <v>2088</v>
      </c>
      <c r="L1669" s="86">
        <v>1977</v>
      </c>
      <c r="M1669" s="83" t="s">
        <v>2088</v>
      </c>
    </row>
    <row r="1670" spans="2:13" ht="13.15" customHeight="1" x14ac:dyDescent="0.2">
      <c r="B1670" s="61">
        <v>1980</v>
      </c>
      <c r="C1670" s="82">
        <v>40</v>
      </c>
      <c r="D1670" s="83" t="s">
        <v>2060</v>
      </c>
      <c r="E1670" s="84">
        <v>56607</v>
      </c>
      <c r="F1670" s="84" t="s">
        <v>1122</v>
      </c>
      <c r="G1670" s="83" t="s">
        <v>1005</v>
      </c>
      <c r="H1670" s="85">
        <v>16073038</v>
      </c>
      <c r="I1670" s="85">
        <v>22</v>
      </c>
      <c r="J1670" s="83" t="s">
        <v>2088</v>
      </c>
      <c r="K1670" s="83" t="s">
        <v>2088</v>
      </c>
      <c r="L1670" s="86">
        <v>1980</v>
      </c>
      <c r="M1670" s="83" t="s">
        <v>2094</v>
      </c>
    </row>
    <row r="1671" spans="2:13" ht="13.15" customHeight="1" x14ac:dyDescent="0.2">
      <c r="B1671" s="61">
        <v>2135</v>
      </c>
      <c r="C1671" s="82">
        <v>40</v>
      </c>
      <c r="D1671" s="83" t="s">
        <v>2060</v>
      </c>
      <c r="E1671" s="84">
        <v>56618</v>
      </c>
      <c r="F1671" s="84" t="s">
        <v>2073</v>
      </c>
      <c r="G1671" s="83" t="s">
        <v>1005</v>
      </c>
      <c r="H1671" s="85">
        <v>16073106</v>
      </c>
      <c r="I1671" s="85">
        <v>95</v>
      </c>
      <c r="J1671" s="83" t="s">
        <v>2095</v>
      </c>
      <c r="K1671" s="83" t="s">
        <v>2096</v>
      </c>
      <c r="L1671" s="86">
        <v>2135</v>
      </c>
      <c r="M1671" s="83" t="s">
        <v>2097</v>
      </c>
    </row>
    <row r="1672" spans="2:13" ht="13.15" customHeight="1" x14ac:dyDescent="0.2">
      <c r="B1672" s="61">
        <v>2136</v>
      </c>
      <c r="C1672" s="82">
        <v>40</v>
      </c>
      <c r="D1672" s="83" t="s">
        <v>2060</v>
      </c>
      <c r="E1672" s="84">
        <v>21404</v>
      </c>
      <c r="F1672" s="84" t="s">
        <v>2092</v>
      </c>
      <c r="G1672" s="83" t="s">
        <v>1005</v>
      </c>
      <c r="H1672" s="85">
        <v>16073106</v>
      </c>
      <c r="I1672" s="85">
        <v>95</v>
      </c>
      <c r="J1672" s="83" t="s">
        <v>2095</v>
      </c>
      <c r="K1672" s="83" t="s">
        <v>2096</v>
      </c>
      <c r="L1672" s="86">
        <v>2136</v>
      </c>
      <c r="M1672" s="83" t="s">
        <v>2098</v>
      </c>
    </row>
    <row r="1673" spans="2:13" ht="13.15" customHeight="1" x14ac:dyDescent="0.2">
      <c r="B1673" s="61">
        <v>2137</v>
      </c>
      <c r="C1673" s="82">
        <v>40</v>
      </c>
      <c r="D1673" s="83" t="s">
        <v>2060</v>
      </c>
      <c r="E1673" s="84">
        <v>21404</v>
      </c>
      <c r="F1673" s="84" t="s">
        <v>2092</v>
      </c>
      <c r="G1673" s="83" t="s">
        <v>1005</v>
      </c>
      <c r="H1673" s="85">
        <v>16073106</v>
      </c>
      <c r="I1673" s="85">
        <v>95</v>
      </c>
      <c r="J1673" s="83" t="s">
        <v>2095</v>
      </c>
      <c r="K1673" s="83" t="s">
        <v>2096</v>
      </c>
      <c r="L1673" s="86">
        <v>2137</v>
      </c>
      <c r="M1673" s="83" t="s">
        <v>1020</v>
      </c>
    </row>
    <row r="1674" spans="2:13" ht="13.15" customHeight="1" x14ac:dyDescent="0.2">
      <c r="B1674" s="61">
        <v>2138</v>
      </c>
      <c r="C1674" s="82">
        <v>40</v>
      </c>
      <c r="D1674" s="83" t="s">
        <v>2060</v>
      </c>
      <c r="E1674" s="84">
        <v>21404</v>
      </c>
      <c r="F1674" s="84" t="s">
        <v>2092</v>
      </c>
      <c r="G1674" s="83" t="s">
        <v>1005</v>
      </c>
      <c r="H1674" s="85">
        <v>16073106</v>
      </c>
      <c r="I1674" s="85">
        <v>95</v>
      </c>
      <c r="J1674" s="83" t="s">
        <v>2095</v>
      </c>
      <c r="K1674" s="83" t="s">
        <v>2096</v>
      </c>
      <c r="L1674" s="86">
        <v>2138</v>
      </c>
      <c r="M1674" s="83" t="s">
        <v>2099</v>
      </c>
    </row>
    <row r="1675" spans="2:13" ht="13.15" customHeight="1" x14ac:dyDescent="0.2">
      <c r="B1675" s="61">
        <v>2139</v>
      </c>
      <c r="C1675" s="82">
        <v>40</v>
      </c>
      <c r="D1675" s="83" t="s">
        <v>2060</v>
      </c>
      <c r="E1675" s="84">
        <v>21404</v>
      </c>
      <c r="F1675" s="84" t="s">
        <v>2092</v>
      </c>
      <c r="G1675" s="83" t="s">
        <v>1005</v>
      </c>
      <c r="H1675" s="85">
        <v>16073106</v>
      </c>
      <c r="I1675" s="85">
        <v>95</v>
      </c>
      <c r="J1675" s="83" t="s">
        <v>2095</v>
      </c>
      <c r="K1675" s="83" t="s">
        <v>2096</v>
      </c>
      <c r="L1675" s="86">
        <v>2139</v>
      </c>
      <c r="M1675" s="83" t="s">
        <v>2100</v>
      </c>
    </row>
    <row r="1676" spans="2:13" ht="13.15" customHeight="1" x14ac:dyDescent="0.2">
      <c r="B1676" s="61">
        <v>2140</v>
      </c>
      <c r="C1676" s="82">
        <v>40</v>
      </c>
      <c r="D1676" s="83" t="s">
        <v>2060</v>
      </c>
      <c r="E1676" s="84">
        <v>21404</v>
      </c>
      <c r="F1676" s="84" t="s">
        <v>2092</v>
      </c>
      <c r="G1676" s="83" t="s">
        <v>1005</v>
      </c>
      <c r="H1676" s="85">
        <v>16073106</v>
      </c>
      <c r="I1676" s="85">
        <v>95</v>
      </c>
      <c r="J1676" s="83" t="s">
        <v>2095</v>
      </c>
      <c r="K1676" s="83" t="s">
        <v>2096</v>
      </c>
      <c r="L1676" s="86">
        <v>2140</v>
      </c>
      <c r="M1676" s="83" t="s">
        <v>2101</v>
      </c>
    </row>
    <row r="1677" spans="2:13" ht="13.15" customHeight="1" x14ac:dyDescent="0.2">
      <c r="B1677" s="61">
        <v>2141</v>
      </c>
      <c r="C1677" s="82">
        <v>40</v>
      </c>
      <c r="D1677" s="83" t="s">
        <v>2060</v>
      </c>
      <c r="E1677" s="84">
        <v>21404</v>
      </c>
      <c r="F1677" s="84" t="s">
        <v>2092</v>
      </c>
      <c r="G1677" s="83" t="s">
        <v>1005</v>
      </c>
      <c r="H1677" s="85">
        <v>16073106</v>
      </c>
      <c r="I1677" s="85">
        <v>95</v>
      </c>
      <c r="J1677" s="83" t="s">
        <v>2095</v>
      </c>
      <c r="K1677" s="83" t="s">
        <v>2096</v>
      </c>
      <c r="L1677" s="86">
        <v>2141</v>
      </c>
      <c r="M1677" s="83" t="s">
        <v>2096</v>
      </c>
    </row>
    <row r="1678" spans="2:13" ht="13.15" customHeight="1" x14ac:dyDescent="0.2">
      <c r="B1678" s="61">
        <v>2142</v>
      </c>
      <c r="C1678" s="82">
        <v>40</v>
      </c>
      <c r="D1678" s="83" t="s">
        <v>2060</v>
      </c>
      <c r="E1678" s="84">
        <v>21404</v>
      </c>
      <c r="F1678" s="84" t="s">
        <v>2092</v>
      </c>
      <c r="G1678" s="83" t="s">
        <v>1005</v>
      </c>
      <c r="H1678" s="85">
        <v>16073106</v>
      </c>
      <c r="I1678" s="85">
        <v>95</v>
      </c>
      <c r="J1678" s="83" t="s">
        <v>2095</v>
      </c>
      <c r="K1678" s="83" t="s">
        <v>2096</v>
      </c>
      <c r="L1678" s="86">
        <v>2142</v>
      </c>
      <c r="M1678" s="83" t="s">
        <v>2102</v>
      </c>
    </row>
    <row r="1679" spans="2:13" ht="13.15" customHeight="1" x14ac:dyDescent="0.2">
      <c r="B1679" s="61">
        <v>2143</v>
      </c>
      <c r="C1679" s="82">
        <v>40</v>
      </c>
      <c r="D1679" s="83" t="s">
        <v>2060</v>
      </c>
      <c r="E1679" s="84">
        <v>21404</v>
      </c>
      <c r="F1679" s="84" t="s">
        <v>2092</v>
      </c>
      <c r="G1679" s="83" t="s">
        <v>1005</v>
      </c>
      <c r="H1679" s="85">
        <v>16073106</v>
      </c>
      <c r="I1679" s="85">
        <v>95</v>
      </c>
      <c r="J1679" s="83" t="s">
        <v>2095</v>
      </c>
      <c r="K1679" s="83" t="s">
        <v>2096</v>
      </c>
      <c r="L1679" s="86">
        <v>2143</v>
      </c>
      <c r="M1679" s="83" t="s">
        <v>2103</v>
      </c>
    </row>
    <row r="1680" spans="2:13" ht="13.15" customHeight="1" x14ac:dyDescent="0.2">
      <c r="B1680" s="61">
        <v>2144</v>
      </c>
      <c r="C1680" s="82">
        <v>40</v>
      </c>
      <c r="D1680" s="83" t="s">
        <v>2060</v>
      </c>
      <c r="E1680" s="84">
        <v>21404</v>
      </c>
      <c r="F1680" s="84" t="s">
        <v>2092</v>
      </c>
      <c r="G1680" s="83" t="s">
        <v>1005</v>
      </c>
      <c r="H1680" s="85">
        <v>16073106</v>
      </c>
      <c r="I1680" s="85">
        <v>95</v>
      </c>
      <c r="J1680" s="83" t="s">
        <v>2095</v>
      </c>
      <c r="K1680" s="83" t="s">
        <v>2096</v>
      </c>
      <c r="L1680" s="86">
        <v>2144</v>
      </c>
      <c r="M1680" s="83" t="s">
        <v>1891</v>
      </c>
    </row>
    <row r="1681" spans="2:13" ht="13.15" customHeight="1" x14ac:dyDescent="0.2">
      <c r="B1681" s="61">
        <v>2145</v>
      </c>
      <c r="C1681" s="82">
        <v>40</v>
      </c>
      <c r="D1681" s="83" t="s">
        <v>2060</v>
      </c>
      <c r="E1681" s="84">
        <v>21356</v>
      </c>
      <c r="F1681" s="84" t="s">
        <v>1679</v>
      </c>
      <c r="G1681" s="83" t="s">
        <v>1005</v>
      </c>
      <c r="H1681" s="85">
        <v>16073106</v>
      </c>
      <c r="I1681" s="85">
        <v>95</v>
      </c>
      <c r="J1681" s="83" t="s">
        <v>2095</v>
      </c>
      <c r="K1681" s="83" t="s">
        <v>2096</v>
      </c>
      <c r="L1681" s="86">
        <v>2145</v>
      </c>
      <c r="M1681" s="83" t="s">
        <v>2104</v>
      </c>
    </row>
    <row r="1682" spans="2:13" ht="13.15" customHeight="1" x14ac:dyDescent="0.2">
      <c r="B1682" s="61">
        <v>2146</v>
      </c>
      <c r="C1682" s="82">
        <v>40</v>
      </c>
      <c r="D1682" s="83" t="s">
        <v>2060</v>
      </c>
      <c r="E1682" s="84">
        <v>21404</v>
      </c>
      <c r="F1682" s="84" t="s">
        <v>2092</v>
      </c>
      <c r="G1682" s="83" t="s">
        <v>1005</v>
      </c>
      <c r="H1682" s="85">
        <v>16073106</v>
      </c>
      <c r="I1682" s="85">
        <v>95</v>
      </c>
      <c r="J1682" s="83" t="s">
        <v>2095</v>
      </c>
      <c r="K1682" s="83" t="s">
        <v>2096</v>
      </c>
      <c r="L1682" s="86">
        <v>2146</v>
      </c>
      <c r="M1682" s="83" t="s">
        <v>2105</v>
      </c>
    </row>
    <row r="1683" spans="2:13" ht="13.15" customHeight="1" x14ac:dyDescent="0.2">
      <c r="B1683" s="61">
        <v>2147</v>
      </c>
      <c r="C1683" s="82">
        <v>40</v>
      </c>
      <c r="D1683" s="83" t="s">
        <v>2060</v>
      </c>
      <c r="E1683" s="84">
        <v>21404</v>
      </c>
      <c r="F1683" s="84" t="s">
        <v>2092</v>
      </c>
      <c r="G1683" s="83" t="s">
        <v>1005</v>
      </c>
      <c r="H1683" s="85">
        <v>16073106</v>
      </c>
      <c r="I1683" s="85">
        <v>95</v>
      </c>
      <c r="J1683" s="83" t="s">
        <v>2095</v>
      </c>
      <c r="K1683" s="83" t="s">
        <v>2096</v>
      </c>
      <c r="L1683" s="86">
        <v>2147</v>
      </c>
      <c r="M1683" s="83" t="s">
        <v>2106</v>
      </c>
    </row>
    <row r="1684" spans="2:13" ht="13.15" customHeight="1" x14ac:dyDescent="0.2">
      <c r="B1684" s="61">
        <v>2036</v>
      </c>
      <c r="C1684" s="82">
        <v>40</v>
      </c>
      <c r="D1684" s="83" t="s">
        <v>2060</v>
      </c>
      <c r="E1684" s="84">
        <v>21356</v>
      </c>
      <c r="F1684" s="84" t="s">
        <v>1679</v>
      </c>
      <c r="G1684" s="83" t="s">
        <v>1005</v>
      </c>
      <c r="H1684" s="85">
        <v>16073067</v>
      </c>
      <c r="I1684" s="85">
        <v>63</v>
      </c>
      <c r="J1684" s="83" t="s">
        <v>2107</v>
      </c>
      <c r="K1684" s="83" t="s">
        <v>2107</v>
      </c>
      <c r="L1684" s="86">
        <v>2036</v>
      </c>
      <c r="M1684" s="83" t="s">
        <v>3200</v>
      </c>
    </row>
    <row r="1685" spans="2:13" ht="13.15" customHeight="1" x14ac:dyDescent="0.2">
      <c r="B1685" s="61">
        <v>2037</v>
      </c>
      <c r="C1685" s="82">
        <v>40</v>
      </c>
      <c r="D1685" s="83" t="s">
        <v>2060</v>
      </c>
      <c r="E1685" s="84">
        <v>21356</v>
      </c>
      <c r="F1685" s="84" t="s">
        <v>1679</v>
      </c>
      <c r="G1685" s="83" t="s">
        <v>1005</v>
      </c>
      <c r="H1685" s="85">
        <v>16073067</v>
      </c>
      <c r="I1685" s="85">
        <v>63</v>
      </c>
      <c r="J1685" s="83" t="s">
        <v>2107</v>
      </c>
      <c r="K1685" s="83" t="s">
        <v>2107</v>
      </c>
      <c r="L1685" s="86">
        <v>2037</v>
      </c>
      <c r="M1685" s="83" t="s">
        <v>2108</v>
      </c>
    </row>
    <row r="1686" spans="2:13" ht="13.15" customHeight="1" x14ac:dyDescent="0.2">
      <c r="B1686" s="61">
        <v>2014</v>
      </c>
      <c r="C1686" s="82">
        <v>40</v>
      </c>
      <c r="D1686" s="83" t="s">
        <v>2060</v>
      </c>
      <c r="E1686" s="84">
        <v>21356</v>
      </c>
      <c r="F1686" s="84" t="s">
        <v>1679</v>
      </c>
      <c r="G1686" s="83" t="s">
        <v>1005</v>
      </c>
      <c r="H1686" s="85">
        <v>16073067</v>
      </c>
      <c r="I1686" s="85">
        <v>63</v>
      </c>
      <c r="J1686" s="83" t="s">
        <v>2107</v>
      </c>
      <c r="K1686" s="83" t="s">
        <v>2107</v>
      </c>
      <c r="L1686" s="86">
        <v>2014</v>
      </c>
      <c r="M1686" s="83" t="s">
        <v>2109</v>
      </c>
    </row>
    <row r="1687" spans="2:13" ht="13.15" customHeight="1" x14ac:dyDescent="0.2">
      <c r="B1687" s="61">
        <v>2039</v>
      </c>
      <c r="C1687" s="82">
        <v>40</v>
      </c>
      <c r="D1687" s="83" t="s">
        <v>2060</v>
      </c>
      <c r="E1687" s="84">
        <v>21449</v>
      </c>
      <c r="F1687" s="84" t="s">
        <v>1682</v>
      </c>
      <c r="G1687" s="83" t="s">
        <v>1005</v>
      </c>
      <c r="H1687" s="85">
        <v>16073067</v>
      </c>
      <c r="I1687" s="85">
        <v>63</v>
      </c>
      <c r="J1687" s="83" t="s">
        <v>2107</v>
      </c>
      <c r="K1687" s="83" t="s">
        <v>2107</v>
      </c>
      <c r="L1687" s="86">
        <v>2039</v>
      </c>
      <c r="M1687" s="83" t="s">
        <v>2110</v>
      </c>
    </row>
    <row r="1688" spans="2:13" ht="13.15" customHeight="1" x14ac:dyDescent="0.2">
      <c r="B1688" s="61">
        <v>2040</v>
      </c>
      <c r="C1688" s="82">
        <v>40</v>
      </c>
      <c r="D1688" s="83" t="s">
        <v>2060</v>
      </c>
      <c r="E1688" s="84">
        <v>21449</v>
      </c>
      <c r="F1688" s="84" t="s">
        <v>1682</v>
      </c>
      <c r="G1688" s="83" t="s">
        <v>1005</v>
      </c>
      <c r="H1688" s="85">
        <v>16073067</v>
      </c>
      <c r="I1688" s="85">
        <v>63</v>
      </c>
      <c r="J1688" s="83" t="s">
        <v>2107</v>
      </c>
      <c r="K1688" s="83" t="s">
        <v>2107</v>
      </c>
      <c r="L1688" s="86">
        <v>2040</v>
      </c>
      <c r="M1688" s="83" t="s">
        <v>2111</v>
      </c>
    </row>
    <row r="1689" spans="2:13" ht="13.15" customHeight="1" x14ac:dyDescent="0.2">
      <c r="B1689" s="61">
        <v>2015</v>
      </c>
      <c r="C1689" s="82">
        <v>40</v>
      </c>
      <c r="D1689" s="83" t="s">
        <v>2060</v>
      </c>
      <c r="E1689" s="84">
        <v>21356</v>
      </c>
      <c r="F1689" s="84" t="s">
        <v>1679</v>
      </c>
      <c r="G1689" s="83" t="s">
        <v>1005</v>
      </c>
      <c r="H1689" s="85">
        <v>16073067</v>
      </c>
      <c r="I1689" s="85">
        <v>63</v>
      </c>
      <c r="J1689" s="83" t="s">
        <v>2107</v>
      </c>
      <c r="K1689" s="83" t="s">
        <v>2107</v>
      </c>
      <c r="L1689" s="86">
        <v>2015</v>
      </c>
      <c r="M1689" s="83" t="s">
        <v>275</v>
      </c>
    </row>
    <row r="1690" spans="2:13" ht="13.15" customHeight="1" x14ac:dyDescent="0.2">
      <c r="B1690" s="61">
        <v>2041</v>
      </c>
      <c r="C1690" s="82">
        <v>40</v>
      </c>
      <c r="D1690" s="83" t="s">
        <v>2060</v>
      </c>
      <c r="E1690" s="84">
        <v>21356</v>
      </c>
      <c r="F1690" s="84" t="s">
        <v>1679</v>
      </c>
      <c r="G1690" s="83" t="s">
        <v>1005</v>
      </c>
      <c r="H1690" s="85">
        <v>16073067</v>
      </c>
      <c r="I1690" s="85">
        <v>63</v>
      </c>
      <c r="J1690" s="83" t="s">
        <v>2107</v>
      </c>
      <c r="K1690" s="83" t="s">
        <v>2107</v>
      </c>
      <c r="L1690" s="86">
        <v>2041</v>
      </c>
      <c r="M1690" s="83" t="s">
        <v>2112</v>
      </c>
    </row>
    <row r="1691" spans="2:13" ht="13.15" customHeight="1" x14ac:dyDescent="0.2">
      <c r="B1691" s="61">
        <v>2042</v>
      </c>
      <c r="C1691" s="82">
        <v>40</v>
      </c>
      <c r="D1691" s="83" t="s">
        <v>2060</v>
      </c>
      <c r="E1691" s="84">
        <v>21404</v>
      </c>
      <c r="F1691" s="84" t="s">
        <v>2092</v>
      </c>
      <c r="G1691" s="83" t="s">
        <v>1005</v>
      </c>
      <c r="H1691" s="85">
        <v>16073067</v>
      </c>
      <c r="I1691" s="85">
        <v>63</v>
      </c>
      <c r="J1691" s="83" t="s">
        <v>2107</v>
      </c>
      <c r="K1691" s="83" t="s">
        <v>2107</v>
      </c>
      <c r="L1691" s="86">
        <v>2042</v>
      </c>
      <c r="M1691" s="83" t="s">
        <v>2113</v>
      </c>
    </row>
    <row r="1692" spans="2:13" ht="13.15" customHeight="1" x14ac:dyDescent="0.2">
      <c r="B1692" s="61">
        <v>2016</v>
      </c>
      <c r="C1692" s="82">
        <v>40</v>
      </c>
      <c r="D1692" s="83" t="s">
        <v>2060</v>
      </c>
      <c r="E1692" s="84">
        <v>21356</v>
      </c>
      <c r="F1692" s="84" t="s">
        <v>1679</v>
      </c>
      <c r="G1692" s="83" t="s">
        <v>1005</v>
      </c>
      <c r="H1692" s="85">
        <v>16073067</v>
      </c>
      <c r="I1692" s="85">
        <v>63</v>
      </c>
      <c r="J1692" s="83" t="s">
        <v>2107</v>
      </c>
      <c r="K1692" s="83" t="s">
        <v>2107</v>
      </c>
      <c r="L1692" s="86">
        <v>2016</v>
      </c>
      <c r="M1692" s="83" t="s">
        <v>1693</v>
      </c>
    </row>
    <row r="1693" spans="2:13" ht="13.15" customHeight="1" x14ac:dyDescent="0.2">
      <c r="B1693" s="61">
        <v>2017</v>
      </c>
      <c r="C1693" s="82">
        <v>40</v>
      </c>
      <c r="D1693" s="83" t="s">
        <v>2060</v>
      </c>
      <c r="E1693" s="84">
        <v>21356</v>
      </c>
      <c r="F1693" s="84" t="s">
        <v>1679</v>
      </c>
      <c r="G1693" s="83" t="s">
        <v>1005</v>
      </c>
      <c r="H1693" s="85">
        <v>16073067</v>
      </c>
      <c r="I1693" s="85">
        <v>63</v>
      </c>
      <c r="J1693" s="83" t="s">
        <v>2107</v>
      </c>
      <c r="K1693" s="83" t="s">
        <v>2107</v>
      </c>
      <c r="L1693" s="86">
        <v>2017</v>
      </c>
      <c r="M1693" s="83" t="s">
        <v>2114</v>
      </c>
    </row>
    <row r="1694" spans="2:13" ht="13.15" customHeight="1" x14ac:dyDescent="0.2">
      <c r="B1694" s="61">
        <v>2043</v>
      </c>
      <c r="C1694" s="82">
        <v>40</v>
      </c>
      <c r="D1694" s="83" t="s">
        <v>2060</v>
      </c>
      <c r="E1694" s="84">
        <v>21356</v>
      </c>
      <c r="F1694" s="84" t="s">
        <v>1679</v>
      </c>
      <c r="G1694" s="83" t="s">
        <v>1005</v>
      </c>
      <c r="H1694" s="85">
        <v>16073067</v>
      </c>
      <c r="I1694" s="85">
        <v>63</v>
      </c>
      <c r="J1694" s="83" t="s">
        <v>2107</v>
      </c>
      <c r="K1694" s="83" t="s">
        <v>2107</v>
      </c>
      <c r="L1694" s="86">
        <v>2043</v>
      </c>
      <c r="M1694" s="83" t="s">
        <v>2115</v>
      </c>
    </row>
    <row r="1695" spans="2:13" ht="13.15" customHeight="1" x14ac:dyDescent="0.2">
      <c r="B1695" s="61">
        <v>2018</v>
      </c>
      <c r="C1695" s="82">
        <v>40</v>
      </c>
      <c r="D1695" s="83" t="s">
        <v>2060</v>
      </c>
      <c r="E1695" s="84">
        <v>21356</v>
      </c>
      <c r="F1695" s="84" t="s">
        <v>1679</v>
      </c>
      <c r="G1695" s="83" t="s">
        <v>1005</v>
      </c>
      <c r="H1695" s="85">
        <v>16073067</v>
      </c>
      <c r="I1695" s="85">
        <v>63</v>
      </c>
      <c r="J1695" s="83" t="s">
        <v>2107</v>
      </c>
      <c r="K1695" s="83" t="s">
        <v>2107</v>
      </c>
      <c r="L1695" s="86">
        <v>2018</v>
      </c>
      <c r="M1695" s="83" t="s">
        <v>2116</v>
      </c>
    </row>
    <row r="1696" spans="2:13" ht="13.15" customHeight="1" x14ac:dyDescent="0.2">
      <c r="B1696" s="61">
        <v>2044</v>
      </c>
      <c r="C1696" s="82">
        <v>40</v>
      </c>
      <c r="D1696" s="83" t="s">
        <v>2060</v>
      </c>
      <c r="E1696" s="84">
        <v>21449</v>
      </c>
      <c r="F1696" s="84" t="s">
        <v>1682</v>
      </c>
      <c r="G1696" s="83" t="s">
        <v>1005</v>
      </c>
      <c r="H1696" s="85">
        <v>16073067</v>
      </c>
      <c r="I1696" s="85">
        <v>63</v>
      </c>
      <c r="J1696" s="83" t="s">
        <v>2107</v>
      </c>
      <c r="K1696" s="83" t="s">
        <v>2107</v>
      </c>
      <c r="L1696" s="86">
        <v>2044</v>
      </c>
      <c r="M1696" s="83" t="s">
        <v>2107</v>
      </c>
    </row>
    <row r="1697" spans="2:13" ht="13.15" customHeight="1" x14ac:dyDescent="0.2">
      <c r="B1697" s="61">
        <v>2045</v>
      </c>
      <c r="C1697" s="82">
        <v>40</v>
      </c>
      <c r="D1697" s="83" t="s">
        <v>2060</v>
      </c>
      <c r="E1697" s="84">
        <v>21356</v>
      </c>
      <c r="F1697" s="84" t="s">
        <v>1679</v>
      </c>
      <c r="G1697" s="83" t="s">
        <v>1005</v>
      </c>
      <c r="H1697" s="85">
        <v>16073067</v>
      </c>
      <c r="I1697" s="85">
        <v>63</v>
      </c>
      <c r="J1697" s="83" t="s">
        <v>2107</v>
      </c>
      <c r="K1697" s="83" t="s">
        <v>2107</v>
      </c>
      <c r="L1697" s="86">
        <v>2045</v>
      </c>
      <c r="M1697" s="83" t="s">
        <v>806</v>
      </c>
    </row>
    <row r="1698" spans="2:13" ht="13.15" customHeight="1" x14ac:dyDescent="0.2">
      <c r="B1698" s="61">
        <v>2046</v>
      </c>
      <c r="C1698" s="82">
        <v>40</v>
      </c>
      <c r="D1698" s="83" t="s">
        <v>2060</v>
      </c>
      <c r="E1698" s="84">
        <v>21404</v>
      </c>
      <c r="F1698" s="84" t="s">
        <v>2092</v>
      </c>
      <c r="G1698" s="83" t="s">
        <v>1005</v>
      </c>
      <c r="H1698" s="85">
        <v>16073067</v>
      </c>
      <c r="I1698" s="85">
        <v>63</v>
      </c>
      <c r="J1698" s="83" t="s">
        <v>2107</v>
      </c>
      <c r="K1698" s="83" t="s">
        <v>2107</v>
      </c>
      <c r="L1698" s="86">
        <v>2046</v>
      </c>
      <c r="M1698" s="83" t="s">
        <v>3201</v>
      </c>
    </row>
    <row r="1699" spans="2:13" ht="13.15" customHeight="1" x14ac:dyDescent="0.2">
      <c r="B1699" s="61">
        <v>2047</v>
      </c>
      <c r="C1699" s="82">
        <v>40</v>
      </c>
      <c r="D1699" s="83" t="s">
        <v>2060</v>
      </c>
      <c r="E1699" s="84">
        <v>21356</v>
      </c>
      <c r="F1699" s="84" t="s">
        <v>1679</v>
      </c>
      <c r="G1699" s="83" t="s">
        <v>1005</v>
      </c>
      <c r="H1699" s="85">
        <v>16073067</v>
      </c>
      <c r="I1699" s="85">
        <v>63</v>
      </c>
      <c r="J1699" s="83" t="s">
        <v>2107</v>
      </c>
      <c r="K1699" s="83" t="s">
        <v>2107</v>
      </c>
      <c r="L1699" s="86">
        <v>2047</v>
      </c>
      <c r="M1699" s="83" t="s">
        <v>2117</v>
      </c>
    </row>
    <row r="1700" spans="2:13" ht="13.15" customHeight="1" x14ac:dyDescent="0.2">
      <c r="B1700" s="61">
        <v>2048</v>
      </c>
      <c r="C1700" s="82">
        <v>40</v>
      </c>
      <c r="D1700" s="83" t="s">
        <v>2060</v>
      </c>
      <c r="E1700" s="84">
        <v>21356</v>
      </c>
      <c r="F1700" s="84" t="s">
        <v>1679</v>
      </c>
      <c r="G1700" s="83" t="s">
        <v>1005</v>
      </c>
      <c r="H1700" s="85">
        <v>16073067</v>
      </c>
      <c r="I1700" s="85">
        <v>63</v>
      </c>
      <c r="J1700" s="83" t="s">
        <v>2107</v>
      </c>
      <c r="K1700" s="83" t="s">
        <v>2107</v>
      </c>
      <c r="L1700" s="86">
        <v>2048</v>
      </c>
      <c r="M1700" s="83" t="s">
        <v>2118</v>
      </c>
    </row>
    <row r="1701" spans="2:13" ht="13.15" customHeight="1" x14ac:dyDescent="0.2">
      <c r="B1701" s="61">
        <v>2049</v>
      </c>
      <c r="C1701" s="82">
        <v>40</v>
      </c>
      <c r="D1701" s="83" t="s">
        <v>2060</v>
      </c>
      <c r="E1701" s="84">
        <v>21356</v>
      </c>
      <c r="F1701" s="84" t="s">
        <v>1679</v>
      </c>
      <c r="G1701" s="83" t="s">
        <v>1005</v>
      </c>
      <c r="H1701" s="85">
        <v>16073067</v>
      </c>
      <c r="I1701" s="85">
        <v>63</v>
      </c>
      <c r="J1701" s="83" t="s">
        <v>2107</v>
      </c>
      <c r="K1701" s="83" t="s">
        <v>2107</v>
      </c>
      <c r="L1701" s="86">
        <v>2049</v>
      </c>
      <c r="M1701" s="83" t="s">
        <v>2119</v>
      </c>
    </row>
    <row r="1702" spans="2:13" ht="13.15" customHeight="1" x14ac:dyDescent="0.2">
      <c r="B1702" s="61">
        <v>2051</v>
      </c>
      <c r="C1702" s="82">
        <v>40</v>
      </c>
      <c r="D1702" s="83" t="s">
        <v>2060</v>
      </c>
      <c r="E1702" s="84">
        <v>21449</v>
      </c>
      <c r="F1702" s="84" t="s">
        <v>1682</v>
      </c>
      <c r="G1702" s="83" t="s">
        <v>1005</v>
      </c>
      <c r="H1702" s="85">
        <v>16073067</v>
      </c>
      <c r="I1702" s="85">
        <v>63</v>
      </c>
      <c r="J1702" s="83" t="s">
        <v>2107</v>
      </c>
      <c r="K1702" s="83" t="s">
        <v>2107</v>
      </c>
      <c r="L1702" s="86">
        <v>2051</v>
      </c>
      <c r="M1702" s="83" t="s">
        <v>2120</v>
      </c>
    </row>
    <row r="1703" spans="2:13" ht="13.15" customHeight="1" x14ac:dyDescent="0.2">
      <c r="B1703" s="61">
        <v>2120</v>
      </c>
      <c r="C1703" s="82">
        <v>40</v>
      </c>
      <c r="D1703" s="83" t="s">
        <v>2060</v>
      </c>
      <c r="E1703" s="84">
        <v>56608</v>
      </c>
      <c r="F1703" s="84" t="s">
        <v>972</v>
      </c>
      <c r="G1703" s="83" t="s">
        <v>1005</v>
      </c>
      <c r="H1703" s="85">
        <v>16073076</v>
      </c>
      <c r="I1703" s="85">
        <v>1130</v>
      </c>
      <c r="J1703" s="83" t="s">
        <v>2121</v>
      </c>
      <c r="K1703" s="83" t="s">
        <v>2122</v>
      </c>
      <c r="L1703" s="86">
        <v>2120</v>
      </c>
      <c r="M1703" s="83" t="s">
        <v>2123</v>
      </c>
    </row>
    <row r="1704" spans="2:13" ht="13.15" customHeight="1" x14ac:dyDescent="0.2">
      <c r="B1704" s="61">
        <v>2121</v>
      </c>
      <c r="C1704" s="82">
        <v>40</v>
      </c>
      <c r="D1704" s="83" t="s">
        <v>2060</v>
      </c>
      <c r="E1704" s="84">
        <v>56608</v>
      </c>
      <c r="F1704" s="84" t="s">
        <v>972</v>
      </c>
      <c r="G1704" s="83" t="s">
        <v>1005</v>
      </c>
      <c r="H1704" s="85">
        <v>16073076</v>
      </c>
      <c r="I1704" s="85">
        <v>1130</v>
      </c>
      <c r="J1704" s="83" t="s">
        <v>2121</v>
      </c>
      <c r="K1704" s="83" t="s">
        <v>2122</v>
      </c>
      <c r="L1704" s="86">
        <v>2121</v>
      </c>
      <c r="M1704" s="83" t="s">
        <v>2124</v>
      </c>
    </row>
    <row r="1705" spans="2:13" ht="13.15" customHeight="1" x14ac:dyDescent="0.2">
      <c r="B1705" s="61">
        <v>2122</v>
      </c>
      <c r="C1705" s="82">
        <v>40</v>
      </c>
      <c r="D1705" s="83" t="s">
        <v>2060</v>
      </c>
      <c r="E1705" s="84">
        <v>56605</v>
      </c>
      <c r="F1705" s="84" t="s">
        <v>948</v>
      </c>
      <c r="G1705" s="83" t="s">
        <v>1005</v>
      </c>
      <c r="H1705" s="85">
        <v>16073076</v>
      </c>
      <c r="I1705" s="85">
        <v>1130</v>
      </c>
      <c r="J1705" s="83" t="s">
        <v>2121</v>
      </c>
      <c r="K1705" s="83" t="s">
        <v>2122</v>
      </c>
      <c r="L1705" s="86">
        <v>2122</v>
      </c>
      <c r="M1705" s="83" t="s">
        <v>2125</v>
      </c>
    </row>
    <row r="1706" spans="2:13" ht="13.15" customHeight="1" x14ac:dyDescent="0.2">
      <c r="B1706" s="61">
        <v>2067</v>
      </c>
      <c r="C1706" s="82">
        <v>40</v>
      </c>
      <c r="D1706" s="83" t="s">
        <v>2060</v>
      </c>
      <c r="E1706" s="84">
        <v>56607</v>
      </c>
      <c r="F1706" s="84" t="s">
        <v>1122</v>
      </c>
      <c r="G1706" s="83" t="s">
        <v>1005</v>
      </c>
      <c r="H1706" s="85">
        <v>16073076</v>
      </c>
      <c r="I1706" s="85">
        <v>1130</v>
      </c>
      <c r="J1706" s="83" t="s">
        <v>2121</v>
      </c>
      <c r="K1706" s="83" t="s">
        <v>2122</v>
      </c>
      <c r="L1706" s="86">
        <v>2067</v>
      </c>
      <c r="M1706" s="83" t="s">
        <v>2126</v>
      </c>
    </row>
    <row r="1707" spans="2:13" ht="13.15" customHeight="1" x14ac:dyDescent="0.2">
      <c r="B1707" s="61">
        <v>2123</v>
      </c>
      <c r="C1707" s="82">
        <v>40</v>
      </c>
      <c r="D1707" s="83" t="s">
        <v>2060</v>
      </c>
      <c r="E1707" s="84">
        <v>56608</v>
      </c>
      <c r="F1707" s="84" t="s">
        <v>972</v>
      </c>
      <c r="G1707" s="83" t="s">
        <v>1005</v>
      </c>
      <c r="H1707" s="85">
        <v>16073076</v>
      </c>
      <c r="I1707" s="85">
        <v>1130</v>
      </c>
      <c r="J1707" s="83" t="s">
        <v>2121</v>
      </c>
      <c r="K1707" s="83" t="s">
        <v>2122</v>
      </c>
      <c r="L1707" s="86">
        <v>2123</v>
      </c>
      <c r="M1707" s="83" t="s">
        <v>2127</v>
      </c>
    </row>
    <row r="1708" spans="2:13" ht="13.15" customHeight="1" x14ac:dyDescent="0.2">
      <c r="B1708" s="61">
        <v>2124</v>
      </c>
      <c r="C1708" s="82">
        <v>40</v>
      </c>
      <c r="D1708" s="83" t="s">
        <v>2060</v>
      </c>
      <c r="E1708" s="84">
        <v>56608</v>
      </c>
      <c r="F1708" s="84" t="s">
        <v>972</v>
      </c>
      <c r="G1708" s="83" t="s">
        <v>1005</v>
      </c>
      <c r="H1708" s="85">
        <v>16073076</v>
      </c>
      <c r="I1708" s="85">
        <v>1130</v>
      </c>
      <c r="J1708" s="83" t="s">
        <v>2121</v>
      </c>
      <c r="K1708" s="83" t="s">
        <v>2122</v>
      </c>
      <c r="L1708" s="86">
        <v>2124</v>
      </c>
      <c r="M1708" s="83" t="s">
        <v>2128</v>
      </c>
    </row>
    <row r="1709" spans="2:13" ht="13.15" customHeight="1" x14ac:dyDescent="0.2">
      <c r="B1709" s="61">
        <v>2068</v>
      </c>
      <c r="C1709" s="82">
        <v>40</v>
      </c>
      <c r="D1709" s="83" t="s">
        <v>2060</v>
      </c>
      <c r="E1709" s="84">
        <v>56607</v>
      </c>
      <c r="F1709" s="84" t="s">
        <v>1122</v>
      </c>
      <c r="G1709" s="83" t="s">
        <v>1005</v>
      </c>
      <c r="H1709" s="85">
        <v>16073076</v>
      </c>
      <c r="I1709" s="85">
        <v>1130</v>
      </c>
      <c r="J1709" s="83" t="s">
        <v>2121</v>
      </c>
      <c r="K1709" s="83" t="s">
        <v>2122</v>
      </c>
      <c r="L1709" s="86">
        <v>2068</v>
      </c>
      <c r="M1709" s="83" t="s">
        <v>2129</v>
      </c>
    </row>
    <row r="1710" spans="2:13" ht="13.15" customHeight="1" x14ac:dyDescent="0.2">
      <c r="B1710" s="61">
        <v>2125</v>
      </c>
      <c r="C1710" s="82">
        <v>40</v>
      </c>
      <c r="D1710" s="83" t="s">
        <v>2060</v>
      </c>
      <c r="E1710" s="84">
        <v>56608</v>
      </c>
      <c r="F1710" s="84" t="s">
        <v>972</v>
      </c>
      <c r="G1710" s="83" t="s">
        <v>1005</v>
      </c>
      <c r="H1710" s="85">
        <v>16073076</v>
      </c>
      <c r="I1710" s="85">
        <v>1130</v>
      </c>
      <c r="J1710" s="83" t="s">
        <v>2121</v>
      </c>
      <c r="K1710" s="83" t="s">
        <v>2122</v>
      </c>
      <c r="L1710" s="86">
        <v>2125</v>
      </c>
      <c r="M1710" s="83" t="s">
        <v>2130</v>
      </c>
    </row>
    <row r="1711" spans="2:13" ht="13.15" customHeight="1" x14ac:dyDescent="0.2">
      <c r="B1711" s="61">
        <v>2126</v>
      </c>
      <c r="C1711" s="82">
        <v>40</v>
      </c>
      <c r="D1711" s="83" t="s">
        <v>2060</v>
      </c>
      <c r="E1711" s="84">
        <v>56608</v>
      </c>
      <c r="F1711" s="84" t="s">
        <v>972</v>
      </c>
      <c r="G1711" s="83" t="s">
        <v>1005</v>
      </c>
      <c r="H1711" s="85">
        <v>16073076</v>
      </c>
      <c r="I1711" s="85">
        <v>1130</v>
      </c>
      <c r="J1711" s="83" t="s">
        <v>2121</v>
      </c>
      <c r="K1711" s="83" t="s">
        <v>2122</v>
      </c>
      <c r="L1711" s="86">
        <v>2126</v>
      </c>
      <c r="M1711" s="83" t="s">
        <v>2131</v>
      </c>
    </row>
    <row r="1712" spans="2:13" ht="13.15" customHeight="1" x14ac:dyDescent="0.2">
      <c r="B1712" s="61">
        <v>2069</v>
      </c>
      <c r="C1712" s="82">
        <v>40</v>
      </c>
      <c r="D1712" s="83" t="s">
        <v>2060</v>
      </c>
      <c r="E1712" s="84">
        <v>56607</v>
      </c>
      <c r="F1712" s="84" t="s">
        <v>1122</v>
      </c>
      <c r="G1712" s="83" t="s">
        <v>1005</v>
      </c>
      <c r="H1712" s="85">
        <v>16073076</v>
      </c>
      <c r="I1712" s="85">
        <v>1130</v>
      </c>
      <c r="J1712" s="83" t="s">
        <v>2121</v>
      </c>
      <c r="K1712" s="83" t="s">
        <v>2122</v>
      </c>
      <c r="L1712" s="86">
        <v>2069</v>
      </c>
      <c r="M1712" s="83" t="s">
        <v>2132</v>
      </c>
    </row>
    <row r="1713" spans="2:13" ht="13.15" customHeight="1" x14ac:dyDescent="0.2">
      <c r="B1713" s="61">
        <v>2127</v>
      </c>
      <c r="C1713" s="82">
        <v>40</v>
      </c>
      <c r="D1713" s="83" t="s">
        <v>2060</v>
      </c>
      <c r="E1713" s="84">
        <v>56608</v>
      </c>
      <c r="F1713" s="84" t="s">
        <v>972</v>
      </c>
      <c r="G1713" s="83" t="s">
        <v>1005</v>
      </c>
      <c r="H1713" s="85">
        <v>16073076</v>
      </c>
      <c r="I1713" s="85">
        <v>1130</v>
      </c>
      <c r="J1713" s="83" t="s">
        <v>2121</v>
      </c>
      <c r="K1713" s="83" t="s">
        <v>2122</v>
      </c>
      <c r="L1713" s="86">
        <v>2127</v>
      </c>
      <c r="M1713" s="83" t="s">
        <v>2133</v>
      </c>
    </row>
    <row r="1714" spans="2:13" ht="13.15" customHeight="1" x14ac:dyDescent="0.2">
      <c r="B1714" s="61">
        <v>2070</v>
      </c>
      <c r="C1714" s="82">
        <v>40</v>
      </c>
      <c r="D1714" s="83" t="s">
        <v>2060</v>
      </c>
      <c r="E1714" s="84">
        <v>56607</v>
      </c>
      <c r="F1714" s="84" t="s">
        <v>1122</v>
      </c>
      <c r="G1714" s="83" t="s">
        <v>1005</v>
      </c>
      <c r="H1714" s="85">
        <v>16073076</v>
      </c>
      <c r="I1714" s="85">
        <v>1130</v>
      </c>
      <c r="J1714" s="83" t="s">
        <v>2121</v>
      </c>
      <c r="K1714" s="83" t="s">
        <v>2122</v>
      </c>
      <c r="L1714" s="86">
        <v>2070</v>
      </c>
      <c r="M1714" s="83" t="s">
        <v>2134</v>
      </c>
    </row>
    <row r="1715" spans="2:13" ht="13.15" customHeight="1" x14ac:dyDescent="0.2">
      <c r="B1715" s="61">
        <v>2128</v>
      </c>
      <c r="C1715" s="82">
        <v>40</v>
      </c>
      <c r="D1715" s="83" t="s">
        <v>2060</v>
      </c>
      <c r="E1715" s="84">
        <v>56608</v>
      </c>
      <c r="F1715" s="84" t="s">
        <v>972</v>
      </c>
      <c r="G1715" s="83" t="s">
        <v>1005</v>
      </c>
      <c r="H1715" s="85">
        <v>16073076</v>
      </c>
      <c r="I1715" s="85">
        <v>1130</v>
      </c>
      <c r="J1715" s="83" t="s">
        <v>2121</v>
      </c>
      <c r="K1715" s="83" t="s">
        <v>2122</v>
      </c>
      <c r="L1715" s="86">
        <v>2128</v>
      </c>
      <c r="M1715" s="83" t="s">
        <v>2135</v>
      </c>
    </row>
    <row r="1716" spans="2:13" ht="13.15" customHeight="1" x14ac:dyDescent="0.2">
      <c r="B1716" s="61">
        <v>2072</v>
      </c>
      <c r="C1716" s="82">
        <v>40</v>
      </c>
      <c r="D1716" s="83" t="s">
        <v>2060</v>
      </c>
      <c r="E1716" s="84">
        <v>56607</v>
      </c>
      <c r="F1716" s="84" t="s">
        <v>1122</v>
      </c>
      <c r="G1716" s="83" t="s">
        <v>1005</v>
      </c>
      <c r="H1716" s="85">
        <v>16073076</v>
      </c>
      <c r="I1716" s="85">
        <v>1130</v>
      </c>
      <c r="J1716" s="83" t="s">
        <v>2121</v>
      </c>
      <c r="K1716" s="83" t="s">
        <v>2122</v>
      </c>
      <c r="L1716" s="86">
        <v>2072</v>
      </c>
      <c r="M1716" s="83" t="s">
        <v>2136</v>
      </c>
    </row>
    <row r="1717" spans="2:13" ht="13.15" customHeight="1" x14ac:dyDescent="0.2">
      <c r="B1717" s="61">
        <v>2073</v>
      </c>
      <c r="C1717" s="82">
        <v>40</v>
      </c>
      <c r="D1717" s="83" t="s">
        <v>2060</v>
      </c>
      <c r="E1717" s="84">
        <v>56608</v>
      </c>
      <c r="F1717" s="84" t="s">
        <v>972</v>
      </c>
      <c r="G1717" s="83" t="s">
        <v>1005</v>
      </c>
      <c r="H1717" s="85">
        <v>16073076</v>
      </c>
      <c r="I1717" s="85">
        <v>1130</v>
      </c>
      <c r="J1717" s="83" t="s">
        <v>2121</v>
      </c>
      <c r="K1717" s="83" t="s">
        <v>2122</v>
      </c>
      <c r="L1717" s="86">
        <v>2073</v>
      </c>
      <c r="M1717" s="83" t="s">
        <v>2137</v>
      </c>
    </row>
    <row r="1718" spans="2:13" ht="13.15" customHeight="1" x14ac:dyDescent="0.2">
      <c r="B1718" s="61">
        <v>2129</v>
      </c>
      <c r="C1718" s="82">
        <v>40</v>
      </c>
      <c r="D1718" s="83" t="s">
        <v>2060</v>
      </c>
      <c r="E1718" s="84">
        <v>56608</v>
      </c>
      <c r="F1718" s="84" t="s">
        <v>972</v>
      </c>
      <c r="G1718" s="83" t="s">
        <v>1005</v>
      </c>
      <c r="H1718" s="85">
        <v>16073076</v>
      </c>
      <c r="I1718" s="85">
        <v>1130</v>
      </c>
      <c r="J1718" s="83" t="s">
        <v>2121</v>
      </c>
      <c r="K1718" s="83" t="s">
        <v>2122</v>
      </c>
      <c r="L1718" s="86">
        <v>2129</v>
      </c>
      <c r="M1718" s="83" t="s">
        <v>2138</v>
      </c>
    </row>
    <row r="1719" spans="2:13" ht="13.15" customHeight="1" x14ac:dyDescent="0.2">
      <c r="B1719" s="61">
        <v>2074</v>
      </c>
      <c r="C1719" s="82">
        <v>40</v>
      </c>
      <c r="D1719" s="83" t="s">
        <v>2060</v>
      </c>
      <c r="E1719" s="84">
        <v>56607</v>
      </c>
      <c r="F1719" s="84" t="s">
        <v>1122</v>
      </c>
      <c r="G1719" s="83" t="s">
        <v>1005</v>
      </c>
      <c r="H1719" s="85">
        <v>16073076</v>
      </c>
      <c r="I1719" s="85">
        <v>1130</v>
      </c>
      <c r="J1719" s="83" t="s">
        <v>2121</v>
      </c>
      <c r="K1719" s="83" t="s">
        <v>2122</v>
      </c>
      <c r="L1719" s="86">
        <v>2074</v>
      </c>
      <c r="M1719" s="83" t="s">
        <v>2122</v>
      </c>
    </row>
    <row r="1720" spans="2:13" ht="13.15" customHeight="1" x14ac:dyDescent="0.2">
      <c r="B1720" s="61">
        <v>2075</v>
      </c>
      <c r="C1720" s="82">
        <v>40</v>
      </c>
      <c r="D1720" s="83" t="s">
        <v>2060</v>
      </c>
      <c r="E1720" s="84">
        <v>56607</v>
      </c>
      <c r="F1720" s="84" t="s">
        <v>1122</v>
      </c>
      <c r="G1720" s="83" t="s">
        <v>1005</v>
      </c>
      <c r="H1720" s="85">
        <v>16073076</v>
      </c>
      <c r="I1720" s="85">
        <v>1130</v>
      </c>
      <c r="J1720" s="83" t="s">
        <v>2121</v>
      </c>
      <c r="K1720" s="83" t="s">
        <v>2122</v>
      </c>
      <c r="L1720" s="86">
        <v>2075</v>
      </c>
      <c r="M1720" s="83" t="s">
        <v>2139</v>
      </c>
    </row>
    <row r="1721" spans="2:13" ht="13.15" customHeight="1" x14ac:dyDescent="0.2">
      <c r="B1721" s="61">
        <v>2130</v>
      </c>
      <c r="C1721" s="82">
        <v>40</v>
      </c>
      <c r="D1721" s="83" t="s">
        <v>2060</v>
      </c>
      <c r="E1721" s="84">
        <v>56608</v>
      </c>
      <c r="F1721" s="84" t="s">
        <v>972</v>
      </c>
      <c r="G1721" s="83" t="s">
        <v>1005</v>
      </c>
      <c r="H1721" s="85">
        <v>16073076</v>
      </c>
      <c r="I1721" s="85">
        <v>1130</v>
      </c>
      <c r="J1721" s="83" t="s">
        <v>2121</v>
      </c>
      <c r="K1721" s="83" t="s">
        <v>2122</v>
      </c>
      <c r="L1721" s="86">
        <v>2130</v>
      </c>
      <c r="M1721" s="83" t="s">
        <v>2140</v>
      </c>
    </row>
    <row r="1722" spans="2:13" ht="13.15" customHeight="1" x14ac:dyDescent="0.2">
      <c r="B1722" s="61">
        <v>2131</v>
      </c>
      <c r="C1722" s="82">
        <v>40</v>
      </c>
      <c r="D1722" s="83" t="s">
        <v>2060</v>
      </c>
      <c r="E1722" s="84">
        <v>56605</v>
      </c>
      <c r="F1722" s="84" t="s">
        <v>948</v>
      </c>
      <c r="G1722" s="83" t="s">
        <v>1005</v>
      </c>
      <c r="H1722" s="85">
        <v>16073076</v>
      </c>
      <c r="I1722" s="85">
        <v>1130</v>
      </c>
      <c r="J1722" s="83" t="s">
        <v>2121</v>
      </c>
      <c r="K1722" s="83" t="s">
        <v>2122</v>
      </c>
      <c r="L1722" s="86">
        <v>2131</v>
      </c>
      <c r="M1722" s="83" t="s">
        <v>2141</v>
      </c>
    </row>
    <row r="1723" spans="2:13" ht="13.15" customHeight="1" x14ac:dyDescent="0.2">
      <c r="B1723" s="61">
        <v>2132</v>
      </c>
      <c r="C1723" s="82">
        <v>40</v>
      </c>
      <c r="D1723" s="83" t="s">
        <v>2060</v>
      </c>
      <c r="E1723" s="84">
        <v>56608</v>
      </c>
      <c r="F1723" s="84" t="s">
        <v>972</v>
      </c>
      <c r="G1723" s="83" t="s">
        <v>1005</v>
      </c>
      <c r="H1723" s="85">
        <v>16073076</v>
      </c>
      <c r="I1723" s="85">
        <v>1130</v>
      </c>
      <c r="J1723" s="83" t="s">
        <v>2121</v>
      </c>
      <c r="K1723" s="83" t="s">
        <v>2122</v>
      </c>
      <c r="L1723" s="86">
        <v>2132</v>
      </c>
      <c r="M1723" s="83" t="s">
        <v>2142</v>
      </c>
    </row>
    <row r="1724" spans="2:13" ht="13.15" customHeight="1" x14ac:dyDescent="0.2">
      <c r="B1724" s="61">
        <v>2133</v>
      </c>
      <c r="C1724" s="82">
        <v>40</v>
      </c>
      <c r="D1724" s="83" t="s">
        <v>2060</v>
      </c>
      <c r="E1724" s="84">
        <v>56608</v>
      </c>
      <c r="F1724" s="84" t="s">
        <v>972</v>
      </c>
      <c r="G1724" s="83" t="s">
        <v>1005</v>
      </c>
      <c r="H1724" s="85">
        <v>16073076</v>
      </c>
      <c r="I1724" s="85">
        <v>1130</v>
      </c>
      <c r="J1724" s="83" t="s">
        <v>2121</v>
      </c>
      <c r="K1724" s="83" t="s">
        <v>2122</v>
      </c>
      <c r="L1724" s="86">
        <v>2133</v>
      </c>
      <c r="M1724" s="83" t="s">
        <v>2143</v>
      </c>
    </row>
    <row r="1725" spans="2:13" ht="13.15" customHeight="1" x14ac:dyDescent="0.2">
      <c r="B1725" s="61">
        <v>2134</v>
      </c>
      <c r="C1725" s="82">
        <v>40</v>
      </c>
      <c r="D1725" s="83" t="s">
        <v>2060</v>
      </c>
      <c r="E1725" s="84">
        <v>56605</v>
      </c>
      <c r="F1725" s="84" t="s">
        <v>948</v>
      </c>
      <c r="G1725" s="83" t="s">
        <v>1005</v>
      </c>
      <c r="H1725" s="85">
        <v>16073076</v>
      </c>
      <c r="I1725" s="85">
        <v>1130</v>
      </c>
      <c r="J1725" s="83" t="s">
        <v>2121</v>
      </c>
      <c r="K1725" s="83" t="s">
        <v>2122</v>
      </c>
      <c r="L1725" s="86">
        <v>2134</v>
      </c>
      <c r="M1725" s="83" t="s">
        <v>2144</v>
      </c>
    </row>
    <row r="1726" spans="2:13" ht="13.15" customHeight="1" x14ac:dyDescent="0.2">
      <c r="B1726" s="61">
        <v>2078</v>
      </c>
      <c r="C1726" s="82">
        <v>40</v>
      </c>
      <c r="D1726" s="83" t="s">
        <v>2060</v>
      </c>
      <c r="E1726" s="84">
        <v>56607</v>
      </c>
      <c r="F1726" s="84" t="s">
        <v>1122</v>
      </c>
      <c r="G1726" s="83" t="s">
        <v>1005</v>
      </c>
      <c r="H1726" s="85">
        <v>16073076</v>
      </c>
      <c r="I1726" s="85">
        <v>1130</v>
      </c>
      <c r="J1726" s="83" t="s">
        <v>2121</v>
      </c>
      <c r="K1726" s="83" t="s">
        <v>2122</v>
      </c>
      <c r="L1726" s="86">
        <v>2078</v>
      </c>
      <c r="M1726" s="83" t="s">
        <v>2145</v>
      </c>
    </row>
    <row r="1727" spans="2:13" ht="13.15" customHeight="1" x14ac:dyDescent="0.2">
      <c r="B1727" s="61">
        <v>1916</v>
      </c>
      <c r="C1727" s="82">
        <v>40</v>
      </c>
      <c r="D1727" s="83" t="s">
        <v>2060</v>
      </c>
      <c r="E1727" s="84">
        <v>56607</v>
      </c>
      <c r="F1727" s="84" t="s">
        <v>1122</v>
      </c>
      <c r="G1727" s="83" t="s">
        <v>1005</v>
      </c>
      <c r="H1727" s="85">
        <v>16073077</v>
      </c>
      <c r="I1727" s="85">
        <v>1227</v>
      </c>
      <c r="J1727" s="83" t="s">
        <v>1678</v>
      </c>
      <c r="K1727" s="83" t="s">
        <v>502</v>
      </c>
      <c r="L1727" s="86">
        <v>1916</v>
      </c>
      <c r="M1727" s="83" t="s">
        <v>2146</v>
      </c>
    </row>
    <row r="1728" spans="2:13" ht="13.15" customHeight="1" x14ac:dyDescent="0.2">
      <c r="B1728" s="61">
        <v>2080</v>
      </c>
      <c r="C1728" s="82">
        <v>40</v>
      </c>
      <c r="D1728" s="83" t="s">
        <v>2060</v>
      </c>
      <c r="E1728" s="84">
        <v>56607</v>
      </c>
      <c r="F1728" s="84" t="s">
        <v>1122</v>
      </c>
      <c r="G1728" s="83" t="s">
        <v>1005</v>
      </c>
      <c r="H1728" s="85">
        <v>16073077</v>
      </c>
      <c r="I1728" s="85">
        <v>1227</v>
      </c>
      <c r="J1728" s="83" t="s">
        <v>1678</v>
      </c>
      <c r="K1728" s="83" t="s">
        <v>502</v>
      </c>
      <c r="L1728" s="86">
        <v>2080</v>
      </c>
      <c r="M1728" s="83" t="s">
        <v>2147</v>
      </c>
    </row>
    <row r="1729" spans="2:13" ht="13.15" customHeight="1" x14ac:dyDescent="0.2">
      <c r="B1729" s="61">
        <v>2154</v>
      </c>
      <c r="C1729" s="82">
        <v>40</v>
      </c>
      <c r="D1729" s="83" t="s">
        <v>2060</v>
      </c>
      <c r="E1729" s="84">
        <v>57357</v>
      </c>
      <c r="F1729" s="84" t="s">
        <v>1012</v>
      </c>
      <c r="G1729" s="83" t="s">
        <v>1005</v>
      </c>
      <c r="H1729" s="85">
        <v>16073077</v>
      </c>
      <c r="I1729" s="85">
        <v>1227</v>
      </c>
      <c r="J1729" s="83" t="s">
        <v>1678</v>
      </c>
      <c r="K1729" s="83" t="s">
        <v>502</v>
      </c>
      <c r="L1729" s="86">
        <v>2154</v>
      </c>
      <c r="M1729" s="83" t="s">
        <v>2148</v>
      </c>
    </row>
    <row r="1730" spans="2:13" ht="13.15" customHeight="1" x14ac:dyDescent="0.2">
      <c r="B1730" s="61">
        <v>2081</v>
      </c>
      <c r="C1730" s="82">
        <v>40</v>
      </c>
      <c r="D1730" s="83" t="s">
        <v>2060</v>
      </c>
      <c r="E1730" s="84">
        <v>56607</v>
      </c>
      <c r="F1730" s="84" t="s">
        <v>1122</v>
      </c>
      <c r="G1730" s="83" t="s">
        <v>1005</v>
      </c>
      <c r="H1730" s="85">
        <v>16073077</v>
      </c>
      <c r="I1730" s="85">
        <v>1227</v>
      </c>
      <c r="J1730" s="83" t="s">
        <v>1678</v>
      </c>
      <c r="K1730" s="83" t="s">
        <v>502</v>
      </c>
      <c r="L1730" s="86">
        <v>2081</v>
      </c>
      <c r="M1730" s="83" t="s">
        <v>2149</v>
      </c>
    </row>
    <row r="1731" spans="2:13" ht="13.15" customHeight="1" x14ac:dyDescent="0.2">
      <c r="B1731" s="61">
        <v>2155</v>
      </c>
      <c r="C1731" s="82">
        <v>40</v>
      </c>
      <c r="D1731" s="83" t="s">
        <v>2060</v>
      </c>
      <c r="E1731" s="84">
        <v>21206</v>
      </c>
      <c r="F1731" s="84" t="s">
        <v>1691</v>
      </c>
      <c r="G1731" s="83" t="s">
        <v>1005</v>
      </c>
      <c r="H1731" s="85">
        <v>16073077</v>
      </c>
      <c r="I1731" s="85">
        <v>1227</v>
      </c>
      <c r="J1731" s="83" t="s">
        <v>1678</v>
      </c>
      <c r="K1731" s="83" t="s">
        <v>502</v>
      </c>
      <c r="L1731" s="86">
        <v>2155</v>
      </c>
      <c r="M1731" s="83" t="s">
        <v>2150</v>
      </c>
    </row>
    <row r="1732" spans="2:13" ht="13.15" customHeight="1" x14ac:dyDescent="0.2">
      <c r="B1732" s="61">
        <v>2156</v>
      </c>
      <c r="C1732" s="82">
        <v>40</v>
      </c>
      <c r="D1732" s="83" t="s">
        <v>2060</v>
      </c>
      <c r="E1732" s="84">
        <v>21206</v>
      </c>
      <c r="F1732" s="84" t="s">
        <v>1691</v>
      </c>
      <c r="G1732" s="83" t="s">
        <v>1005</v>
      </c>
      <c r="H1732" s="85">
        <v>16073077</v>
      </c>
      <c r="I1732" s="85">
        <v>1227</v>
      </c>
      <c r="J1732" s="83" t="s">
        <v>1678</v>
      </c>
      <c r="K1732" s="83" t="s">
        <v>502</v>
      </c>
      <c r="L1732" s="86">
        <v>2156</v>
      </c>
      <c r="M1732" s="83" t="s">
        <v>2151</v>
      </c>
    </row>
    <row r="1733" spans="2:13" ht="13.15" customHeight="1" x14ac:dyDescent="0.2">
      <c r="B1733" s="61">
        <v>2157</v>
      </c>
      <c r="C1733" s="82">
        <v>40</v>
      </c>
      <c r="D1733" s="83" t="s">
        <v>2060</v>
      </c>
      <c r="E1733" s="84">
        <v>21206</v>
      </c>
      <c r="F1733" s="84" t="s">
        <v>1691</v>
      </c>
      <c r="G1733" s="83" t="s">
        <v>1005</v>
      </c>
      <c r="H1733" s="85">
        <v>16073077</v>
      </c>
      <c r="I1733" s="85">
        <v>1227</v>
      </c>
      <c r="J1733" s="83" t="s">
        <v>1678</v>
      </c>
      <c r="K1733" s="83" t="s">
        <v>502</v>
      </c>
      <c r="L1733" s="86">
        <v>2157</v>
      </c>
      <c r="M1733" s="83" t="s">
        <v>2152</v>
      </c>
    </row>
    <row r="1734" spans="2:13" ht="13.15" customHeight="1" x14ac:dyDescent="0.2">
      <c r="B1734" s="61">
        <v>2082</v>
      </c>
      <c r="C1734" s="82">
        <v>40</v>
      </c>
      <c r="D1734" s="83" t="s">
        <v>2060</v>
      </c>
      <c r="E1734" s="84">
        <v>56607</v>
      </c>
      <c r="F1734" s="84" t="s">
        <v>1122</v>
      </c>
      <c r="G1734" s="83" t="s">
        <v>1005</v>
      </c>
      <c r="H1734" s="85">
        <v>16073077</v>
      </c>
      <c r="I1734" s="85">
        <v>1227</v>
      </c>
      <c r="J1734" s="83" t="s">
        <v>1678</v>
      </c>
      <c r="K1734" s="83" t="s">
        <v>502</v>
      </c>
      <c r="L1734" s="86">
        <v>2082</v>
      </c>
      <c r="M1734" s="83" t="s">
        <v>2153</v>
      </c>
    </row>
    <row r="1735" spans="2:13" ht="13.15" customHeight="1" x14ac:dyDescent="0.2">
      <c r="B1735" s="61">
        <v>2158</v>
      </c>
      <c r="C1735" s="82">
        <v>40</v>
      </c>
      <c r="D1735" s="83" t="s">
        <v>2060</v>
      </c>
      <c r="E1735" s="84">
        <v>21206</v>
      </c>
      <c r="F1735" s="84" t="s">
        <v>1691</v>
      </c>
      <c r="G1735" s="83" t="s">
        <v>1005</v>
      </c>
      <c r="H1735" s="85">
        <v>16073077</v>
      </c>
      <c r="I1735" s="85">
        <v>1227</v>
      </c>
      <c r="J1735" s="83" t="s">
        <v>1678</v>
      </c>
      <c r="K1735" s="83" t="s">
        <v>502</v>
      </c>
      <c r="L1735" s="86">
        <v>2158</v>
      </c>
      <c r="M1735" s="83" t="s">
        <v>2154</v>
      </c>
    </row>
    <row r="1736" spans="2:13" ht="13.15" customHeight="1" x14ac:dyDescent="0.2">
      <c r="B1736" s="61">
        <v>2159</v>
      </c>
      <c r="C1736" s="82">
        <v>40</v>
      </c>
      <c r="D1736" s="83" t="s">
        <v>2060</v>
      </c>
      <c r="E1736" s="84">
        <v>21206</v>
      </c>
      <c r="F1736" s="84" t="s">
        <v>1691</v>
      </c>
      <c r="G1736" s="83" t="s">
        <v>1005</v>
      </c>
      <c r="H1736" s="85">
        <v>16073077</v>
      </c>
      <c r="I1736" s="85">
        <v>1227</v>
      </c>
      <c r="J1736" s="83" t="s">
        <v>1678</v>
      </c>
      <c r="K1736" s="83" t="s">
        <v>502</v>
      </c>
      <c r="L1736" s="86">
        <v>2159</v>
      </c>
      <c r="M1736" s="83" t="s">
        <v>2155</v>
      </c>
    </row>
    <row r="1737" spans="2:13" ht="13.15" customHeight="1" x14ac:dyDescent="0.2">
      <c r="B1737" s="61">
        <v>2161</v>
      </c>
      <c r="C1737" s="82">
        <v>40</v>
      </c>
      <c r="D1737" s="83" t="s">
        <v>2060</v>
      </c>
      <c r="E1737" s="84">
        <v>56607</v>
      </c>
      <c r="F1737" s="84" t="s">
        <v>1122</v>
      </c>
      <c r="G1737" s="83" t="s">
        <v>1005</v>
      </c>
      <c r="H1737" s="85">
        <v>16073077</v>
      </c>
      <c r="I1737" s="85">
        <v>1227</v>
      </c>
      <c r="J1737" s="83" t="s">
        <v>1678</v>
      </c>
      <c r="K1737" s="83" t="s">
        <v>502</v>
      </c>
      <c r="L1737" s="86">
        <v>2161</v>
      </c>
      <c r="M1737" s="83" t="s">
        <v>2156</v>
      </c>
    </row>
    <row r="1738" spans="2:13" ht="13.15" customHeight="1" x14ac:dyDescent="0.2">
      <c r="B1738" s="61">
        <v>2162</v>
      </c>
      <c r="C1738" s="82">
        <v>40</v>
      </c>
      <c r="D1738" s="83" t="s">
        <v>2060</v>
      </c>
      <c r="E1738" s="84">
        <v>21356</v>
      </c>
      <c r="F1738" s="84" t="s">
        <v>1679</v>
      </c>
      <c r="G1738" s="83" t="s">
        <v>1005</v>
      </c>
      <c r="H1738" s="85">
        <v>16073077</v>
      </c>
      <c r="I1738" s="85">
        <v>1227</v>
      </c>
      <c r="J1738" s="83" t="s">
        <v>1678</v>
      </c>
      <c r="K1738" s="83" t="s">
        <v>502</v>
      </c>
      <c r="L1738" s="86">
        <v>2162</v>
      </c>
      <c r="M1738" s="83" t="s">
        <v>2157</v>
      </c>
    </row>
    <row r="1739" spans="2:13" ht="13.15" customHeight="1" x14ac:dyDescent="0.2">
      <c r="B1739" s="61">
        <v>2163</v>
      </c>
      <c r="C1739" s="82">
        <v>40</v>
      </c>
      <c r="D1739" s="83" t="s">
        <v>2060</v>
      </c>
      <c r="E1739" s="84">
        <v>21356</v>
      </c>
      <c r="F1739" s="84" t="s">
        <v>1679</v>
      </c>
      <c r="G1739" s="83" t="s">
        <v>1005</v>
      </c>
      <c r="H1739" s="85">
        <v>16073077</v>
      </c>
      <c r="I1739" s="85">
        <v>1227</v>
      </c>
      <c r="J1739" s="83" t="s">
        <v>1678</v>
      </c>
      <c r="K1739" s="83" t="s">
        <v>502</v>
      </c>
      <c r="L1739" s="86">
        <v>2163</v>
      </c>
      <c r="M1739" s="83" t="s">
        <v>2158</v>
      </c>
    </row>
    <row r="1740" spans="2:13" ht="13.15" customHeight="1" x14ac:dyDescent="0.2">
      <c r="B1740" s="61">
        <v>2164</v>
      </c>
      <c r="C1740" s="82">
        <v>40</v>
      </c>
      <c r="D1740" s="83" t="s">
        <v>2060</v>
      </c>
      <c r="E1740" s="84">
        <v>56607</v>
      </c>
      <c r="F1740" s="84" t="s">
        <v>1122</v>
      </c>
      <c r="G1740" s="83" t="s">
        <v>1005</v>
      </c>
      <c r="H1740" s="85">
        <v>16073077</v>
      </c>
      <c r="I1740" s="85">
        <v>1227</v>
      </c>
      <c r="J1740" s="83" t="s">
        <v>1678</v>
      </c>
      <c r="K1740" s="83" t="s">
        <v>502</v>
      </c>
      <c r="L1740" s="86">
        <v>2164</v>
      </c>
      <c r="M1740" s="83" t="s">
        <v>2159</v>
      </c>
    </row>
    <row r="1741" spans="2:13" ht="13.15" customHeight="1" x14ac:dyDescent="0.2">
      <c r="B1741" s="61">
        <v>2165</v>
      </c>
      <c r="C1741" s="82">
        <v>40</v>
      </c>
      <c r="D1741" s="83" t="s">
        <v>2060</v>
      </c>
      <c r="E1741" s="84">
        <v>56607</v>
      </c>
      <c r="F1741" s="84" t="s">
        <v>1122</v>
      </c>
      <c r="G1741" s="83" t="s">
        <v>1005</v>
      </c>
      <c r="H1741" s="85">
        <v>16073077</v>
      </c>
      <c r="I1741" s="85">
        <v>1227</v>
      </c>
      <c r="J1741" s="83" t="s">
        <v>1678</v>
      </c>
      <c r="K1741" s="83" t="s">
        <v>502</v>
      </c>
      <c r="L1741" s="86">
        <v>2165</v>
      </c>
      <c r="M1741" s="83" t="s">
        <v>2160</v>
      </c>
    </row>
    <row r="1742" spans="2:13" ht="13.15" customHeight="1" x14ac:dyDescent="0.2">
      <c r="B1742" s="61">
        <v>2166</v>
      </c>
      <c r="C1742" s="82">
        <v>40</v>
      </c>
      <c r="D1742" s="83" t="s">
        <v>2060</v>
      </c>
      <c r="E1742" s="84">
        <v>56607</v>
      </c>
      <c r="F1742" s="84" t="s">
        <v>1122</v>
      </c>
      <c r="G1742" s="83" t="s">
        <v>1005</v>
      </c>
      <c r="H1742" s="85">
        <v>16073077</v>
      </c>
      <c r="I1742" s="85">
        <v>1227</v>
      </c>
      <c r="J1742" s="83" t="s">
        <v>1678</v>
      </c>
      <c r="K1742" s="83" t="s">
        <v>502</v>
      </c>
      <c r="L1742" s="86">
        <v>2166</v>
      </c>
      <c r="M1742" s="83" t="s">
        <v>2161</v>
      </c>
    </row>
    <row r="1743" spans="2:13" ht="13.15" customHeight="1" x14ac:dyDescent="0.2">
      <c r="B1743" s="61">
        <v>2087</v>
      </c>
      <c r="C1743" s="82">
        <v>40</v>
      </c>
      <c r="D1743" s="83" t="s">
        <v>2060</v>
      </c>
      <c r="E1743" s="84">
        <v>56607</v>
      </c>
      <c r="F1743" s="84" t="s">
        <v>1122</v>
      </c>
      <c r="G1743" s="83" t="s">
        <v>1005</v>
      </c>
      <c r="H1743" s="85">
        <v>16073077</v>
      </c>
      <c r="I1743" s="85">
        <v>1227</v>
      </c>
      <c r="J1743" s="83" t="s">
        <v>1678</v>
      </c>
      <c r="K1743" s="83" t="s">
        <v>502</v>
      </c>
      <c r="L1743" s="86">
        <v>2087</v>
      </c>
      <c r="M1743" s="83" t="s">
        <v>2162</v>
      </c>
    </row>
    <row r="1744" spans="2:13" ht="13.15" customHeight="1" x14ac:dyDescent="0.2">
      <c r="B1744" s="61">
        <v>2088</v>
      </c>
      <c r="C1744" s="82">
        <v>40</v>
      </c>
      <c r="D1744" s="83" t="s">
        <v>2060</v>
      </c>
      <c r="E1744" s="84">
        <v>56607</v>
      </c>
      <c r="F1744" s="84" t="s">
        <v>1122</v>
      </c>
      <c r="G1744" s="83" t="s">
        <v>1005</v>
      </c>
      <c r="H1744" s="85">
        <v>16073077</v>
      </c>
      <c r="I1744" s="85">
        <v>1227</v>
      </c>
      <c r="J1744" s="83" t="s">
        <v>1678</v>
      </c>
      <c r="K1744" s="83" t="s">
        <v>502</v>
      </c>
      <c r="L1744" s="86">
        <v>2088</v>
      </c>
      <c r="M1744" s="83" t="s">
        <v>2163</v>
      </c>
    </row>
    <row r="1745" spans="2:13" ht="13.15" customHeight="1" x14ac:dyDescent="0.2">
      <c r="B1745" s="61">
        <v>2167</v>
      </c>
      <c r="C1745" s="82">
        <v>40</v>
      </c>
      <c r="D1745" s="83" t="s">
        <v>2060</v>
      </c>
      <c r="E1745" s="84">
        <v>56607</v>
      </c>
      <c r="F1745" s="84" t="s">
        <v>1122</v>
      </c>
      <c r="G1745" s="83" t="s">
        <v>1005</v>
      </c>
      <c r="H1745" s="85">
        <v>16073077</v>
      </c>
      <c r="I1745" s="85">
        <v>1227</v>
      </c>
      <c r="J1745" s="83" t="s">
        <v>1678</v>
      </c>
      <c r="K1745" s="83" t="s">
        <v>502</v>
      </c>
      <c r="L1745" s="86">
        <v>2167</v>
      </c>
      <c r="M1745" s="83" t="s">
        <v>2164</v>
      </c>
    </row>
    <row r="1746" spans="2:13" ht="13.15" customHeight="1" x14ac:dyDescent="0.2">
      <c r="B1746" s="61">
        <v>2089</v>
      </c>
      <c r="C1746" s="82">
        <v>40</v>
      </c>
      <c r="D1746" s="83" t="s">
        <v>2060</v>
      </c>
      <c r="E1746" s="84">
        <v>56607</v>
      </c>
      <c r="F1746" s="84" t="s">
        <v>1122</v>
      </c>
      <c r="G1746" s="83" t="s">
        <v>1005</v>
      </c>
      <c r="H1746" s="85">
        <v>16073077</v>
      </c>
      <c r="I1746" s="85">
        <v>1227</v>
      </c>
      <c r="J1746" s="83" t="s">
        <v>1678</v>
      </c>
      <c r="K1746" s="83" t="s">
        <v>502</v>
      </c>
      <c r="L1746" s="86">
        <v>2089</v>
      </c>
      <c r="M1746" s="83" t="s">
        <v>502</v>
      </c>
    </row>
    <row r="1747" spans="2:13" ht="13.15" customHeight="1" x14ac:dyDescent="0.2">
      <c r="B1747" s="61">
        <v>2169</v>
      </c>
      <c r="C1747" s="82">
        <v>40</v>
      </c>
      <c r="D1747" s="83" t="s">
        <v>2060</v>
      </c>
      <c r="E1747" s="84">
        <v>21206</v>
      </c>
      <c r="F1747" s="84" t="s">
        <v>1691</v>
      </c>
      <c r="G1747" s="83" t="s">
        <v>1005</v>
      </c>
      <c r="H1747" s="85">
        <v>16073077</v>
      </c>
      <c r="I1747" s="85">
        <v>1227</v>
      </c>
      <c r="J1747" s="83" t="s">
        <v>1678</v>
      </c>
      <c r="K1747" s="83" t="s">
        <v>502</v>
      </c>
      <c r="L1747" s="86">
        <v>2169</v>
      </c>
      <c r="M1747" s="83" t="s">
        <v>2165</v>
      </c>
    </row>
    <row r="1748" spans="2:13" ht="13.15" customHeight="1" x14ac:dyDescent="0.2">
      <c r="B1748" s="61">
        <v>2170</v>
      </c>
      <c r="C1748" s="82">
        <v>40</v>
      </c>
      <c r="D1748" s="83" t="s">
        <v>2060</v>
      </c>
      <c r="E1748" s="84">
        <v>57357</v>
      </c>
      <c r="F1748" s="84" t="s">
        <v>1012</v>
      </c>
      <c r="G1748" s="83" t="s">
        <v>1005</v>
      </c>
      <c r="H1748" s="85">
        <v>16073077</v>
      </c>
      <c r="I1748" s="85">
        <v>1227</v>
      </c>
      <c r="J1748" s="83" t="s">
        <v>1678</v>
      </c>
      <c r="K1748" s="83" t="s">
        <v>502</v>
      </c>
      <c r="L1748" s="86">
        <v>2170</v>
      </c>
      <c r="M1748" s="83" t="s">
        <v>2166</v>
      </c>
    </row>
    <row r="1749" spans="2:13" ht="13.15" customHeight="1" x14ac:dyDescent="0.2">
      <c r="B1749" s="61">
        <v>2171</v>
      </c>
      <c r="C1749" s="82">
        <v>40</v>
      </c>
      <c r="D1749" s="83" t="s">
        <v>2060</v>
      </c>
      <c r="E1749" s="84">
        <v>57357</v>
      </c>
      <c r="F1749" s="84" t="s">
        <v>1012</v>
      </c>
      <c r="G1749" s="83" t="s">
        <v>1005</v>
      </c>
      <c r="H1749" s="85">
        <v>16073077</v>
      </c>
      <c r="I1749" s="85">
        <v>1227</v>
      </c>
      <c r="J1749" s="83" t="s">
        <v>1678</v>
      </c>
      <c r="K1749" s="83" t="s">
        <v>502</v>
      </c>
      <c r="L1749" s="86">
        <v>2171</v>
      </c>
      <c r="M1749" s="83" t="s">
        <v>2167</v>
      </c>
    </row>
    <row r="1750" spans="2:13" ht="13.15" customHeight="1" x14ac:dyDescent="0.2">
      <c r="B1750" s="61">
        <v>2172</v>
      </c>
      <c r="C1750" s="82">
        <v>40</v>
      </c>
      <c r="D1750" s="83" t="s">
        <v>2060</v>
      </c>
      <c r="E1750" s="84">
        <v>56607</v>
      </c>
      <c r="F1750" s="84" t="s">
        <v>1122</v>
      </c>
      <c r="G1750" s="83" t="s">
        <v>1005</v>
      </c>
      <c r="H1750" s="85">
        <v>16073077</v>
      </c>
      <c r="I1750" s="85">
        <v>1227</v>
      </c>
      <c r="J1750" s="83" t="s">
        <v>1678</v>
      </c>
      <c r="K1750" s="83" t="s">
        <v>502</v>
      </c>
      <c r="L1750" s="86">
        <v>2172</v>
      </c>
      <c r="M1750" s="83" t="s">
        <v>2168</v>
      </c>
    </row>
    <row r="1751" spans="2:13" ht="13.15" customHeight="1" x14ac:dyDescent="0.2">
      <c r="B1751" s="61">
        <v>2173</v>
      </c>
      <c r="C1751" s="82">
        <v>40</v>
      </c>
      <c r="D1751" s="83" t="s">
        <v>2060</v>
      </c>
      <c r="E1751" s="84">
        <v>57357</v>
      </c>
      <c r="F1751" s="84" t="s">
        <v>1012</v>
      </c>
      <c r="G1751" s="83" t="s">
        <v>1005</v>
      </c>
      <c r="H1751" s="85">
        <v>16073077</v>
      </c>
      <c r="I1751" s="85">
        <v>1227</v>
      </c>
      <c r="J1751" s="83" t="s">
        <v>1678</v>
      </c>
      <c r="K1751" s="83" t="s">
        <v>502</v>
      </c>
      <c r="L1751" s="86">
        <v>2173</v>
      </c>
      <c r="M1751" s="83" t="s">
        <v>2169</v>
      </c>
    </row>
    <row r="1752" spans="2:13" ht="13.15" customHeight="1" x14ac:dyDescent="0.2">
      <c r="B1752" s="61">
        <v>2090</v>
      </c>
      <c r="C1752" s="82">
        <v>40</v>
      </c>
      <c r="D1752" s="83" t="s">
        <v>2060</v>
      </c>
      <c r="E1752" s="84">
        <v>56607</v>
      </c>
      <c r="F1752" s="84" t="s">
        <v>1122</v>
      </c>
      <c r="G1752" s="83" t="s">
        <v>1005</v>
      </c>
      <c r="H1752" s="85">
        <v>16073077</v>
      </c>
      <c r="I1752" s="85">
        <v>1227</v>
      </c>
      <c r="J1752" s="83" t="s">
        <v>1678</v>
      </c>
      <c r="K1752" s="83" t="s">
        <v>502</v>
      </c>
      <c r="L1752" s="86">
        <v>2090</v>
      </c>
      <c r="M1752" s="83" t="s">
        <v>2170</v>
      </c>
    </row>
    <row r="1753" spans="2:13" ht="13.15" customHeight="1" x14ac:dyDescent="0.2">
      <c r="B1753" s="61">
        <v>1981</v>
      </c>
      <c r="C1753" s="82">
        <v>40</v>
      </c>
      <c r="D1753" s="83" t="s">
        <v>2060</v>
      </c>
      <c r="E1753" s="84">
        <v>56607</v>
      </c>
      <c r="F1753" s="84" t="s">
        <v>1122</v>
      </c>
      <c r="G1753" s="83" t="s">
        <v>1005</v>
      </c>
      <c r="H1753" s="85">
        <v>16073109</v>
      </c>
      <c r="I1753" s="85">
        <v>3095</v>
      </c>
      <c r="J1753" s="83" t="s">
        <v>2039</v>
      </c>
      <c r="K1753" s="83" t="s">
        <v>2039</v>
      </c>
      <c r="L1753" s="86">
        <v>1981</v>
      </c>
      <c r="M1753" s="83" t="s">
        <v>2171</v>
      </c>
    </row>
    <row r="1754" spans="2:13" ht="13.15" customHeight="1" x14ac:dyDescent="0.2">
      <c r="B1754" s="61">
        <v>1955</v>
      </c>
      <c r="C1754" s="82">
        <v>40</v>
      </c>
      <c r="D1754" s="83" t="s">
        <v>2060</v>
      </c>
      <c r="E1754" s="84">
        <v>56608</v>
      </c>
      <c r="F1754" s="84" t="s">
        <v>972</v>
      </c>
      <c r="G1754" s="83" t="s">
        <v>1005</v>
      </c>
      <c r="H1754" s="85">
        <v>16073109</v>
      </c>
      <c r="I1754" s="85">
        <v>3095</v>
      </c>
      <c r="J1754" s="83" t="s">
        <v>2039</v>
      </c>
      <c r="K1754" s="83" t="s">
        <v>2039</v>
      </c>
      <c r="L1754" s="86">
        <v>1955</v>
      </c>
      <c r="M1754" s="83" t="s">
        <v>2172</v>
      </c>
    </row>
    <row r="1755" spans="2:13" ht="13.15" customHeight="1" x14ac:dyDescent="0.2">
      <c r="B1755" s="61">
        <v>1982</v>
      </c>
      <c r="C1755" s="82">
        <v>40</v>
      </c>
      <c r="D1755" s="83" t="s">
        <v>2060</v>
      </c>
      <c r="E1755" s="84">
        <v>56607</v>
      </c>
      <c r="F1755" s="84" t="s">
        <v>1122</v>
      </c>
      <c r="G1755" s="83" t="s">
        <v>1005</v>
      </c>
      <c r="H1755" s="85">
        <v>16073109</v>
      </c>
      <c r="I1755" s="85">
        <v>3095</v>
      </c>
      <c r="J1755" s="83" t="s">
        <v>2039</v>
      </c>
      <c r="K1755" s="83" t="s">
        <v>2039</v>
      </c>
      <c r="L1755" s="86">
        <v>1982</v>
      </c>
      <c r="M1755" s="83" t="s">
        <v>2173</v>
      </c>
    </row>
    <row r="1756" spans="2:13" ht="13.15" customHeight="1" x14ac:dyDescent="0.2">
      <c r="B1756" s="61">
        <v>1956</v>
      </c>
      <c r="C1756" s="82">
        <v>40</v>
      </c>
      <c r="D1756" s="83" t="s">
        <v>2060</v>
      </c>
      <c r="E1756" s="84">
        <v>56607</v>
      </c>
      <c r="F1756" s="84" t="s">
        <v>1122</v>
      </c>
      <c r="G1756" s="83" t="s">
        <v>1005</v>
      </c>
      <c r="H1756" s="85">
        <v>16073109</v>
      </c>
      <c r="I1756" s="85">
        <v>3095</v>
      </c>
      <c r="J1756" s="83" t="s">
        <v>2039</v>
      </c>
      <c r="K1756" s="83" t="s">
        <v>2039</v>
      </c>
      <c r="L1756" s="86">
        <v>1956</v>
      </c>
      <c r="M1756" s="83" t="s">
        <v>2174</v>
      </c>
    </row>
    <row r="1757" spans="2:13" ht="13.15" customHeight="1" x14ac:dyDescent="0.2">
      <c r="B1757" s="61">
        <v>1983</v>
      </c>
      <c r="C1757" s="82">
        <v>40</v>
      </c>
      <c r="D1757" s="83" t="s">
        <v>2060</v>
      </c>
      <c r="E1757" s="84">
        <v>56607</v>
      </c>
      <c r="F1757" s="84" t="s">
        <v>1122</v>
      </c>
      <c r="G1757" s="83" t="s">
        <v>1005</v>
      </c>
      <c r="H1757" s="85">
        <v>16073109</v>
      </c>
      <c r="I1757" s="85">
        <v>3095</v>
      </c>
      <c r="J1757" s="83" t="s">
        <v>2039</v>
      </c>
      <c r="K1757" s="83" t="s">
        <v>2039</v>
      </c>
      <c r="L1757" s="86">
        <v>1983</v>
      </c>
      <c r="M1757" s="83" t="s">
        <v>3202</v>
      </c>
    </row>
    <row r="1758" spans="2:13" ht="13.15" customHeight="1" x14ac:dyDescent="0.2">
      <c r="B1758" s="61">
        <v>1957</v>
      </c>
      <c r="C1758" s="82">
        <v>40</v>
      </c>
      <c r="D1758" s="83" t="s">
        <v>2060</v>
      </c>
      <c r="E1758" s="84">
        <v>56607</v>
      </c>
      <c r="F1758" s="84" t="s">
        <v>1122</v>
      </c>
      <c r="G1758" s="83" t="s">
        <v>1005</v>
      </c>
      <c r="H1758" s="85">
        <v>16073109</v>
      </c>
      <c r="I1758" s="85">
        <v>3095</v>
      </c>
      <c r="J1758" s="83" t="s">
        <v>2039</v>
      </c>
      <c r="K1758" s="83" t="s">
        <v>2039</v>
      </c>
      <c r="L1758" s="86">
        <v>1957</v>
      </c>
      <c r="M1758" s="83" t="s">
        <v>2175</v>
      </c>
    </row>
    <row r="1759" spans="2:13" ht="13.15" customHeight="1" x14ac:dyDescent="0.2">
      <c r="B1759" s="61">
        <v>1984</v>
      </c>
      <c r="C1759" s="82">
        <v>40</v>
      </c>
      <c r="D1759" s="83" t="s">
        <v>2060</v>
      </c>
      <c r="E1759" s="84">
        <v>56607</v>
      </c>
      <c r="F1759" s="84" t="s">
        <v>1122</v>
      </c>
      <c r="G1759" s="83" t="s">
        <v>1005</v>
      </c>
      <c r="H1759" s="85">
        <v>16073109</v>
      </c>
      <c r="I1759" s="85">
        <v>3095</v>
      </c>
      <c r="J1759" s="83" t="s">
        <v>2039</v>
      </c>
      <c r="K1759" s="83" t="s">
        <v>2039</v>
      </c>
      <c r="L1759" s="86">
        <v>1984</v>
      </c>
      <c r="M1759" s="83" t="s">
        <v>2176</v>
      </c>
    </row>
    <row r="1760" spans="2:13" ht="13.15" customHeight="1" x14ac:dyDescent="0.2">
      <c r="B1760" s="61">
        <v>1985</v>
      </c>
      <c r="C1760" s="82">
        <v>40</v>
      </c>
      <c r="D1760" s="83" t="s">
        <v>2060</v>
      </c>
      <c r="E1760" s="84">
        <v>56607</v>
      </c>
      <c r="F1760" s="84" t="s">
        <v>1122</v>
      </c>
      <c r="G1760" s="83" t="s">
        <v>1005</v>
      </c>
      <c r="H1760" s="85">
        <v>16073109</v>
      </c>
      <c r="I1760" s="85">
        <v>3095</v>
      </c>
      <c r="J1760" s="83" t="s">
        <v>2039</v>
      </c>
      <c r="K1760" s="83" t="s">
        <v>2039</v>
      </c>
      <c r="L1760" s="86">
        <v>1985</v>
      </c>
      <c r="M1760" s="83" t="s">
        <v>2177</v>
      </c>
    </row>
    <row r="1761" spans="2:13" ht="13.15" customHeight="1" x14ac:dyDescent="0.2">
      <c r="B1761" s="61">
        <v>1986</v>
      </c>
      <c r="C1761" s="82">
        <v>40</v>
      </c>
      <c r="D1761" s="83" t="s">
        <v>2060</v>
      </c>
      <c r="E1761" s="84">
        <v>56607</v>
      </c>
      <c r="F1761" s="84" t="s">
        <v>1122</v>
      </c>
      <c r="G1761" s="83" t="s">
        <v>1005</v>
      </c>
      <c r="H1761" s="85">
        <v>16073109</v>
      </c>
      <c r="I1761" s="85">
        <v>3095</v>
      </c>
      <c r="J1761" s="83" t="s">
        <v>2039</v>
      </c>
      <c r="K1761" s="83" t="s">
        <v>2039</v>
      </c>
      <c r="L1761" s="86">
        <v>1986</v>
      </c>
      <c r="M1761" s="83" t="s">
        <v>2178</v>
      </c>
    </row>
    <row r="1762" spans="2:13" ht="13.15" customHeight="1" x14ac:dyDescent="0.2">
      <c r="B1762" s="61">
        <v>1987</v>
      </c>
      <c r="C1762" s="82">
        <v>40</v>
      </c>
      <c r="D1762" s="83" t="s">
        <v>2060</v>
      </c>
      <c r="E1762" s="84">
        <v>56607</v>
      </c>
      <c r="F1762" s="84" t="s">
        <v>1122</v>
      </c>
      <c r="G1762" s="83" t="s">
        <v>1005</v>
      </c>
      <c r="H1762" s="85">
        <v>16073109</v>
      </c>
      <c r="I1762" s="85">
        <v>3095</v>
      </c>
      <c r="J1762" s="83" t="s">
        <v>2039</v>
      </c>
      <c r="K1762" s="83" t="s">
        <v>2039</v>
      </c>
      <c r="L1762" s="86">
        <v>1987</v>
      </c>
      <c r="M1762" s="83" t="s">
        <v>2179</v>
      </c>
    </row>
    <row r="1763" spans="2:13" ht="13.15" customHeight="1" x14ac:dyDescent="0.2">
      <c r="B1763" s="61">
        <v>1988</v>
      </c>
      <c r="C1763" s="82">
        <v>40</v>
      </c>
      <c r="D1763" s="83" t="s">
        <v>2060</v>
      </c>
      <c r="E1763" s="84">
        <v>56607</v>
      </c>
      <c r="F1763" s="84" t="s">
        <v>1122</v>
      </c>
      <c r="G1763" s="83" t="s">
        <v>1005</v>
      </c>
      <c r="H1763" s="85">
        <v>16073109</v>
      </c>
      <c r="I1763" s="85">
        <v>3095</v>
      </c>
      <c r="J1763" s="83" t="s">
        <v>2039</v>
      </c>
      <c r="K1763" s="83" t="s">
        <v>2039</v>
      </c>
      <c r="L1763" s="86">
        <v>1988</v>
      </c>
      <c r="M1763" s="83" t="s">
        <v>2180</v>
      </c>
    </row>
    <row r="1764" spans="2:13" ht="13.15" customHeight="1" x14ac:dyDescent="0.2">
      <c r="B1764" s="61">
        <v>1989</v>
      </c>
      <c r="C1764" s="82">
        <v>40</v>
      </c>
      <c r="D1764" s="83" t="s">
        <v>2060</v>
      </c>
      <c r="E1764" s="84">
        <v>56607</v>
      </c>
      <c r="F1764" s="84" t="s">
        <v>1122</v>
      </c>
      <c r="G1764" s="83" t="s">
        <v>1005</v>
      </c>
      <c r="H1764" s="85">
        <v>16073109</v>
      </c>
      <c r="I1764" s="85">
        <v>3095</v>
      </c>
      <c r="J1764" s="83" t="s">
        <v>2039</v>
      </c>
      <c r="K1764" s="83" t="s">
        <v>2039</v>
      </c>
      <c r="L1764" s="86">
        <v>1989</v>
      </c>
      <c r="M1764" s="83" t="s">
        <v>2181</v>
      </c>
    </row>
    <row r="1765" spans="2:13" ht="13.15" customHeight="1" x14ac:dyDescent="0.2">
      <c r="B1765" s="61">
        <v>2091</v>
      </c>
      <c r="C1765" s="82">
        <v>40</v>
      </c>
      <c r="D1765" s="83" t="s">
        <v>2060</v>
      </c>
      <c r="E1765" s="84">
        <v>56607</v>
      </c>
      <c r="F1765" s="84" t="s">
        <v>1122</v>
      </c>
      <c r="G1765" s="83" t="s">
        <v>1005</v>
      </c>
      <c r="H1765" s="85">
        <v>16073109</v>
      </c>
      <c r="I1765" s="85">
        <v>3095</v>
      </c>
      <c r="J1765" s="83" t="s">
        <v>2039</v>
      </c>
      <c r="K1765" s="83" t="s">
        <v>2039</v>
      </c>
      <c r="L1765" s="86">
        <v>2091</v>
      </c>
      <c r="M1765" s="83" t="s">
        <v>2182</v>
      </c>
    </row>
    <row r="1766" spans="2:13" ht="13.15" customHeight="1" x14ac:dyDescent="0.2">
      <c r="B1766" s="61">
        <v>2097</v>
      </c>
      <c r="C1766" s="82">
        <v>40</v>
      </c>
      <c r="D1766" s="83" t="s">
        <v>2060</v>
      </c>
      <c r="E1766" s="84">
        <v>56607</v>
      </c>
      <c r="F1766" s="84" t="s">
        <v>1122</v>
      </c>
      <c r="G1766" s="83" t="s">
        <v>1005</v>
      </c>
      <c r="H1766" s="85">
        <v>16073109</v>
      </c>
      <c r="I1766" s="85">
        <v>3095</v>
      </c>
      <c r="J1766" s="83" t="s">
        <v>2039</v>
      </c>
      <c r="K1766" s="83" t="s">
        <v>2039</v>
      </c>
      <c r="L1766" s="86">
        <v>2097</v>
      </c>
      <c r="M1766" s="83" t="s">
        <v>2183</v>
      </c>
    </row>
    <row r="1767" spans="2:13" ht="13.15" customHeight="1" x14ac:dyDescent="0.2">
      <c r="B1767" s="61">
        <v>2098</v>
      </c>
      <c r="C1767" s="82">
        <v>40</v>
      </c>
      <c r="D1767" s="83" t="s">
        <v>2060</v>
      </c>
      <c r="E1767" s="84">
        <v>56607</v>
      </c>
      <c r="F1767" s="84" t="s">
        <v>1122</v>
      </c>
      <c r="G1767" s="83" t="s">
        <v>1005</v>
      </c>
      <c r="H1767" s="85">
        <v>16073109</v>
      </c>
      <c r="I1767" s="85">
        <v>3095</v>
      </c>
      <c r="J1767" s="83" t="s">
        <v>2039</v>
      </c>
      <c r="K1767" s="83" t="s">
        <v>2039</v>
      </c>
      <c r="L1767" s="86">
        <v>2098</v>
      </c>
      <c r="M1767" s="83" t="s">
        <v>2184</v>
      </c>
    </row>
    <row r="1768" spans="2:13" ht="13.15" customHeight="1" x14ac:dyDescent="0.2">
      <c r="B1768" s="61">
        <v>1929</v>
      </c>
      <c r="C1768" s="82">
        <v>40</v>
      </c>
      <c r="D1768" s="83" t="s">
        <v>2060</v>
      </c>
      <c r="E1768" s="84">
        <v>21131</v>
      </c>
      <c r="F1768" s="84" t="s">
        <v>2185</v>
      </c>
      <c r="G1768" s="83" t="s">
        <v>1005</v>
      </c>
      <c r="H1768" s="85">
        <v>16073111</v>
      </c>
      <c r="I1768" s="85">
        <v>1182</v>
      </c>
      <c r="J1768" s="83" t="s">
        <v>2186</v>
      </c>
      <c r="K1768" s="83" t="s">
        <v>2186</v>
      </c>
      <c r="L1768" s="86">
        <v>1929</v>
      </c>
      <c r="M1768" s="83" t="s">
        <v>2187</v>
      </c>
    </row>
    <row r="1769" spans="2:13" ht="12.75" customHeight="1" x14ac:dyDescent="0.2">
      <c r="B1769" s="61">
        <v>1940</v>
      </c>
      <c r="C1769" s="82">
        <v>40</v>
      </c>
      <c r="D1769" s="83" t="s">
        <v>2060</v>
      </c>
      <c r="E1769" s="84">
        <v>21131</v>
      </c>
      <c r="F1769" s="84" t="s">
        <v>2185</v>
      </c>
      <c r="G1769" s="83" t="s">
        <v>1005</v>
      </c>
      <c r="H1769" s="85">
        <v>16073111</v>
      </c>
      <c r="I1769" s="85">
        <v>1182</v>
      </c>
      <c r="J1769" s="83" t="s">
        <v>2186</v>
      </c>
      <c r="K1769" s="83" t="s">
        <v>2186</v>
      </c>
      <c r="L1769" s="86">
        <v>1940</v>
      </c>
      <c r="M1769" s="83" t="s">
        <v>1792</v>
      </c>
    </row>
    <row r="1770" spans="2:13" ht="12.75" customHeight="1" x14ac:dyDescent="0.2">
      <c r="B1770" s="61">
        <v>2110</v>
      </c>
      <c r="C1770" s="82">
        <v>40</v>
      </c>
      <c r="D1770" s="83" t="s">
        <v>2060</v>
      </c>
      <c r="E1770" s="84">
        <v>56607</v>
      </c>
      <c r="F1770" s="84" t="s">
        <v>1122</v>
      </c>
      <c r="G1770" s="83" t="s">
        <v>1005</v>
      </c>
      <c r="H1770" s="85">
        <v>16073111</v>
      </c>
      <c r="I1770" s="85">
        <v>1182</v>
      </c>
      <c r="J1770" s="83" t="s">
        <v>2186</v>
      </c>
      <c r="K1770" s="83" t="s">
        <v>2186</v>
      </c>
      <c r="L1770" s="86">
        <v>2110</v>
      </c>
      <c r="M1770" s="83" t="s">
        <v>2188</v>
      </c>
    </row>
    <row r="1771" spans="2:13" ht="12.75" customHeight="1" x14ac:dyDescent="0.2">
      <c r="B1771" s="61">
        <v>1941</v>
      </c>
      <c r="C1771" s="82">
        <v>40</v>
      </c>
      <c r="D1771" s="83" t="s">
        <v>2060</v>
      </c>
      <c r="E1771" s="84">
        <v>56607</v>
      </c>
      <c r="F1771" s="84" t="s">
        <v>1122</v>
      </c>
      <c r="G1771" s="83" t="s">
        <v>1005</v>
      </c>
      <c r="H1771" s="85">
        <v>16073111</v>
      </c>
      <c r="I1771" s="85">
        <v>1182</v>
      </c>
      <c r="J1771" s="83" t="s">
        <v>2186</v>
      </c>
      <c r="K1771" s="83" t="s">
        <v>2186</v>
      </c>
      <c r="L1771" s="86">
        <v>1941</v>
      </c>
      <c r="M1771" s="83" t="s">
        <v>2189</v>
      </c>
    </row>
    <row r="1772" spans="2:13" ht="12.75" customHeight="1" x14ac:dyDescent="0.2">
      <c r="B1772" s="61">
        <v>1962</v>
      </c>
      <c r="C1772" s="82">
        <v>40</v>
      </c>
      <c r="D1772" s="83" t="s">
        <v>2060</v>
      </c>
      <c r="E1772" s="84">
        <v>56607</v>
      </c>
      <c r="F1772" s="84" t="s">
        <v>1122</v>
      </c>
      <c r="G1772" s="83" t="s">
        <v>1005</v>
      </c>
      <c r="H1772" s="85">
        <v>16073111</v>
      </c>
      <c r="I1772" s="85">
        <v>1182</v>
      </c>
      <c r="J1772" s="83" t="s">
        <v>2186</v>
      </c>
      <c r="K1772" s="83" t="s">
        <v>2186</v>
      </c>
      <c r="L1772" s="86">
        <v>1962</v>
      </c>
      <c r="M1772" s="83" t="s">
        <v>2190</v>
      </c>
    </row>
    <row r="1773" spans="2:13" ht="12.75" customHeight="1" x14ac:dyDescent="0.2">
      <c r="B1773" s="61">
        <v>1999</v>
      </c>
      <c r="C1773" s="82">
        <v>40</v>
      </c>
      <c r="D1773" s="83" t="s">
        <v>2060</v>
      </c>
      <c r="E1773" s="84">
        <v>21131</v>
      </c>
      <c r="F1773" s="84" t="s">
        <v>2185</v>
      </c>
      <c r="G1773" s="83" t="s">
        <v>1005</v>
      </c>
      <c r="H1773" s="85">
        <v>16073111</v>
      </c>
      <c r="I1773" s="85">
        <v>1182</v>
      </c>
      <c r="J1773" s="83" t="s">
        <v>2186</v>
      </c>
      <c r="K1773" s="83" t="s">
        <v>2186</v>
      </c>
      <c r="L1773" s="86">
        <v>1999</v>
      </c>
      <c r="M1773" s="83" t="s">
        <v>2191</v>
      </c>
    </row>
    <row r="1774" spans="2:13" ht="12.75" customHeight="1" x14ac:dyDescent="0.2">
      <c r="B1774" s="61">
        <v>2113</v>
      </c>
      <c r="C1774" s="82">
        <v>40</v>
      </c>
      <c r="D1774" s="83" t="s">
        <v>2060</v>
      </c>
      <c r="E1774" s="84">
        <v>56607</v>
      </c>
      <c r="F1774" s="84" t="s">
        <v>1122</v>
      </c>
      <c r="G1774" s="83" t="s">
        <v>1005</v>
      </c>
      <c r="H1774" s="85">
        <v>16073111</v>
      </c>
      <c r="I1774" s="85">
        <v>1182</v>
      </c>
      <c r="J1774" s="83" t="s">
        <v>2186</v>
      </c>
      <c r="K1774" s="83" t="s">
        <v>2186</v>
      </c>
      <c r="L1774" s="86">
        <v>2113</v>
      </c>
      <c r="M1774" s="83" t="s">
        <v>2192</v>
      </c>
    </row>
    <row r="1775" spans="2:13" ht="12.75" customHeight="1" x14ac:dyDescent="0.2">
      <c r="B1775" s="61">
        <v>2001</v>
      </c>
      <c r="C1775" s="82">
        <v>40</v>
      </c>
      <c r="D1775" s="83" t="s">
        <v>2060</v>
      </c>
      <c r="E1775" s="84">
        <v>21131</v>
      </c>
      <c r="F1775" s="84" t="s">
        <v>2185</v>
      </c>
      <c r="G1775" s="83" t="s">
        <v>1005</v>
      </c>
      <c r="H1775" s="85">
        <v>16073111</v>
      </c>
      <c r="I1775" s="85">
        <v>1182</v>
      </c>
      <c r="J1775" s="83" t="s">
        <v>2186</v>
      </c>
      <c r="K1775" s="83" t="s">
        <v>2186</v>
      </c>
      <c r="L1775" s="86">
        <v>2001</v>
      </c>
      <c r="M1775" s="83" t="s">
        <v>2193</v>
      </c>
    </row>
    <row r="1776" spans="2:13" ht="12.75" customHeight="1" x14ac:dyDescent="0.2">
      <c r="B1776" s="61">
        <v>2114</v>
      </c>
      <c r="C1776" s="82">
        <v>40</v>
      </c>
      <c r="D1776" s="83" t="s">
        <v>2060</v>
      </c>
      <c r="E1776" s="84">
        <v>56607</v>
      </c>
      <c r="F1776" s="84" t="s">
        <v>1122</v>
      </c>
      <c r="G1776" s="83" t="s">
        <v>1005</v>
      </c>
      <c r="H1776" s="85">
        <v>16073111</v>
      </c>
      <c r="I1776" s="85">
        <v>1182</v>
      </c>
      <c r="J1776" s="83" t="s">
        <v>2186</v>
      </c>
      <c r="K1776" s="83" t="s">
        <v>2186</v>
      </c>
      <c r="L1776" s="86">
        <v>2114</v>
      </c>
      <c r="M1776" s="83" t="s">
        <v>2194</v>
      </c>
    </row>
    <row r="1777" spans="2:13" ht="12.75" customHeight="1" x14ac:dyDescent="0.2">
      <c r="B1777" s="61">
        <v>2115</v>
      </c>
      <c r="C1777" s="82">
        <v>40</v>
      </c>
      <c r="D1777" s="83" t="s">
        <v>2060</v>
      </c>
      <c r="E1777" s="84">
        <v>56607</v>
      </c>
      <c r="F1777" s="84" t="s">
        <v>1122</v>
      </c>
      <c r="G1777" s="83" t="s">
        <v>1005</v>
      </c>
      <c r="H1777" s="85">
        <v>16073111</v>
      </c>
      <c r="I1777" s="85">
        <v>1182</v>
      </c>
      <c r="J1777" s="83" t="s">
        <v>2186</v>
      </c>
      <c r="K1777" s="83" t="s">
        <v>2186</v>
      </c>
      <c r="L1777" s="86">
        <v>2115</v>
      </c>
      <c r="M1777" s="83" t="s">
        <v>2195</v>
      </c>
    </row>
    <row r="1778" spans="2:13" ht="12.75" customHeight="1" x14ac:dyDescent="0.2">
      <c r="B1778" s="61">
        <v>1943</v>
      </c>
      <c r="C1778" s="82">
        <v>40</v>
      </c>
      <c r="D1778" s="83" t="s">
        <v>2060</v>
      </c>
      <c r="E1778" s="84">
        <v>56618</v>
      </c>
      <c r="F1778" s="84" t="s">
        <v>2073</v>
      </c>
      <c r="G1778" s="83" t="s">
        <v>1005</v>
      </c>
      <c r="H1778" s="85">
        <v>16073111</v>
      </c>
      <c r="I1778" s="85">
        <v>1182</v>
      </c>
      <c r="J1778" s="83" t="s">
        <v>2186</v>
      </c>
      <c r="K1778" s="83" t="s">
        <v>2186</v>
      </c>
      <c r="L1778" s="86">
        <v>1943</v>
      </c>
      <c r="M1778" s="83" t="s">
        <v>2196</v>
      </c>
    </row>
    <row r="1779" spans="2:13" ht="12.75" customHeight="1" x14ac:dyDescent="0.2">
      <c r="B1779" s="61">
        <v>2117</v>
      </c>
      <c r="C1779" s="82">
        <v>40</v>
      </c>
      <c r="D1779" s="83" t="s">
        <v>2060</v>
      </c>
      <c r="E1779" s="84">
        <v>56607</v>
      </c>
      <c r="F1779" s="84" t="s">
        <v>1122</v>
      </c>
      <c r="G1779" s="83" t="s">
        <v>1005</v>
      </c>
      <c r="H1779" s="85">
        <v>16073111</v>
      </c>
      <c r="I1779" s="85">
        <v>1182</v>
      </c>
      <c r="J1779" s="83" t="s">
        <v>2186</v>
      </c>
      <c r="K1779" s="83" t="s">
        <v>2186</v>
      </c>
      <c r="L1779" s="86">
        <v>2117</v>
      </c>
      <c r="M1779" s="83" t="s">
        <v>2186</v>
      </c>
    </row>
    <row r="1780" spans="2:13" ht="12.75" customHeight="1" x14ac:dyDescent="0.2">
      <c r="B1780" s="61">
        <v>2414</v>
      </c>
      <c r="C1780" s="82">
        <v>41</v>
      </c>
      <c r="D1780" s="83" t="s">
        <v>2197</v>
      </c>
      <c r="E1780" s="84">
        <v>21131</v>
      </c>
      <c r="F1780" s="84" t="s">
        <v>2185</v>
      </c>
      <c r="G1780" s="83" t="s">
        <v>2198</v>
      </c>
      <c r="H1780" s="85">
        <v>16075006</v>
      </c>
      <c r="I1780" s="85">
        <v>1197</v>
      </c>
      <c r="J1780" s="83" t="s">
        <v>2199</v>
      </c>
      <c r="K1780" s="83" t="s">
        <v>2199</v>
      </c>
      <c r="L1780" s="86">
        <v>2414</v>
      </c>
      <c r="M1780" s="83" t="s">
        <v>2199</v>
      </c>
    </row>
    <row r="1781" spans="2:13" ht="13.15" customHeight="1" x14ac:dyDescent="0.2">
      <c r="B1781" s="61">
        <v>2428</v>
      </c>
      <c r="C1781" s="82">
        <v>41</v>
      </c>
      <c r="D1781" s="83" t="s">
        <v>2197</v>
      </c>
      <c r="E1781" s="84">
        <v>21131</v>
      </c>
      <c r="F1781" s="84" t="s">
        <v>2185</v>
      </c>
      <c r="G1781" s="83" t="s">
        <v>2198</v>
      </c>
      <c r="H1781" s="85">
        <v>16075016</v>
      </c>
      <c r="I1781" s="85">
        <v>1189</v>
      </c>
      <c r="J1781" s="83" t="s">
        <v>2200</v>
      </c>
      <c r="K1781" s="83" t="s">
        <v>2200</v>
      </c>
      <c r="L1781" s="86">
        <v>2428</v>
      </c>
      <c r="M1781" s="83" t="s">
        <v>2200</v>
      </c>
    </row>
    <row r="1782" spans="2:13" ht="13.15" customHeight="1" x14ac:dyDescent="0.2">
      <c r="B1782" s="61">
        <v>2431</v>
      </c>
      <c r="C1782" s="82">
        <v>41</v>
      </c>
      <c r="D1782" s="83" t="s">
        <v>2197</v>
      </c>
      <c r="E1782" s="84">
        <v>21131</v>
      </c>
      <c r="F1782" s="84" t="s">
        <v>2185</v>
      </c>
      <c r="G1782" s="83" t="s">
        <v>2198</v>
      </c>
      <c r="H1782" s="85">
        <v>16075019</v>
      </c>
      <c r="I1782" s="85">
        <v>1098</v>
      </c>
      <c r="J1782" s="83" t="s">
        <v>2201</v>
      </c>
      <c r="K1782" s="83" t="s">
        <v>2201</v>
      </c>
      <c r="L1782" s="86">
        <v>2431</v>
      </c>
      <c r="M1782" s="83" t="s">
        <v>2202</v>
      </c>
    </row>
    <row r="1783" spans="2:13" ht="13.15" customHeight="1" x14ac:dyDescent="0.2">
      <c r="B1783" s="61">
        <v>2432</v>
      </c>
      <c r="C1783" s="82">
        <v>41</v>
      </c>
      <c r="D1783" s="83" t="s">
        <v>2197</v>
      </c>
      <c r="E1783" s="84">
        <v>21131</v>
      </c>
      <c r="F1783" s="84" t="s">
        <v>2185</v>
      </c>
      <c r="G1783" s="83" t="s">
        <v>2198</v>
      </c>
      <c r="H1783" s="85">
        <v>16075019</v>
      </c>
      <c r="I1783" s="85">
        <v>1098</v>
      </c>
      <c r="J1783" s="83" t="s">
        <v>2201</v>
      </c>
      <c r="K1783" s="83" t="s">
        <v>2201</v>
      </c>
      <c r="L1783" s="86">
        <v>2432</v>
      </c>
      <c r="M1783" s="83" t="s">
        <v>2201</v>
      </c>
    </row>
    <row r="1784" spans="2:13" ht="13.15" customHeight="1" x14ac:dyDescent="0.2">
      <c r="B1784" s="61">
        <v>2441</v>
      </c>
      <c r="C1784" s="82">
        <v>41</v>
      </c>
      <c r="D1784" s="83" t="s">
        <v>2197</v>
      </c>
      <c r="E1784" s="84">
        <v>21041</v>
      </c>
      <c r="F1784" s="84" t="s">
        <v>2203</v>
      </c>
      <c r="G1784" s="83" t="s">
        <v>2198</v>
      </c>
      <c r="H1784" s="85">
        <v>16075029</v>
      </c>
      <c r="I1784" s="85">
        <v>1060</v>
      </c>
      <c r="J1784" s="83" t="s">
        <v>2204</v>
      </c>
      <c r="K1784" s="83" t="s">
        <v>2204</v>
      </c>
      <c r="L1784" s="86">
        <v>2441</v>
      </c>
      <c r="M1784" s="83" t="s">
        <v>2205</v>
      </c>
    </row>
    <row r="1785" spans="2:13" ht="13.15" customHeight="1" x14ac:dyDescent="0.2">
      <c r="B1785" s="61">
        <v>2442</v>
      </c>
      <c r="C1785" s="82">
        <v>41</v>
      </c>
      <c r="D1785" s="83" t="s">
        <v>2197</v>
      </c>
      <c r="E1785" s="84">
        <v>21041</v>
      </c>
      <c r="F1785" s="84" t="s">
        <v>2203</v>
      </c>
      <c r="G1785" s="83" t="s">
        <v>2198</v>
      </c>
      <c r="H1785" s="85">
        <v>16075029</v>
      </c>
      <c r="I1785" s="85">
        <v>1060</v>
      </c>
      <c r="J1785" s="83" t="s">
        <v>2204</v>
      </c>
      <c r="K1785" s="83" t="s">
        <v>2204</v>
      </c>
      <c r="L1785" s="86">
        <v>2442</v>
      </c>
      <c r="M1785" s="83" t="s">
        <v>2204</v>
      </c>
    </row>
    <row r="1786" spans="2:13" ht="13.15" customHeight="1" x14ac:dyDescent="0.2">
      <c r="B1786" s="61">
        <v>2443</v>
      </c>
      <c r="C1786" s="82">
        <v>41</v>
      </c>
      <c r="D1786" s="83" t="s">
        <v>2197</v>
      </c>
      <c r="E1786" s="84">
        <v>21041</v>
      </c>
      <c r="F1786" s="84" t="s">
        <v>2203</v>
      </c>
      <c r="G1786" s="83" t="s">
        <v>2198</v>
      </c>
      <c r="H1786" s="85">
        <v>16075029</v>
      </c>
      <c r="I1786" s="85">
        <v>1060</v>
      </c>
      <c r="J1786" s="83" t="s">
        <v>2204</v>
      </c>
      <c r="K1786" s="83" t="s">
        <v>2204</v>
      </c>
      <c r="L1786" s="86">
        <v>2443</v>
      </c>
      <c r="M1786" s="83" t="s">
        <v>2206</v>
      </c>
    </row>
    <row r="1787" spans="2:13" ht="13.15" customHeight="1" x14ac:dyDescent="0.2">
      <c r="B1787" s="61">
        <v>2444</v>
      </c>
      <c r="C1787" s="82">
        <v>41</v>
      </c>
      <c r="D1787" s="83" t="s">
        <v>2197</v>
      </c>
      <c r="E1787" s="84">
        <v>21131</v>
      </c>
      <c r="F1787" s="84" t="s">
        <v>2185</v>
      </c>
      <c r="G1787" s="83" t="s">
        <v>2198</v>
      </c>
      <c r="H1787" s="85">
        <v>16075031</v>
      </c>
      <c r="I1787" s="85">
        <v>1211</v>
      </c>
      <c r="J1787" s="83" t="s">
        <v>2207</v>
      </c>
      <c r="K1787" s="83" t="s">
        <v>2207</v>
      </c>
      <c r="L1787" s="86">
        <v>2444</v>
      </c>
      <c r="M1787" s="83" t="s">
        <v>2207</v>
      </c>
    </row>
    <row r="1788" spans="2:13" ht="13.15" customHeight="1" x14ac:dyDescent="0.2">
      <c r="B1788" s="61">
        <v>2449</v>
      </c>
      <c r="C1788" s="82">
        <v>41</v>
      </c>
      <c r="D1788" s="83" t="s">
        <v>2197</v>
      </c>
      <c r="E1788" s="84">
        <v>56618</v>
      </c>
      <c r="F1788" s="84" t="s">
        <v>2073</v>
      </c>
      <c r="G1788" s="83" t="s">
        <v>2198</v>
      </c>
      <c r="H1788" s="85">
        <v>16075035</v>
      </c>
      <c r="I1788" s="85">
        <v>26</v>
      </c>
      <c r="J1788" s="83" t="s">
        <v>2208</v>
      </c>
      <c r="K1788" s="83" t="s">
        <v>2208</v>
      </c>
      <c r="L1788" s="86">
        <v>2449</v>
      </c>
      <c r="M1788" s="83" t="s">
        <v>2208</v>
      </c>
    </row>
    <row r="1789" spans="2:13" ht="13.15" customHeight="1" x14ac:dyDescent="0.2">
      <c r="B1789" s="61">
        <v>2450</v>
      </c>
      <c r="C1789" s="82">
        <v>41</v>
      </c>
      <c r="D1789" s="83" t="s">
        <v>2197</v>
      </c>
      <c r="E1789" s="84">
        <v>21131</v>
      </c>
      <c r="F1789" s="84" t="s">
        <v>2185</v>
      </c>
      <c r="G1789" s="83" t="s">
        <v>2198</v>
      </c>
      <c r="H1789" s="85">
        <v>16075039</v>
      </c>
      <c r="I1789" s="85">
        <v>1222</v>
      </c>
      <c r="J1789" s="83" t="s">
        <v>2209</v>
      </c>
      <c r="K1789" s="83" t="s">
        <v>2209</v>
      </c>
      <c r="L1789" s="86">
        <v>2450</v>
      </c>
      <c r="M1789" s="83" t="s">
        <v>2210</v>
      </c>
    </row>
    <row r="1790" spans="2:13" ht="13.15" customHeight="1" x14ac:dyDescent="0.2">
      <c r="B1790" s="61">
        <v>2451</v>
      </c>
      <c r="C1790" s="82">
        <v>41</v>
      </c>
      <c r="D1790" s="83" t="s">
        <v>2197</v>
      </c>
      <c r="E1790" s="84">
        <v>21131</v>
      </c>
      <c r="F1790" s="84" t="s">
        <v>2185</v>
      </c>
      <c r="G1790" s="83" t="s">
        <v>2198</v>
      </c>
      <c r="H1790" s="85">
        <v>16075039</v>
      </c>
      <c r="I1790" s="85">
        <v>1222</v>
      </c>
      <c r="J1790" s="83" t="s">
        <v>2209</v>
      </c>
      <c r="K1790" s="83" t="s">
        <v>2209</v>
      </c>
      <c r="L1790" s="86">
        <v>2451</v>
      </c>
      <c r="M1790" s="83" t="s">
        <v>2209</v>
      </c>
    </row>
    <row r="1791" spans="2:13" ht="13.15" customHeight="1" x14ac:dyDescent="0.2">
      <c r="B1791" s="61">
        <v>2463</v>
      </c>
      <c r="C1791" s="82">
        <v>41</v>
      </c>
      <c r="D1791" s="83" t="s">
        <v>2197</v>
      </c>
      <c r="E1791" s="84">
        <v>21314</v>
      </c>
      <c r="F1791" s="84" t="s">
        <v>2211</v>
      </c>
      <c r="G1791" s="83" t="s">
        <v>2198</v>
      </c>
      <c r="H1791" s="85">
        <v>16075047</v>
      </c>
      <c r="I1791" s="85">
        <v>4</v>
      </c>
      <c r="J1791" s="83" t="s">
        <v>2212</v>
      </c>
      <c r="K1791" s="83" t="s">
        <v>2212</v>
      </c>
      <c r="L1791" s="86">
        <v>2463</v>
      </c>
      <c r="M1791" s="83" t="s">
        <v>2212</v>
      </c>
    </row>
    <row r="1792" spans="2:13" ht="13.15" customHeight="1" x14ac:dyDescent="0.2">
      <c r="B1792" s="61">
        <v>2467</v>
      </c>
      <c r="C1792" s="82">
        <v>41</v>
      </c>
      <c r="D1792" s="83" t="s">
        <v>2197</v>
      </c>
      <c r="E1792" s="84">
        <v>21131</v>
      </c>
      <c r="F1792" s="84" t="s">
        <v>2185</v>
      </c>
      <c r="G1792" s="83" t="s">
        <v>2198</v>
      </c>
      <c r="H1792" s="85">
        <v>16075051</v>
      </c>
      <c r="I1792" s="85">
        <v>1152</v>
      </c>
      <c r="J1792" s="83" t="s">
        <v>2213</v>
      </c>
      <c r="K1792" s="83" t="s">
        <v>2213</v>
      </c>
      <c r="L1792" s="86">
        <v>2467</v>
      </c>
      <c r="M1792" s="83" t="s">
        <v>2214</v>
      </c>
    </row>
    <row r="1793" spans="2:13" ht="13.15" customHeight="1" x14ac:dyDescent="0.2">
      <c r="B1793" s="61">
        <v>2468</v>
      </c>
      <c r="C1793" s="82">
        <v>41</v>
      </c>
      <c r="D1793" s="83" t="s">
        <v>2197</v>
      </c>
      <c r="E1793" s="84">
        <v>21131</v>
      </c>
      <c r="F1793" s="84" t="s">
        <v>2185</v>
      </c>
      <c r="G1793" s="83" t="s">
        <v>2198</v>
      </c>
      <c r="H1793" s="85">
        <v>16075051</v>
      </c>
      <c r="I1793" s="85">
        <v>1152</v>
      </c>
      <c r="J1793" s="83" t="s">
        <v>2213</v>
      </c>
      <c r="K1793" s="83" t="s">
        <v>2213</v>
      </c>
      <c r="L1793" s="86">
        <v>2468</v>
      </c>
      <c r="M1793" s="83" t="s">
        <v>2213</v>
      </c>
    </row>
    <row r="1794" spans="2:13" ht="13.15" customHeight="1" x14ac:dyDescent="0.2">
      <c r="B1794" s="61">
        <v>2469</v>
      </c>
      <c r="C1794" s="82">
        <v>41</v>
      </c>
      <c r="D1794" s="83" t="s">
        <v>2197</v>
      </c>
      <c r="E1794" s="84">
        <v>21131</v>
      </c>
      <c r="F1794" s="84" t="s">
        <v>2185</v>
      </c>
      <c r="G1794" s="83" t="s">
        <v>2198</v>
      </c>
      <c r="H1794" s="85">
        <v>16075051</v>
      </c>
      <c r="I1794" s="85">
        <v>1152</v>
      </c>
      <c r="J1794" s="83" t="s">
        <v>2213</v>
      </c>
      <c r="K1794" s="83" t="s">
        <v>2213</v>
      </c>
      <c r="L1794" s="86">
        <v>2469</v>
      </c>
      <c r="M1794" s="83" t="s">
        <v>2215</v>
      </c>
    </row>
    <row r="1795" spans="2:13" ht="13.15" customHeight="1" x14ac:dyDescent="0.2">
      <c r="B1795" s="61">
        <v>2470</v>
      </c>
      <c r="C1795" s="82">
        <v>41</v>
      </c>
      <c r="D1795" s="83" t="s">
        <v>2197</v>
      </c>
      <c r="E1795" s="84">
        <v>21107</v>
      </c>
      <c r="F1795" s="84" t="s">
        <v>1971</v>
      </c>
      <c r="G1795" s="83" t="s">
        <v>2198</v>
      </c>
      <c r="H1795" s="85">
        <v>16075054</v>
      </c>
      <c r="I1795" s="85">
        <v>1101</v>
      </c>
      <c r="J1795" s="83" t="s">
        <v>2216</v>
      </c>
      <c r="K1795" s="83" t="s">
        <v>2216</v>
      </c>
      <c r="L1795" s="86">
        <v>2470</v>
      </c>
      <c r="M1795" s="83" t="s">
        <v>2217</v>
      </c>
    </row>
    <row r="1796" spans="2:13" ht="13.15" customHeight="1" x14ac:dyDescent="0.2">
      <c r="B1796" s="61">
        <v>2471</v>
      </c>
      <c r="C1796" s="82">
        <v>41</v>
      </c>
      <c r="D1796" s="83" t="s">
        <v>2197</v>
      </c>
      <c r="E1796" s="84">
        <v>21107</v>
      </c>
      <c r="F1796" s="84" t="s">
        <v>1971</v>
      </c>
      <c r="G1796" s="83" t="s">
        <v>2198</v>
      </c>
      <c r="H1796" s="85">
        <v>16075054</v>
      </c>
      <c r="I1796" s="85">
        <v>1101</v>
      </c>
      <c r="J1796" s="83" t="s">
        <v>2216</v>
      </c>
      <c r="K1796" s="83" t="s">
        <v>2216</v>
      </c>
      <c r="L1796" s="86">
        <v>2471</v>
      </c>
      <c r="M1796" s="83" t="s">
        <v>2218</v>
      </c>
    </row>
    <row r="1797" spans="2:13" ht="13.15" customHeight="1" x14ac:dyDescent="0.2">
      <c r="B1797" s="61">
        <v>2472</v>
      </c>
      <c r="C1797" s="82">
        <v>41</v>
      </c>
      <c r="D1797" s="83" t="s">
        <v>2197</v>
      </c>
      <c r="E1797" s="84">
        <v>21107</v>
      </c>
      <c r="F1797" s="84" t="s">
        <v>1971</v>
      </c>
      <c r="G1797" s="83" t="s">
        <v>2198</v>
      </c>
      <c r="H1797" s="85">
        <v>16075054</v>
      </c>
      <c r="I1797" s="85">
        <v>1101</v>
      </c>
      <c r="J1797" s="83" t="s">
        <v>2216</v>
      </c>
      <c r="K1797" s="83" t="s">
        <v>2216</v>
      </c>
      <c r="L1797" s="86">
        <v>2472</v>
      </c>
      <c r="M1797" s="83" t="s">
        <v>2216</v>
      </c>
    </row>
    <row r="1798" spans="2:13" ht="13.15" customHeight="1" x14ac:dyDescent="0.2">
      <c r="B1798" s="61">
        <v>2474</v>
      </c>
      <c r="C1798" s="82">
        <v>41</v>
      </c>
      <c r="D1798" s="83" t="s">
        <v>2197</v>
      </c>
      <c r="E1798" s="84">
        <v>21131</v>
      </c>
      <c r="F1798" s="84" t="s">
        <v>2185</v>
      </c>
      <c r="G1798" s="83" t="s">
        <v>2198</v>
      </c>
      <c r="H1798" s="85">
        <v>16075056</v>
      </c>
      <c r="I1798" s="85">
        <v>1112</v>
      </c>
      <c r="J1798" s="83" t="s">
        <v>2219</v>
      </c>
      <c r="K1798" s="83" t="s">
        <v>2220</v>
      </c>
      <c r="L1798" s="86">
        <v>2474</v>
      </c>
      <c r="M1798" s="83" t="s">
        <v>2221</v>
      </c>
    </row>
    <row r="1799" spans="2:13" ht="13.15" customHeight="1" x14ac:dyDescent="0.2">
      <c r="B1799" s="61">
        <v>2475</v>
      </c>
      <c r="C1799" s="82">
        <v>41</v>
      </c>
      <c r="D1799" s="83" t="s">
        <v>2197</v>
      </c>
      <c r="E1799" s="84">
        <v>21131</v>
      </c>
      <c r="F1799" s="84" t="s">
        <v>2185</v>
      </c>
      <c r="G1799" s="83" t="s">
        <v>2198</v>
      </c>
      <c r="H1799" s="85">
        <v>16075057</v>
      </c>
      <c r="I1799" s="85">
        <v>1141</v>
      </c>
      <c r="J1799" s="83" t="s">
        <v>2222</v>
      </c>
      <c r="K1799" s="83" t="s">
        <v>2222</v>
      </c>
      <c r="L1799" s="86">
        <v>2475</v>
      </c>
      <c r="M1799" s="83" t="s">
        <v>2222</v>
      </c>
    </row>
    <row r="1800" spans="2:13" ht="13.15" customHeight="1" x14ac:dyDescent="0.2">
      <c r="B1800" s="61">
        <v>2476</v>
      </c>
      <c r="C1800" s="82">
        <v>41</v>
      </c>
      <c r="D1800" s="83" t="s">
        <v>2197</v>
      </c>
      <c r="E1800" s="84">
        <v>21131</v>
      </c>
      <c r="F1800" s="84" t="s">
        <v>2185</v>
      </c>
      <c r="G1800" s="83" t="s">
        <v>2198</v>
      </c>
      <c r="H1800" s="85">
        <v>16075057</v>
      </c>
      <c r="I1800" s="85">
        <v>1141</v>
      </c>
      <c r="J1800" s="83" t="s">
        <v>2222</v>
      </c>
      <c r="K1800" s="83" t="s">
        <v>2222</v>
      </c>
      <c r="L1800" s="86">
        <v>2476</v>
      </c>
      <c r="M1800" s="83" t="s">
        <v>2223</v>
      </c>
    </row>
    <row r="1801" spans="2:13" ht="13.15" customHeight="1" x14ac:dyDescent="0.2">
      <c r="B1801" s="61">
        <v>2489</v>
      </c>
      <c r="C1801" s="82">
        <v>41</v>
      </c>
      <c r="D1801" s="83" t="s">
        <v>2197</v>
      </c>
      <c r="E1801" s="84">
        <v>21131</v>
      </c>
      <c r="F1801" s="84" t="s">
        <v>2185</v>
      </c>
      <c r="G1801" s="83" t="s">
        <v>2198</v>
      </c>
      <c r="H1801" s="85">
        <v>16075065</v>
      </c>
      <c r="I1801" s="85">
        <v>1107</v>
      </c>
      <c r="J1801" s="83" t="s">
        <v>2224</v>
      </c>
      <c r="K1801" s="83" t="s">
        <v>2224</v>
      </c>
      <c r="L1801" s="86">
        <v>2489</v>
      </c>
      <c r="M1801" s="83" t="s">
        <v>2225</v>
      </c>
    </row>
    <row r="1802" spans="2:13" ht="13.15" customHeight="1" x14ac:dyDescent="0.2">
      <c r="B1802" s="61">
        <v>2490</v>
      </c>
      <c r="C1802" s="82">
        <v>41</v>
      </c>
      <c r="D1802" s="83" t="s">
        <v>2197</v>
      </c>
      <c r="E1802" s="84">
        <v>21131</v>
      </c>
      <c r="F1802" s="84" t="s">
        <v>2185</v>
      </c>
      <c r="G1802" s="83" t="s">
        <v>2198</v>
      </c>
      <c r="H1802" s="85">
        <v>16075065</v>
      </c>
      <c r="I1802" s="85">
        <v>1107</v>
      </c>
      <c r="J1802" s="83" t="s">
        <v>2224</v>
      </c>
      <c r="K1802" s="83" t="s">
        <v>2224</v>
      </c>
      <c r="L1802" s="86">
        <v>2490</v>
      </c>
      <c r="M1802" s="83" t="s">
        <v>2224</v>
      </c>
    </row>
    <row r="1803" spans="2:13" ht="13.15" customHeight="1" x14ac:dyDescent="0.2">
      <c r="B1803" s="61">
        <v>2491</v>
      </c>
      <c r="C1803" s="82">
        <v>41</v>
      </c>
      <c r="D1803" s="83" t="s">
        <v>2197</v>
      </c>
      <c r="E1803" s="84">
        <v>21041</v>
      </c>
      <c r="F1803" s="84" t="s">
        <v>2203</v>
      </c>
      <c r="G1803" s="83" t="s">
        <v>2198</v>
      </c>
      <c r="H1803" s="85">
        <v>16075066</v>
      </c>
      <c r="I1803" s="85">
        <v>1078</v>
      </c>
      <c r="J1803" s="83" t="s">
        <v>2226</v>
      </c>
      <c r="K1803" s="83" t="s">
        <v>2226</v>
      </c>
      <c r="L1803" s="86">
        <v>2491</v>
      </c>
      <c r="M1803" s="83" t="s">
        <v>2226</v>
      </c>
    </row>
    <row r="1804" spans="2:13" ht="13.15" customHeight="1" x14ac:dyDescent="0.2">
      <c r="B1804" s="61">
        <v>2492</v>
      </c>
      <c r="C1804" s="82">
        <v>41</v>
      </c>
      <c r="D1804" s="83" t="s">
        <v>2197</v>
      </c>
      <c r="E1804" s="84">
        <v>21041</v>
      </c>
      <c r="F1804" s="84" t="s">
        <v>2203</v>
      </c>
      <c r="G1804" s="83" t="s">
        <v>2198</v>
      </c>
      <c r="H1804" s="85">
        <v>16075066</v>
      </c>
      <c r="I1804" s="85">
        <v>1078</v>
      </c>
      <c r="J1804" s="83" t="s">
        <v>2226</v>
      </c>
      <c r="K1804" s="83" t="s">
        <v>2226</v>
      </c>
      <c r="L1804" s="86">
        <v>2492</v>
      </c>
      <c r="M1804" s="83" t="s">
        <v>1870</v>
      </c>
    </row>
    <row r="1805" spans="2:13" ht="13.15" customHeight="1" x14ac:dyDescent="0.2">
      <c r="B1805" s="61">
        <v>2495</v>
      </c>
      <c r="C1805" s="82">
        <v>41</v>
      </c>
      <c r="D1805" s="83" t="s">
        <v>2197</v>
      </c>
      <c r="E1805" s="84">
        <v>56618</v>
      </c>
      <c r="F1805" s="84" t="s">
        <v>2073</v>
      </c>
      <c r="G1805" s="83" t="s">
        <v>2198</v>
      </c>
      <c r="H1805" s="85">
        <v>16075069</v>
      </c>
      <c r="I1805" s="85">
        <v>1264</v>
      </c>
      <c r="J1805" s="83" t="s">
        <v>2227</v>
      </c>
      <c r="K1805" s="83" t="s">
        <v>2227</v>
      </c>
      <c r="L1805" s="86">
        <v>2495</v>
      </c>
      <c r="M1805" s="83" t="s">
        <v>2227</v>
      </c>
    </row>
    <row r="1806" spans="2:13" ht="13.15" customHeight="1" x14ac:dyDescent="0.2">
      <c r="B1806" s="61">
        <v>2415</v>
      </c>
      <c r="C1806" s="82">
        <v>41</v>
      </c>
      <c r="D1806" s="83" t="s">
        <v>2197</v>
      </c>
      <c r="E1806" s="84">
        <v>20891</v>
      </c>
      <c r="F1806" s="84" t="s">
        <v>934</v>
      </c>
      <c r="G1806" s="83" t="s">
        <v>2198</v>
      </c>
      <c r="H1806" s="85">
        <v>16075073</v>
      </c>
      <c r="I1806" s="85">
        <v>1083</v>
      </c>
      <c r="J1806" s="83" t="s">
        <v>2228</v>
      </c>
      <c r="K1806" s="83" t="s">
        <v>2229</v>
      </c>
      <c r="L1806" s="86">
        <v>2415</v>
      </c>
      <c r="M1806" s="83" t="s">
        <v>2230</v>
      </c>
    </row>
    <row r="1807" spans="2:13" ht="13.15" customHeight="1" x14ac:dyDescent="0.2">
      <c r="B1807" s="61">
        <v>2417</v>
      </c>
      <c r="C1807" s="82">
        <v>41</v>
      </c>
      <c r="D1807" s="83" t="s">
        <v>2197</v>
      </c>
      <c r="E1807" s="84">
        <v>21314</v>
      </c>
      <c r="F1807" s="84" t="s">
        <v>2211</v>
      </c>
      <c r="G1807" s="83" t="s">
        <v>2198</v>
      </c>
      <c r="H1807" s="85">
        <v>16075073</v>
      </c>
      <c r="I1807" s="85">
        <v>1083</v>
      </c>
      <c r="J1807" s="83" t="s">
        <v>2228</v>
      </c>
      <c r="K1807" s="83" t="s">
        <v>2229</v>
      </c>
      <c r="L1807" s="86">
        <v>2417</v>
      </c>
      <c r="M1807" s="83" t="s">
        <v>1792</v>
      </c>
    </row>
    <row r="1808" spans="2:13" ht="13.15" customHeight="1" x14ac:dyDescent="0.2">
      <c r="B1808" s="61">
        <v>2430</v>
      </c>
      <c r="C1808" s="82">
        <v>41</v>
      </c>
      <c r="D1808" s="83" t="s">
        <v>2197</v>
      </c>
      <c r="E1808" s="84">
        <v>21314</v>
      </c>
      <c r="F1808" s="84" t="s">
        <v>2211</v>
      </c>
      <c r="G1808" s="83" t="s">
        <v>2198</v>
      </c>
      <c r="H1808" s="85">
        <v>16075073</v>
      </c>
      <c r="I1808" s="85">
        <v>1083</v>
      </c>
      <c r="J1808" s="83" t="s">
        <v>2228</v>
      </c>
      <c r="K1808" s="83" t="s">
        <v>2229</v>
      </c>
      <c r="L1808" s="86">
        <v>2430</v>
      </c>
      <c r="M1808" s="83" t="s">
        <v>2231</v>
      </c>
    </row>
    <row r="1809" spans="2:13" ht="13.15" customHeight="1" x14ac:dyDescent="0.2">
      <c r="B1809" s="61">
        <v>2477</v>
      </c>
      <c r="C1809" s="82">
        <v>41</v>
      </c>
      <c r="D1809" s="83" t="s">
        <v>2197</v>
      </c>
      <c r="E1809" s="84">
        <v>21131</v>
      </c>
      <c r="F1809" s="84" t="s">
        <v>2185</v>
      </c>
      <c r="G1809" s="83" t="s">
        <v>2198</v>
      </c>
      <c r="H1809" s="85">
        <v>16075073</v>
      </c>
      <c r="I1809" s="85">
        <v>1083</v>
      </c>
      <c r="J1809" s="83" t="s">
        <v>2228</v>
      </c>
      <c r="K1809" s="83" t="s">
        <v>2229</v>
      </c>
      <c r="L1809" s="86">
        <v>2477</v>
      </c>
      <c r="M1809" s="83" t="s">
        <v>2232</v>
      </c>
    </row>
    <row r="1810" spans="2:13" ht="13.15" customHeight="1" x14ac:dyDescent="0.2">
      <c r="B1810" s="61">
        <v>2465</v>
      </c>
      <c r="C1810" s="82">
        <v>41</v>
      </c>
      <c r="D1810" s="83" t="s">
        <v>2197</v>
      </c>
      <c r="E1810" s="84">
        <v>21314</v>
      </c>
      <c r="F1810" s="84" t="s">
        <v>2211</v>
      </c>
      <c r="G1810" s="83" t="s">
        <v>2198</v>
      </c>
      <c r="H1810" s="85">
        <v>16075073</v>
      </c>
      <c r="I1810" s="85">
        <v>1083</v>
      </c>
      <c r="J1810" s="83" t="s">
        <v>2228</v>
      </c>
      <c r="K1810" s="83" t="s">
        <v>2229</v>
      </c>
      <c r="L1810" s="86">
        <v>2465</v>
      </c>
      <c r="M1810" s="83" t="s">
        <v>2233</v>
      </c>
    </row>
    <row r="1811" spans="2:13" ht="13.15" customHeight="1" x14ac:dyDescent="0.2">
      <c r="B1811" s="61">
        <v>2478</v>
      </c>
      <c r="C1811" s="82">
        <v>41</v>
      </c>
      <c r="D1811" s="83" t="s">
        <v>2197</v>
      </c>
      <c r="E1811" s="84">
        <v>21041</v>
      </c>
      <c r="F1811" s="84" t="s">
        <v>2203</v>
      </c>
      <c r="G1811" s="83" t="s">
        <v>2198</v>
      </c>
      <c r="H1811" s="85">
        <v>16075073</v>
      </c>
      <c r="I1811" s="85">
        <v>1083</v>
      </c>
      <c r="J1811" s="83" t="s">
        <v>2228</v>
      </c>
      <c r="K1811" s="83" t="s">
        <v>2229</v>
      </c>
      <c r="L1811" s="86">
        <v>2478</v>
      </c>
      <c r="M1811" s="83" t="s">
        <v>2234</v>
      </c>
    </row>
    <row r="1812" spans="2:13" ht="13.15" customHeight="1" x14ac:dyDescent="0.2">
      <c r="B1812" s="61">
        <v>2502</v>
      </c>
      <c r="C1812" s="82">
        <v>41</v>
      </c>
      <c r="D1812" s="83" t="s">
        <v>2197</v>
      </c>
      <c r="E1812" s="84">
        <v>20891</v>
      </c>
      <c r="F1812" s="84" t="s">
        <v>934</v>
      </c>
      <c r="G1812" s="83" t="s">
        <v>2198</v>
      </c>
      <c r="H1812" s="85">
        <v>16075073</v>
      </c>
      <c r="I1812" s="85">
        <v>1083</v>
      </c>
      <c r="J1812" s="83" t="s">
        <v>2228</v>
      </c>
      <c r="K1812" s="83" t="s">
        <v>2229</v>
      </c>
      <c r="L1812" s="86">
        <v>2502</v>
      </c>
      <c r="M1812" s="83" t="s">
        <v>1620</v>
      </c>
    </row>
    <row r="1813" spans="2:13" ht="13.15" customHeight="1" x14ac:dyDescent="0.2">
      <c r="B1813" s="61">
        <v>2479</v>
      </c>
      <c r="C1813" s="82">
        <v>41</v>
      </c>
      <c r="D1813" s="83" t="s">
        <v>2197</v>
      </c>
      <c r="E1813" s="84">
        <v>21041</v>
      </c>
      <c r="F1813" s="84" t="s">
        <v>2203</v>
      </c>
      <c r="G1813" s="83" t="s">
        <v>2198</v>
      </c>
      <c r="H1813" s="85">
        <v>16075073</v>
      </c>
      <c r="I1813" s="85">
        <v>1083</v>
      </c>
      <c r="J1813" s="83" t="s">
        <v>2228</v>
      </c>
      <c r="K1813" s="83" t="s">
        <v>2229</v>
      </c>
      <c r="L1813" s="86">
        <v>2479</v>
      </c>
      <c r="M1813" s="83" t="s">
        <v>2235</v>
      </c>
    </row>
    <row r="1814" spans="2:13" ht="13.15" customHeight="1" x14ac:dyDescent="0.2">
      <c r="B1814" s="61">
        <v>2503</v>
      </c>
      <c r="C1814" s="82">
        <v>41</v>
      </c>
      <c r="D1814" s="83" t="s">
        <v>2197</v>
      </c>
      <c r="E1814" s="84">
        <v>21131</v>
      </c>
      <c r="F1814" s="84" t="s">
        <v>2185</v>
      </c>
      <c r="G1814" s="83" t="s">
        <v>2198</v>
      </c>
      <c r="H1814" s="85">
        <v>16075073</v>
      </c>
      <c r="I1814" s="85">
        <v>1083</v>
      </c>
      <c r="J1814" s="83" t="s">
        <v>2228</v>
      </c>
      <c r="K1814" s="83" t="s">
        <v>2229</v>
      </c>
      <c r="L1814" s="86">
        <v>2503</v>
      </c>
      <c r="M1814" s="83" t="s">
        <v>2236</v>
      </c>
    </row>
    <row r="1815" spans="2:13" ht="13.15" customHeight="1" x14ac:dyDescent="0.2">
      <c r="B1815" s="61">
        <v>2505</v>
      </c>
      <c r="C1815" s="82">
        <v>41</v>
      </c>
      <c r="D1815" s="83" t="s">
        <v>2197</v>
      </c>
      <c r="E1815" s="84">
        <v>21131</v>
      </c>
      <c r="F1815" s="84" t="s">
        <v>2185</v>
      </c>
      <c r="G1815" s="83" t="s">
        <v>2198</v>
      </c>
      <c r="H1815" s="85">
        <v>16075073</v>
      </c>
      <c r="I1815" s="85">
        <v>1083</v>
      </c>
      <c r="J1815" s="83" t="s">
        <v>2228</v>
      </c>
      <c r="K1815" s="83" t="s">
        <v>2229</v>
      </c>
      <c r="L1815" s="86">
        <v>2505</v>
      </c>
      <c r="M1815" s="83" t="s">
        <v>2237</v>
      </c>
    </row>
    <row r="1816" spans="2:13" ht="13.15" customHeight="1" x14ac:dyDescent="0.2">
      <c r="B1816" s="61">
        <v>2506</v>
      </c>
      <c r="C1816" s="82">
        <v>41</v>
      </c>
      <c r="D1816" s="83" t="s">
        <v>2197</v>
      </c>
      <c r="E1816" s="84">
        <v>21131</v>
      </c>
      <c r="F1816" s="84" t="s">
        <v>2185</v>
      </c>
      <c r="G1816" s="83" t="s">
        <v>2198</v>
      </c>
      <c r="H1816" s="85">
        <v>16075073</v>
      </c>
      <c r="I1816" s="85">
        <v>1083</v>
      </c>
      <c r="J1816" s="83" t="s">
        <v>2228</v>
      </c>
      <c r="K1816" s="83" t="s">
        <v>2229</v>
      </c>
      <c r="L1816" s="86">
        <v>2506</v>
      </c>
      <c r="M1816" s="83" t="s">
        <v>2229</v>
      </c>
    </row>
    <row r="1817" spans="2:13" ht="13.15" customHeight="1" x14ac:dyDescent="0.2">
      <c r="B1817" s="61">
        <v>2466</v>
      </c>
      <c r="C1817" s="82">
        <v>41</v>
      </c>
      <c r="D1817" s="83" t="s">
        <v>2197</v>
      </c>
      <c r="E1817" s="84">
        <v>21314</v>
      </c>
      <c r="F1817" s="84" t="s">
        <v>2211</v>
      </c>
      <c r="G1817" s="83" t="s">
        <v>2198</v>
      </c>
      <c r="H1817" s="85">
        <v>16075073</v>
      </c>
      <c r="I1817" s="85">
        <v>1083</v>
      </c>
      <c r="J1817" s="83" t="s">
        <v>2228</v>
      </c>
      <c r="K1817" s="83" t="s">
        <v>2229</v>
      </c>
      <c r="L1817" s="86">
        <v>2466</v>
      </c>
      <c r="M1817" s="83" t="s">
        <v>2238</v>
      </c>
    </row>
    <row r="1818" spans="2:13" ht="13.15" customHeight="1" x14ac:dyDescent="0.2">
      <c r="B1818" s="61">
        <v>2574</v>
      </c>
      <c r="C1818" s="82">
        <v>41</v>
      </c>
      <c r="D1818" s="83" t="s">
        <v>2197</v>
      </c>
      <c r="E1818" s="84">
        <v>20891</v>
      </c>
      <c r="F1818" s="84" t="s">
        <v>934</v>
      </c>
      <c r="G1818" s="83" t="s">
        <v>2198</v>
      </c>
      <c r="H1818" s="85">
        <v>16075073</v>
      </c>
      <c r="I1818" s="85">
        <v>1083</v>
      </c>
      <c r="J1818" s="83" t="s">
        <v>2228</v>
      </c>
      <c r="K1818" s="83" t="s">
        <v>2229</v>
      </c>
      <c r="L1818" s="86">
        <v>2574</v>
      </c>
      <c r="M1818" s="83" t="s">
        <v>2239</v>
      </c>
    </row>
    <row r="1819" spans="2:13" ht="13.15" customHeight="1" x14ac:dyDescent="0.2">
      <c r="B1819" s="61">
        <v>2480</v>
      </c>
      <c r="C1819" s="82">
        <v>41</v>
      </c>
      <c r="D1819" s="83" t="s">
        <v>2197</v>
      </c>
      <c r="E1819" s="84">
        <v>21131</v>
      </c>
      <c r="F1819" s="84" t="s">
        <v>2185</v>
      </c>
      <c r="G1819" s="83" t="s">
        <v>2198</v>
      </c>
      <c r="H1819" s="85">
        <v>16075073</v>
      </c>
      <c r="I1819" s="85">
        <v>1083</v>
      </c>
      <c r="J1819" s="83" t="s">
        <v>2228</v>
      </c>
      <c r="K1819" s="83" t="s">
        <v>2229</v>
      </c>
      <c r="L1819" s="86">
        <v>2480</v>
      </c>
      <c r="M1819" s="83" t="s">
        <v>241</v>
      </c>
    </row>
    <row r="1820" spans="2:13" ht="13.15" customHeight="1" x14ac:dyDescent="0.2">
      <c r="B1820" s="61">
        <v>2416</v>
      </c>
      <c r="C1820" s="82">
        <v>41</v>
      </c>
      <c r="D1820" s="83" t="s">
        <v>2197</v>
      </c>
      <c r="E1820" s="84">
        <v>20891</v>
      </c>
      <c r="F1820" s="84" t="s">
        <v>934</v>
      </c>
      <c r="G1820" s="83" t="s">
        <v>2198</v>
      </c>
      <c r="H1820" s="85">
        <v>16075073</v>
      </c>
      <c r="I1820" s="85">
        <v>1083</v>
      </c>
      <c r="J1820" s="83" t="s">
        <v>2228</v>
      </c>
      <c r="K1820" s="83" t="s">
        <v>2229</v>
      </c>
      <c r="L1820" s="86">
        <v>2416</v>
      </c>
      <c r="M1820" s="83" t="s">
        <v>2240</v>
      </c>
    </row>
    <row r="1821" spans="2:13" ht="13.15" customHeight="1" x14ac:dyDescent="0.2">
      <c r="B1821" s="61">
        <v>2509</v>
      </c>
      <c r="C1821" s="82">
        <v>41</v>
      </c>
      <c r="D1821" s="83" t="s">
        <v>2197</v>
      </c>
      <c r="E1821" s="84">
        <v>21131</v>
      </c>
      <c r="F1821" s="84" t="s">
        <v>2185</v>
      </c>
      <c r="G1821" s="83" t="s">
        <v>2198</v>
      </c>
      <c r="H1821" s="85">
        <v>16075074</v>
      </c>
      <c r="I1821" s="85">
        <v>1185</v>
      </c>
      <c r="J1821" s="83" t="s">
        <v>2241</v>
      </c>
      <c r="K1821" s="83" t="s">
        <v>2241</v>
      </c>
      <c r="L1821" s="86">
        <v>2509</v>
      </c>
      <c r="M1821" s="83" t="s">
        <v>2241</v>
      </c>
    </row>
    <row r="1822" spans="2:13" ht="13.15" customHeight="1" x14ac:dyDescent="0.2">
      <c r="B1822" s="61">
        <v>2510</v>
      </c>
      <c r="C1822" s="82">
        <v>41</v>
      </c>
      <c r="D1822" s="83" t="s">
        <v>2197</v>
      </c>
      <c r="E1822" s="84">
        <v>21131</v>
      </c>
      <c r="F1822" s="84" t="s">
        <v>2185</v>
      </c>
      <c r="G1822" s="83" t="s">
        <v>2198</v>
      </c>
      <c r="H1822" s="85">
        <v>16075075</v>
      </c>
      <c r="I1822" s="85">
        <v>1176</v>
      </c>
      <c r="J1822" s="83" t="s">
        <v>2242</v>
      </c>
      <c r="K1822" s="83" t="s">
        <v>2242</v>
      </c>
      <c r="L1822" s="86">
        <v>2510</v>
      </c>
      <c r="M1822" s="83" t="s">
        <v>2242</v>
      </c>
    </row>
    <row r="1823" spans="2:13" ht="13.15" customHeight="1" x14ac:dyDescent="0.2">
      <c r="B1823" s="61">
        <v>2514</v>
      </c>
      <c r="C1823" s="82">
        <v>41</v>
      </c>
      <c r="D1823" s="83" t="s">
        <v>2197</v>
      </c>
      <c r="E1823" s="84">
        <v>21131</v>
      </c>
      <c r="F1823" s="84" t="s">
        <v>2185</v>
      </c>
      <c r="G1823" s="83" t="s">
        <v>2198</v>
      </c>
      <c r="H1823" s="85">
        <v>16075077</v>
      </c>
      <c r="I1823" s="85">
        <v>1131</v>
      </c>
      <c r="J1823" s="83" t="s">
        <v>2243</v>
      </c>
      <c r="K1823" s="83" t="s">
        <v>2243</v>
      </c>
      <c r="L1823" s="86">
        <v>2514</v>
      </c>
      <c r="M1823" s="83" t="s">
        <v>2244</v>
      </c>
    </row>
    <row r="1824" spans="2:13" ht="13.15" customHeight="1" x14ac:dyDescent="0.2">
      <c r="B1824" s="61">
        <v>2515</v>
      </c>
      <c r="C1824" s="82">
        <v>41</v>
      </c>
      <c r="D1824" s="83" t="s">
        <v>2197</v>
      </c>
      <c r="E1824" s="84">
        <v>21131</v>
      </c>
      <c r="F1824" s="84" t="s">
        <v>2185</v>
      </c>
      <c r="G1824" s="83" t="s">
        <v>2198</v>
      </c>
      <c r="H1824" s="85">
        <v>16075077</v>
      </c>
      <c r="I1824" s="85">
        <v>1131</v>
      </c>
      <c r="J1824" s="83" t="s">
        <v>2243</v>
      </c>
      <c r="K1824" s="83" t="s">
        <v>2243</v>
      </c>
      <c r="L1824" s="86">
        <v>2515</v>
      </c>
      <c r="M1824" s="83" t="s">
        <v>2243</v>
      </c>
    </row>
    <row r="1825" spans="2:13" ht="13.15" customHeight="1" x14ac:dyDescent="0.2">
      <c r="B1825" s="61">
        <v>2517</v>
      </c>
      <c r="C1825" s="82">
        <v>41</v>
      </c>
      <c r="D1825" s="83" t="s">
        <v>2197</v>
      </c>
      <c r="E1825" s="84">
        <v>21131</v>
      </c>
      <c r="F1825" s="84" t="s">
        <v>2185</v>
      </c>
      <c r="G1825" s="83" t="s">
        <v>2198</v>
      </c>
      <c r="H1825" s="85">
        <v>16075077</v>
      </c>
      <c r="I1825" s="85">
        <v>1131</v>
      </c>
      <c r="J1825" s="83" t="s">
        <v>2243</v>
      </c>
      <c r="K1825" s="83" t="s">
        <v>2243</v>
      </c>
      <c r="L1825" s="86">
        <v>2517</v>
      </c>
      <c r="M1825" s="83" t="s">
        <v>2245</v>
      </c>
    </row>
    <row r="1826" spans="2:13" ht="13.15" customHeight="1" x14ac:dyDescent="0.2">
      <c r="B1826" s="61">
        <v>2519</v>
      </c>
      <c r="C1826" s="82">
        <v>41</v>
      </c>
      <c r="D1826" s="83" t="s">
        <v>2197</v>
      </c>
      <c r="E1826" s="84">
        <v>21131</v>
      </c>
      <c r="F1826" s="84" t="s">
        <v>2185</v>
      </c>
      <c r="G1826" s="83" t="s">
        <v>2198</v>
      </c>
      <c r="H1826" s="85">
        <v>16075081</v>
      </c>
      <c r="I1826" s="85">
        <v>1240</v>
      </c>
      <c r="J1826" s="83" t="s">
        <v>2246</v>
      </c>
      <c r="K1826" s="83" t="s">
        <v>2246</v>
      </c>
      <c r="L1826" s="86">
        <v>2519</v>
      </c>
      <c r="M1826" s="83" t="s">
        <v>2247</v>
      </c>
    </row>
    <row r="1827" spans="2:13" ht="13.15" customHeight="1" x14ac:dyDescent="0.2">
      <c r="B1827" s="61">
        <v>2520</v>
      </c>
      <c r="C1827" s="82">
        <v>41</v>
      </c>
      <c r="D1827" s="83" t="s">
        <v>2197</v>
      </c>
      <c r="E1827" s="84">
        <v>21131</v>
      </c>
      <c r="F1827" s="84" t="s">
        <v>2185</v>
      </c>
      <c r="G1827" s="83" t="s">
        <v>2198</v>
      </c>
      <c r="H1827" s="85">
        <v>16075081</v>
      </c>
      <c r="I1827" s="85">
        <v>1240</v>
      </c>
      <c r="J1827" s="83" t="s">
        <v>2246</v>
      </c>
      <c r="K1827" s="83" t="s">
        <v>2246</v>
      </c>
      <c r="L1827" s="86">
        <v>2520</v>
      </c>
      <c r="M1827" s="83" t="s">
        <v>2248</v>
      </c>
    </row>
    <row r="1828" spans="2:13" ht="13.15" customHeight="1" x14ac:dyDescent="0.2">
      <c r="B1828" s="61">
        <v>2521</v>
      </c>
      <c r="C1828" s="82">
        <v>41</v>
      </c>
      <c r="D1828" s="83" t="s">
        <v>2197</v>
      </c>
      <c r="E1828" s="84">
        <v>21131</v>
      </c>
      <c r="F1828" s="84" t="s">
        <v>2185</v>
      </c>
      <c r="G1828" s="83" t="s">
        <v>2198</v>
      </c>
      <c r="H1828" s="85">
        <v>16075081</v>
      </c>
      <c r="I1828" s="85">
        <v>1240</v>
      </c>
      <c r="J1828" s="83" t="s">
        <v>2246</v>
      </c>
      <c r="K1828" s="83" t="s">
        <v>2246</v>
      </c>
      <c r="L1828" s="86">
        <v>2521</v>
      </c>
      <c r="M1828" s="83" t="s">
        <v>2246</v>
      </c>
    </row>
    <row r="1829" spans="2:13" ht="12.75" customHeight="1" x14ac:dyDescent="0.2">
      <c r="B1829" s="61">
        <v>2530</v>
      </c>
      <c r="C1829" s="82">
        <v>41</v>
      </c>
      <c r="D1829" s="83" t="s">
        <v>2197</v>
      </c>
      <c r="E1829" s="84">
        <v>21131</v>
      </c>
      <c r="F1829" s="84" t="s">
        <v>2185</v>
      </c>
      <c r="G1829" s="83" t="s">
        <v>2198</v>
      </c>
      <c r="H1829" s="85">
        <v>16075085</v>
      </c>
      <c r="I1829" s="85">
        <v>1146</v>
      </c>
      <c r="J1829" s="83" t="s">
        <v>2249</v>
      </c>
      <c r="K1829" s="83" t="s">
        <v>2250</v>
      </c>
      <c r="L1829" s="86">
        <v>2530</v>
      </c>
      <c r="M1829" s="83" t="s">
        <v>2250</v>
      </c>
    </row>
    <row r="1830" spans="2:13" ht="12.75" customHeight="1" x14ac:dyDescent="0.2">
      <c r="B1830" s="61">
        <v>2532</v>
      </c>
      <c r="C1830" s="82">
        <v>41</v>
      </c>
      <c r="D1830" s="83" t="s">
        <v>2197</v>
      </c>
      <c r="E1830" s="84">
        <v>21107</v>
      </c>
      <c r="F1830" s="84" t="s">
        <v>1971</v>
      </c>
      <c r="G1830" s="83" t="s">
        <v>2198</v>
      </c>
      <c r="H1830" s="85">
        <v>16075085</v>
      </c>
      <c r="I1830" s="85">
        <v>1146</v>
      </c>
      <c r="J1830" s="83" t="s">
        <v>2249</v>
      </c>
      <c r="K1830" s="83" t="s">
        <v>2250</v>
      </c>
      <c r="L1830" s="86">
        <v>2532</v>
      </c>
      <c r="M1830" s="83" t="s">
        <v>2251</v>
      </c>
    </row>
    <row r="1831" spans="2:13" ht="12.75" customHeight="1" x14ac:dyDescent="0.2">
      <c r="B1831" s="61">
        <v>2534</v>
      </c>
      <c r="C1831" s="82">
        <v>41</v>
      </c>
      <c r="D1831" s="83" t="s">
        <v>2197</v>
      </c>
      <c r="E1831" s="84">
        <v>21131</v>
      </c>
      <c r="F1831" s="84" t="s">
        <v>2185</v>
      </c>
      <c r="G1831" s="83" t="s">
        <v>2198</v>
      </c>
      <c r="H1831" s="85">
        <v>16075087</v>
      </c>
      <c r="I1831" s="85">
        <v>1204</v>
      </c>
      <c r="J1831" s="83" t="s">
        <v>2252</v>
      </c>
      <c r="K1831" s="83" t="s">
        <v>2252</v>
      </c>
      <c r="L1831" s="86">
        <v>2534</v>
      </c>
      <c r="M1831" s="83" t="s">
        <v>2252</v>
      </c>
    </row>
    <row r="1832" spans="2:13" ht="12.75" customHeight="1" x14ac:dyDescent="0.2">
      <c r="B1832" s="61">
        <v>2535</v>
      </c>
      <c r="C1832" s="82">
        <v>41</v>
      </c>
      <c r="D1832" s="83" t="s">
        <v>2197</v>
      </c>
      <c r="E1832" s="84">
        <v>21131</v>
      </c>
      <c r="F1832" s="84" t="s">
        <v>2185</v>
      </c>
      <c r="G1832" s="83" t="s">
        <v>2198</v>
      </c>
      <c r="H1832" s="85">
        <v>16075088</v>
      </c>
      <c r="I1832" s="85">
        <v>1218</v>
      </c>
      <c r="J1832" s="83" t="s">
        <v>2253</v>
      </c>
      <c r="K1832" s="83" t="s">
        <v>2254</v>
      </c>
      <c r="L1832" s="86">
        <v>2535</v>
      </c>
      <c r="M1832" s="83" t="s">
        <v>2255</v>
      </c>
    </row>
    <row r="1833" spans="2:13" ht="12.75" customHeight="1" x14ac:dyDescent="0.2">
      <c r="B1833" s="61">
        <v>2536</v>
      </c>
      <c r="C1833" s="82">
        <v>41</v>
      </c>
      <c r="D1833" s="83" t="s">
        <v>2197</v>
      </c>
      <c r="E1833" s="84">
        <v>21131</v>
      </c>
      <c r="F1833" s="84" t="s">
        <v>2185</v>
      </c>
      <c r="G1833" s="83" t="s">
        <v>2198</v>
      </c>
      <c r="H1833" s="85">
        <v>16075088</v>
      </c>
      <c r="I1833" s="85">
        <v>1218</v>
      </c>
      <c r="J1833" s="83" t="s">
        <v>2253</v>
      </c>
      <c r="K1833" s="83" t="s">
        <v>2254</v>
      </c>
      <c r="L1833" s="86">
        <v>2536</v>
      </c>
      <c r="M1833" s="83" t="s">
        <v>2256</v>
      </c>
    </row>
    <row r="1834" spans="2:13" ht="12.75" customHeight="1" x14ac:dyDescent="0.2">
      <c r="B1834" s="61">
        <v>2537</v>
      </c>
      <c r="C1834" s="82">
        <v>41</v>
      </c>
      <c r="D1834" s="83" t="s">
        <v>2197</v>
      </c>
      <c r="E1834" s="84">
        <v>21131</v>
      </c>
      <c r="F1834" s="84" t="s">
        <v>2185</v>
      </c>
      <c r="G1834" s="83" t="s">
        <v>2198</v>
      </c>
      <c r="H1834" s="85">
        <v>16075088</v>
      </c>
      <c r="I1834" s="85">
        <v>1218</v>
      </c>
      <c r="J1834" s="83" t="s">
        <v>2253</v>
      </c>
      <c r="K1834" s="83" t="s">
        <v>2254</v>
      </c>
      <c r="L1834" s="86">
        <v>2537</v>
      </c>
      <c r="M1834" s="83" t="s">
        <v>2257</v>
      </c>
    </row>
    <row r="1835" spans="2:13" ht="12.75" customHeight="1" x14ac:dyDescent="0.2">
      <c r="B1835" s="61">
        <v>2538</v>
      </c>
      <c r="C1835" s="82">
        <v>41</v>
      </c>
      <c r="D1835" s="83" t="s">
        <v>2197</v>
      </c>
      <c r="E1835" s="84">
        <v>21131</v>
      </c>
      <c r="F1835" s="84" t="s">
        <v>2185</v>
      </c>
      <c r="G1835" s="83" t="s">
        <v>2198</v>
      </c>
      <c r="H1835" s="85">
        <v>16075088</v>
      </c>
      <c r="I1835" s="85">
        <v>1218</v>
      </c>
      <c r="J1835" s="83" t="s">
        <v>2253</v>
      </c>
      <c r="K1835" s="83" t="s">
        <v>2254</v>
      </c>
      <c r="L1835" s="86">
        <v>2538</v>
      </c>
      <c r="M1835" s="83" t="s">
        <v>2254</v>
      </c>
    </row>
    <row r="1836" spans="2:13" ht="12.75" customHeight="1" x14ac:dyDescent="0.2">
      <c r="B1836" s="61">
        <v>2539</v>
      </c>
      <c r="C1836" s="82">
        <v>41</v>
      </c>
      <c r="D1836" s="83" t="s">
        <v>2197</v>
      </c>
      <c r="E1836" s="84">
        <v>20891</v>
      </c>
      <c r="F1836" s="84" t="s">
        <v>934</v>
      </c>
      <c r="G1836" s="83" t="s">
        <v>2198</v>
      </c>
      <c r="H1836" s="85">
        <v>16075093</v>
      </c>
      <c r="I1836" s="85">
        <v>1073</v>
      </c>
      <c r="J1836" s="83" t="s">
        <v>2258</v>
      </c>
      <c r="K1836" s="83" t="s">
        <v>2258</v>
      </c>
      <c r="L1836" s="86">
        <v>2539</v>
      </c>
      <c r="M1836" s="83" t="s">
        <v>2258</v>
      </c>
    </row>
    <row r="1837" spans="2:13" ht="12.75" customHeight="1" x14ac:dyDescent="0.2">
      <c r="B1837" s="61">
        <v>2540</v>
      </c>
      <c r="C1837" s="82">
        <v>41</v>
      </c>
      <c r="D1837" s="83" t="s">
        <v>2197</v>
      </c>
      <c r="E1837" s="84">
        <v>20891</v>
      </c>
      <c r="F1837" s="84" t="s">
        <v>934</v>
      </c>
      <c r="G1837" s="83" t="s">
        <v>2198</v>
      </c>
      <c r="H1837" s="85">
        <v>16075093</v>
      </c>
      <c r="I1837" s="85">
        <v>1073</v>
      </c>
      <c r="J1837" s="83" t="s">
        <v>2258</v>
      </c>
      <c r="K1837" s="83" t="s">
        <v>2258</v>
      </c>
      <c r="L1837" s="86">
        <v>2540</v>
      </c>
      <c r="M1837" s="83" t="s">
        <v>2259</v>
      </c>
    </row>
    <row r="1838" spans="2:13" ht="12.75" customHeight="1" x14ac:dyDescent="0.2">
      <c r="B1838" s="61">
        <v>2564</v>
      </c>
      <c r="C1838" s="82">
        <v>41</v>
      </c>
      <c r="D1838" s="83" t="s">
        <v>2197</v>
      </c>
      <c r="E1838" s="84">
        <v>21131</v>
      </c>
      <c r="F1838" s="84" t="s">
        <v>2185</v>
      </c>
      <c r="G1838" s="83" t="s">
        <v>2198</v>
      </c>
      <c r="H1838" s="85">
        <v>16075099</v>
      </c>
      <c r="I1838" s="85">
        <v>1134</v>
      </c>
      <c r="J1838" s="83" t="s">
        <v>2260</v>
      </c>
      <c r="K1838" s="83" t="s">
        <v>2260</v>
      </c>
      <c r="L1838" s="86">
        <v>2564</v>
      </c>
      <c r="M1838" s="83" t="s">
        <v>2260</v>
      </c>
    </row>
    <row r="1839" spans="2:13" ht="12.75" customHeight="1" x14ac:dyDescent="0.2">
      <c r="B1839" s="61">
        <v>2565</v>
      </c>
      <c r="C1839" s="82">
        <v>41</v>
      </c>
      <c r="D1839" s="83" t="s">
        <v>2197</v>
      </c>
      <c r="E1839" s="84">
        <v>21131</v>
      </c>
      <c r="F1839" s="84" t="s">
        <v>2185</v>
      </c>
      <c r="G1839" s="83" t="s">
        <v>2198</v>
      </c>
      <c r="H1839" s="85">
        <v>16075099</v>
      </c>
      <c r="I1839" s="85">
        <v>1134</v>
      </c>
      <c r="J1839" s="83" t="s">
        <v>2260</v>
      </c>
      <c r="K1839" s="83" t="s">
        <v>2260</v>
      </c>
      <c r="L1839" s="86">
        <v>2565</v>
      </c>
      <c r="M1839" s="83" t="s">
        <v>2261</v>
      </c>
    </row>
    <row r="1840" spans="2:13" ht="12.75" customHeight="1" x14ac:dyDescent="0.2">
      <c r="B1840" s="61">
        <v>2566</v>
      </c>
      <c r="C1840" s="82">
        <v>41</v>
      </c>
      <c r="D1840" s="83" t="s">
        <v>2197</v>
      </c>
      <c r="E1840" s="84">
        <v>21131</v>
      </c>
      <c r="F1840" s="84" t="s">
        <v>2185</v>
      </c>
      <c r="G1840" s="83" t="s">
        <v>2198</v>
      </c>
      <c r="H1840" s="85">
        <v>16075099</v>
      </c>
      <c r="I1840" s="85">
        <v>1134</v>
      </c>
      <c r="J1840" s="83" t="s">
        <v>2260</v>
      </c>
      <c r="K1840" s="83" t="s">
        <v>2260</v>
      </c>
      <c r="L1840" s="86">
        <v>2566</v>
      </c>
      <c r="M1840" s="83" t="s">
        <v>2262</v>
      </c>
    </row>
    <row r="1841" spans="2:13" ht="13.15" customHeight="1" x14ac:dyDescent="0.2">
      <c r="B1841" s="61">
        <v>2567</v>
      </c>
      <c r="C1841" s="82">
        <v>41</v>
      </c>
      <c r="D1841" s="83" t="s">
        <v>2197</v>
      </c>
      <c r="E1841" s="84">
        <v>56618</v>
      </c>
      <c r="F1841" s="84" t="s">
        <v>2073</v>
      </c>
      <c r="G1841" s="83" t="s">
        <v>2198</v>
      </c>
      <c r="H1841" s="85">
        <v>16075101</v>
      </c>
      <c r="I1841" s="85">
        <v>1262</v>
      </c>
      <c r="J1841" s="83" t="s">
        <v>2263</v>
      </c>
      <c r="K1841" s="83" t="s">
        <v>2263</v>
      </c>
      <c r="L1841" s="86">
        <v>2567</v>
      </c>
      <c r="M1841" s="83" t="s">
        <v>2263</v>
      </c>
    </row>
    <row r="1842" spans="2:13" ht="13.15" customHeight="1" x14ac:dyDescent="0.2">
      <c r="B1842" s="61">
        <v>2571</v>
      </c>
      <c r="C1842" s="82">
        <v>41</v>
      </c>
      <c r="D1842" s="83" t="s">
        <v>2197</v>
      </c>
      <c r="E1842" s="84">
        <v>21131</v>
      </c>
      <c r="F1842" s="84" t="s">
        <v>2185</v>
      </c>
      <c r="G1842" s="83" t="s">
        <v>2198</v>
      </c>
      <c r="H1842" s="85">
        <v>16075103</v>
      </c>
      <c r="I1842" s="85">
        <v>1257</v>
      </c>
      <c r="J1842" s="83" t="s">
        <v>2264</v>
      </c>
      <c r="K1842" s="83" t="s">
        <v>2264</v>
      </c>
      <c r="L1842" s="86">
        <v>2571</v>
      </c>
      <c r="M1842" s="83" t="s">
        <v>2264</v>
      </c>
    </row>
    <row r="1843" spans="2:13" ht="13.15" customHeight="1" x14ac:dyDescent="0.2">
      <c r="B1843" s="61">
        <v>2572</v>
      </c>
      <c r="C1843" s="82">
        <v>41</v>
      </c>
      <c r="D1843" s="83" t="s">
        <v>2197</v>
      </c>
      <c r="E1843" s="84">
        <v>21131</v>
      </c>
      <c r="F1843" s="84" t="s">
        <v>2185</v>
      </c>
      <c r="G1843" s="83" t="s">
        <v>2198</v>
      </c>
      <c r="H1843" s="85">
        <v>16075103</v>
      </c>
      <c r="I1843" s="85">
        <v>1257</v>
      </c>
      <c r="J1843" s="83" t="s">
        <v>2264</v>
      </c>
      <c r="K1843" s="83" t="s">
        <v>2264</v>
      </c>
      <c r="L1843" s="86">
        <v>2572</v>
      </c>
      <c r="M1843" s="83" t="s">
        <v>2170</v>
      </c>
    </row>
    <row r="1844" spans="2:13" ht="13.15" customHeight="1" x14ac:dyDescent="0.2">
      <c r="B1844" s="61">
        <v>2573</v>
      </c>
      <c r="C1844" s="82">
        <v>41</v>
      </c>
      <c r="D1844" s="83" t="s">
        <v>2197</v>
      </c>
      <c r="E1844" s="84">
        <v>21131</v>
      </c>
      <c r="F1844" s="84" t="s">
        <v>2185</v>
      </c>
      <c r="G1844" s="83" t="s">
        <v>2198</v>
      </c>
      <c r="H1844" s="85">
        <v>16075105</v>
      </c>
      <c r="I1844" s="85">
        <v>1190</v>
      </c>
      <c r="J1844" s="83" t="s">
        <v>2265</v>
      </c>
      <c r="K1844" s="83" t="s">
        <v>2265</v>
      </c>
      <c r="L1844" s="86">
        <v>2573</v>
      </c>
      <c r="M1844" s="83" t="s">
        <v>2265</v>
      </c>
    </row>
    <row r="1845" spans="2:13" ht="13.15" customHeight="1" x14ac:dyDescent="0.2">
      <c r="B1845" s="61">
        <v>2577</v>
      </c>
      <c r="C1845" s="82">
        <v>41</v>
      </c>
      <c r="D1845" s="83" t="s">
        <v>2197</v>
      </c>
      <c r="E1845" s="84">
        <v>21131</v>
      </c>
      <c r="F1845" s="84" t="s">
        <v>2185</v>
      </c>
      <c r="G1845" s="83" t="s">
        <v>2198</v>
      </c>
      <c r="H1845" s="85">
        <v>16075114</v>
      </c>
      <c r="I1845" s="85">
        <v>1148</v>
      </c>
      <c r="J1845" s="83" t="s">
        <v>2266</v>
      </c>
      <c r="K1845" s="83" t="s">
        <v>2266</v>
      </c>
      <c r="L1845" s="86">
        <v>2577</v>
      </c>
      <c r="M1845" s="83" t="s">
        <v>2266</v>
      </c>
    </row>
    <row r="1846" spans="2:13" ht="13.15" customHeight="1" x14ac:dyDescent="0.2">
      <c r="B1846" s="61">
        <v>2578</v>
      </c>
      <c r="C1846" s="82">
        <v>41</v>
      </c>
      <c r="D1846" s="83" t="s">
        <v>2197</v>
      </c>
      <c r="E1846" s="84">
        <v>21041</v>
      </c>
      <c r="F1846" s="84" t="s">
        <v>2203</v>
      </c>
      <c r="G1846" s="83" t="s">
        <v>2198</v>
      </c>
      <c r="H1846" s="85">
        <v>16075114</v>
      </c>
      <c r="I1846" s="85">
        <v>1148</v>
      </c>
      <c r="J1846" s="83" t="s">
        <v>2266</v>
      </c>
      <c r="K1846" s="83" t="s">
        <v>2266</v>
      </c>
      <c r="L1846" s="86">
        <v>2578</v>
      </c>
      <c r="M1846" s="83" t="s">
        <v>2267</v>
      </c>
    </row>
    <row r="1847" spans="2:13" ht="13.15" customHeight="1" x14ac:dyDescent="0.2">
      <c r="B1847" s="61">
        <v>2522</v>
      </c>
      <c r="C1847" s="82">
        <v>41</v>
      </c>
      <c r="D1847" s="83" t="s">
        <v>2197</v>
      </c>
      <c r="E1847" s="84">
        <v>20891</v>
      </c>
      <c r="F1847" s="84" t="s">
        <v>934</v>
      </c>
      <c r="G1847" s="83" t="s">
        <v>2198</v>
      </c>
      <c r="H1847" s="85">
        <v>16075116</v>
      </c>
      <c r="I1847" s="85">
        <v>1061</v>
      </c>
      <c r="J1847" s="83" t="s">
        <v>2268</v>
      </c>
      <c r="K1847" s="83" t="s">
        <v>2269</v>
      </c>
      <c r="L1847" s="86">
        <v>2522</v>
      </c>
      <c r="M1847" s="83" t="s">
        <v>2152</v>
      </c>
    </row>
    <row r="1848" spans="2:13" ht="13.15" customHeight="1" x14ac:dyDescent="0.2">
      <c r="B1848" s="61">
        <v>2580</v>
      </c>
      <c r="C1848" s="82">
        <v>41</v>
      </c>
      <c r="D1848" s="83" t="s">
        <v>2197</v>
      </c>
      <c r="E1848" s="84">
        <v>21131</v>
      </c>
      <c r="F1848" s="84" t="s">
        <v>2185</v>
      </c>
      <c r="G1848" s="83" t="s">
        <v>2198</v>
      </c>
      <c r="H1848" s="85">
        <v>16075116</v>
      </c>
      <c r="I1848" s="85">
        <v>1061</v>
      </c>
      <c r="J1848" s="83" t="s">
        <v>2268</v>
      </c>
      <c r="K1848" s="83" t="s">
        <v>2269</v>
      </c>
      <c r="L1848" s="86">
        <v>2580</v>
      </c>
      <c r="M1848" s="83" t="s">
        <v>2270</v>
      </c>
    </row>
    <row r="1849" spans="2:13" ht="13.15" customHeight="1" x14ac:dyDescent="0.2">
      <c r="B1849" s="61">
        <v>2581</v>
      </c>
      <c r="C1849" s="82">
        <v>41</v>
      </c>
      <c r="D1849" s="83" t="s">
        <v>2197</v>
      </c>
      <c r="E1849" s="84">
        <v>20891</v>
      </c>
      <c r="F1849" s="84" t="s">
        <v>934</v>
      </c>
      <c r="G1849" s="83" t="s">
        <v>2198</v>
      </c>
      <c r="H1849" s="85">
        <v>16075116</v>
      </c>
      <c r="I1849" s="85">
        <v>1061</v>
      </c>
      <c r="J1849" s="83" t="s">
        <v>2268</v>
      </c>
      <c r="K1849" s="83" t="s">
        <v>2269</v>
      </c>
      <c r="L1849" s="86">
        <v>2581</v>
      </c>
      <c r="M1849" s="83" t="s">
        <v>2271</v>
      </c>
    </row>
    <row r="1850" spans="2:13" ht="13.15" customHeight="1" x14ac:dyDescent="0.2">
      <c r="B1850" s="61">
        <v>2584</v>
      </c>
      <c r="C1850" s="82">
        <v>41</v>
      </c>
      <c r="D1850" s="83" t="s">
        <v>2197</v>
      </c>
      <c r="E1850" s="84">
        <v>21041</v>
      </c>
      <c r="F1850" s="84" t="s">
        <v>2203</v>
      </c>
      <c r="G1850" s="83" t="s">
        <v>2198</v>
      </c>
      <c r="H1850" s="85">
        <v>16075116</v>
      </c>
      <c r="I1850" s="85">
        <v>1061</v>
      </c>
      <c r="J1850" s="83" t="s">
        <v>2268</v>
      </c>
      <c r="K1850" s="83" t="s">
        <v>2269</v>
      </c>
      <c r="L1850" s="86">
        <v>2584</v>
      </c>
      <c r="M1850" s="83" t="s">
        <v>2272</v>
      </c>
    </row>
    <row r="1851" spans="2:13" ht="13.15" customHeight="1" x14ac:dyDescent="0.2">
      <c r="B1851" s="61">
        <v>2585</v>
      </c>
      <c r="C1851" s="82">
        <v>41</v>
      </c>
      <c r="D1851" s="83" t="s">
        <v>2197</v>
      </c>
      <c r="E1851" s="84">
        <v>20891</v>
      </c>
      <c r="F1851" s="84" t="s">
        <v>934</v>
      </c>
      <c r="G1851" s="83" t="s">
        <v>2198</v>
      </c>
      <c r="H1851" s="85">
        <v>16075116</v>
      </c>
      <c r="I1851" s="85">
        <v>1061</v>
      </c>
      <c r="J1851" s="83" t="s">
        <v>2268</v>
      </c>
      <c r="K1851" s="83" t="s">
        <v>2269</v>
      </c>
      <c r="L1851" s="86">
        <v>2585</v>
      </c>
      <c r="M1851" s="83" t="s">
        <v>2273</v>
      </c>
    </row>
    <row r="1852" spans="2:13" ht="13.15" customHeight="1" x14ac:dyDescent="0.2">
      <c r="B1852" s="61">
        <v>2523</v>
      </c>
      <c r="C1852" s="82">
        <v>41</v>
      </c>
      <c r="D1852" s="83" t="s">
        <v>2197</v>
      </c>
      <c r="E1852" s="84">
        <v>20891</v>
      </c>
      <c r="F1852" s="84" t="s">
        <v>934</v>
      </c>
      <c r="G1852" s="83" t="s">
        <v>2198</v>
      </c>
      <c r="H1852" s="85">
        <v>16075116</v>
      </c>
      <c r="I1852" s="85">
        <v>1061</v>
      </c>
      <c r="J1852" s="83" t="s">
        <v>2268</v>
      </c>
      <c r="K1852" s="83" t="s">
        <v>2269</v>
      </c>
      <c r="L1852" s="86">
        <v>2523</v>
      </c>
      <c r="M1852" s="83" t="s">
        <v>2274</v>
      </c>
    </row>
    <row r="1853" spans="2:13" ht="13.15" customHeight="1" x14ac:dyDescent="0.2">
      <c r="B1853" s="61">
        <v>2586</v>
      </c>
      <c r="C1853" s="82">
        <v>41</v>
      </c>
      <c r="D1853" s="83" t="s">
        <v>2197</v>
      </c>
      <c r="E1853" s="84">
        <v>20891</v>
      </c>
      <c r="F1853" s="84" t="s">
        <v>934</v>
      </c>
      <c r="G1853" s="83" t="s">
        <v>2198</v>
      </c>
      <c r="H1853" s="85">
        <v>16075116</v>
      </c>
      <c r="I1853" s="85">
        <v>1061</v>
      </c>
      <c r="J1853" s="83" t="s">
        <v>2268</v>
      </c>
      <c r="K1853" s="83" t="s">
        <v>2269</v>
      </c>
      <c r="L1853" s="86">
        <v>2586</v>
      </c>
      <c r="M1853" s="83" t="s">
        <v>2275</v>
      </c>
    </row>
    <row r="1854" spans="2:13" ht="13.15" customHeight="1" x14ac:dyDescent="0.2">
      <c r="B1854" s="61">
        <v>2588</v>
      </c>
      <c r="C1854" s="82">
        <v>41</v>
      </c>
      <c r="D1854" s="83" t="s">
        <v>2197</v>
      </c>
      <c r="E1854" s="84">
        <v>21131</v>
      </c>
      <c r="F1854" s="84" t="s">
        <v>2185</v>
      </c>
      <c r="G1854" s="83" t="s">
        <v>2198</v>
      </c>
      <c r="H1854" s="85">
        <v>16075116</v>
      </c>
      <c r="I1854" s="85">
        <v>1061</v>
      </c>
      <c r="J1854" s="83" t="s">
        <v>2268</v>
      </c>
      <c r="K1854" s="83" t="s">
        <v>2269</v>
      </c>
      <c r="L1854" s="86">
        <v>2588</v>
      </c>
      <c r="M1854" s="83" t="s">
        <v>2269</v>
      </c>
    </row>
    <row r="1855" spans="2:13" ht="13.15" customHeight="1" x14ac:dyDescent="0.2">
      <c r="B1855" s="61">
        <v>2590</v>
      </c>
      <c r="C1855" s="82">
        <v>41</v>
      </c>
      <c r="D1855" s="83" t="s">
        <v>2197</v>
      </c>
      <c r="E1855" s="84">
        <v>21131</v>
      </c>
      <c r="F1855" s="84" t="s">
        <v>2185</v>
      </c>
      <c r="G1855" s="83" t="s">
        <v>2198</v>
      </c>
      <c r="H1855" s="85">
        <v>16075121</v>
      </c>
      <c r="I1855" s="85">
        <v>1168</v>
      </c>
      <c r="J1855" s="83" t="s">
        <v>2276</v>
      </c>
      <c r="K1855" s="83" t="s">
        <v>2276</v>
      </c>
      <c r="L1855" s="86">
        <v>2590</v>
      </c>
      <c r="M1855" s="83" t="s">
        <v>2277</v>
      </c>
    </row>
    <row r="1856" spans="2:13" ht="13.15" customHeight="1" x14ac:dyDescent="0.2">
      <c r="B1856" s="61">
        <v>2591</v>
      </c>
      <c r="C1856" s="82">
        <v>41</v>
      </c>
      <c r="D1856" s="83" t="s">
        <v>2197</v>
      </c>
      <c r="E1856" s="84">
        <v>21131</v>
      </c>
      <c r="F1856" s="84" t="s">
        <v>2185</v>
      </c>
      <c r="G1856" s="83" t="s">
        <v>2198</v>
      </c>
      <c r="H1856" s="85">
        <v>16075121</v>
      </c>
      <c r="I1856" s="85">
        <v>1168</v>
      </c>
      <c r="J1856" s="83" t="s">
        <v>2276</v>
      </c>
      <c r="K1856" s="83" t="s">
        <v>2276</v>
      </c>
      <c r="L1856" s="86">
        <v>2591</v>
      </c>
      <c r="M1856" s="83" t="s">
        <v>2276</v>
      </c>
    </row>
    <row r="1857" spans="2:13" ht="13.15" customHeight="1" x14ac:dyDescent="0.2">
      <c r="B1857" s="61">
        <v>2593</v>
      </c>
      <c r="C1857" s="82">
        <v>41</v>
      </c>
      <c r="D1857" s="83" t="s">
        <v>2197</v>
      </c>
      <c r="E1857" s="84">
        <v>21131</v>
      </c>
      <c r="F1857" s="84" t="s">
        <v>2185</v>
      </c>
      <c r="G1857" s="83" t="s">
        <v>2198</v>
      </c>
      <c r="H1857" s="85">
        <v>16075124</v>
      </c>
      <c r="I1857" s="85">
        <v>1217</v>
      </c>
      <c r="J1857" s="83" t="s">
        <v>2278</v>
      </c>
      <c r="K1857" s="83" t="s">
        <v>2278</v>
      </c>
      <c r="L1857" s="86">
        <v>2593</v>
      </c>
      <c r="M1857" s="83" t="s">
        <v>2278</v>
      </c>
    </row>
    <row r="1858" spans="2:13" ht="13.15" customHeight="1" x14ac:dyDescent="0.2">
      <c r="B1858" s="61">
        <v>2602</v>
      </c>
      <c r="C1858" s="82">
        <v>41</v>
      </c>
      <c r="D1858" s="83" t="s">
        <v>2197</v>
      </c>
      <c r="E1858" s="84">
        <v>56618</v>
      </c>
      <c r="F1858" s="84" t="s">
        <v>2073</v>
      </c>
      <c r="G1858" s="83" t="s">
        <v>2198</v>
      </c>
      <c r="H1858" s="85">
        <v>16075125</v>
      </c>
      <c r="I1858" s="85">
        <v>11</v>
      </c>
      <c r="J1858" s="83" t="s">
        <v>2279</v>
      </c>
      <c r="K1858" s="83" t="s">
        <v>2279</v>
      </c>
      <c r="L1858" s="86">
        <v>2602</v>
      </c>
      <c r="M1858" s="83" t="s">
        <v>2283</v>
      </c>
    </row>
    <row r="1859" spans="2:13" ht="13.15" customHeight="1" x14ac:dyDescent="0.2">
      <c r="B1859" s="61">
        <v>2595</v>
      </c>
      <c r="C1859" s="82">
        <v>41</v>
      </c>
      <c r="D1859" s="83" t="s">
        <v>2197</v>
      </c>
      <c r="E1859" s="84">
        <v>56618</v>
      </c>
      <c r="F1859" s="84" t="s">
        <v>2073</v>
      </c>
      <c r="G1859" s="83" t="s">
        <v>2198</v>
      </c>
      <c r="H1859" s="85">
        <v>16075125</v>
      </c>
      <c r="I1859" s="85">
        <v>11</v>
      </c>
      <c r="J1859" s="83" t="s">
        <v>2279</v>
      </c>
      <c r="K1859" s="83" t="s">
        <v>2279</v>
      </c>
      <c r="L1859" s="86">
        <v>2595</v>
      </c>
      <c r="M1859" s="83" t="s">
        <v>2279</v>
      </c>
    </row>
    <row r="1860" spans="2:13" ht="13.15" customHeight="1" x14ac:dyDescent="0.2">
      <c r="B1860" s="61">
        <v>2002</v>
      </c>
      <c r="C1860" s="82">
        <v>42</v>
      </c>
      <c r="D1860" s="83" t="s">
        <v>2284</v>
      </c>
      <c r="E1860" s="84">
        <v>21561</v>
      </c>
      <c r="F1860" s="84" t="s">
        <v>2285</v>
      </c>
      <c r="G1860" s="83" t="s">
        <v>1005</v>
      </c>
      <c r="H1860" s="85">
        <v>16073046</v>
      </c>
      <c r="I1860" s="85">
        <v>193</v>
      </c>
      <c r="J1860" s="83" t="s">
        <v>2286</v>
      </c>
      <c r="K1860" s="83" t="s">
        <v>1853</v>
      </c>
      <c r="L1860" s="86">
        <v>2002</v>
      </c>
      <c r="M1860" s="83" t="s">
        <v>2287</v>
      </c>
    </row>
    <row r="1861" spans="2:13" ht="13.15" customHeight="1" x14ac:dyDescent="0.2">
      <c r="B1861" s="61">
        <v>2004</v>
      </c>
      <c r="C1861" s="82">
        <v>42</v>
      </c>
      <c r="D1861" s="83" t="s">
        <v>2284</v>
      </c>
      <c r="E1861" s="84">
        <v>21449</v>
      </c>
      <c r="F1861" s="84" t="s">
        <v>1682</v>
      </c>
      <c r="G1861" s="83" t="s">
        <v>1005</v>
      </c>
      <c r="H1861" s="85">
        <v>16073046</v>
      </c>
      <c r="I1861" s="85">
        <v>193</v>
      </c>
      <c r="J1861" s="83" t="s">
        <v>2286</v>
      </c>
      <c r="K1861" s="83" t="s">
        <v>1853</v>
      </c>
      <c r="L1861" s="86">
        <v>2004</v>
      </c>
      <c r="M1861" s="83" t="s">
        <v>1853</v>
      </c>
    </row>
    <row r="1862" spans="2:13" ht="13.15" customHeight="1" x14ac:dyDescent="0.2">
      <c r="B1862" s="61">
        <v>2005</v>
      </c>
      <c r="C1862" s="82">
        <v>42</v>
      </c>
      <c r="D1862" s="83" t="s">
        <v>2284</v>
      </c>
      <c r="E1862" s="84">
        <v>21404</v>
      </c>
      <c r="F1862" s="84" t="s">
        <v>2092</v>
      </c>
      <c r="G1862" s="83" t="s">
        <v>1005</v>
      </c>
      <c r="H1862" s="85">
        <v>16073046</v>
      </c>
      <c r="I1862" s="85">
        <v>193</v>
      </c>
      <c r="J1862" s="83" t="s">
        <v>2286</v>
      </c>
      <c r="K1862" s="83" t="s">
        <v>1853</v>
      </c>
      <c r="L1862" s="86">
        <v>2005</v>
      </c>
      <c r="M1862" s="83" t="s">
        <v>2288</v>
      </c>
    </row>
    <row r="1863" spans="2:13" ht="13.15" customHeight="1" x14ac:dyDescent="0.2">
      <c r="B1863" s="61">
        <v>2006</v>
      </c>
      <c r="C1863" s="82">
        <v>42</v>
      </c>
      <c r="D1863" s="83" t="s">
        <v>2284</v>
      </c>
      <c r="E1863" s="84">
        <v>21404</v>
      </c>
      <c r="F1863" s="84" t="s">
        <v>2092</v>
      </c>
      <c r="G1863" s="83" t="s">
        <v>1005</v>
      </c>
      <c r="H1863" s="85">
        <v>16073046</v>
      </c>
      <c r="I1863" s="85">
        <v>193</v>
      </c>
      <c r="J1863" s="83" t="s">
        <v>2286</v>
      </c>
      <c r="K1863" s="83" t="s">
        <v>1853</v>
      </c>
      <c r="L1863" s="86">
        <v>2006</v>
      </c>
      <c r="M1863" s="83" t="s">
        <v>2289</v>
      </c>
    </row>
    <row r="1864" spans="2:13" ht="13.15" customHeight="1" x14ac:dyDescent="0.2">
      <c r="B1864" s="61">
        <v>2483</v>
      </c>
      <c r="C1864" s="82">
        <v>42</v>
      </c>
      <c r="D1864" s="83" t="s">
        <v>2284</v>
      </c>
      <c r="E1864" s="84">
        <v>56614</v>
      </c>
      <c r="F1864" s="84" t="s">
        <v>2222</v>
      </c>
      <c r="G1864" s="83" t="s">
        <v>2198</v>
      </c>
      <c r="H1864" s="85">
        <v>16075062</v>
      </c>
      <c r="I1864" s="85">
        <v>234</v>
      </c>
      <c r="J1864" s="83" t="s">
        <v>2290</v>
      </c>
      <c r="K1864" s="83" t="s">
        <v>2291</v>
      </c>
      <c r="L1864" s="86">
        <v>2483</v>
      </c>
      <c r="M1864" s="83" t="s">
        <v>3203</v>
      </c>
    </row>
    <row r="1865" spans="2:13" ht="13.15" customHeight="1" x14ac:dyDescent="0.2">
      <c r="B1865" s="61">
        <v>2481</v>
      </c>
      <c r="C1865" s="82">
        <v>42</v>
      </c>
      <c r="D1865" s="83" t="s">
        <v>2284</v>
      </c>
      <c r="E1865" s="84">
        <v>56614</v>
      </c>
      <c r="F1865" s="84" t="s">
        <v>2222</v>
      </c>
      <c r="G1865" s="83" t="s">
        <v>2198</v>
      </c>
      <c r="H1865" s="85">
        <v>16075062</v>
      </c>
      <c r="I1865" s="85">
        <v>234</v>
      </c>
      <c r="J1865" s="83" t="s">
        <v>2290</v>
      </c>
      <c r="K1865" s="83" t="s">
        <v>2291</v>
      </c>
      <c r="L1865" s="86">
        <v>2481</v>
      </c>
      <c r="M1865" s="83" t="s">
        <v>2292</v>
      </c>
    </row>
    <row r="1866" spans="2:13" ht="13.15" customHeight="1" x14ac:dyDescent="0.2">
      <c r="B1866" s="61">
        <v>2482</v>
      </c>
      <c r="C1866" s="82">
        <v>42</v>
      </c>
      <c r="D1866" s="83" t="s">
        <v>2284</v>
      </c>
      <c r="E1866" s="84">
        <v>56614</v>
      </c>
      <c r="F1866" s="84" t="s">
        <v>2222</v>
      </c>
      <c r="G1866" s="83" t="s">
        <v>2198</v>
      </c>
      <c r="H1866" s="85">
        <v>16075062</v>
      </c>
      <c r="I1866" s="85">
        <v>234</v>
      </c>
      <c r="J1866" s="83" t="s">
        <v>2290</v>
      </c>
      <c r="K1866" s="83" t="s">
        <v>2291</v>
      </c>
      <c r="L1866" s="86">
        <v>2482</v>
      </c>
      <c r="M1866" s="83" t="s">
        <v>2293</v>
      </c>
    </row>
    <row r="1867" spans="2:13" ht="13.15" customHeight="1" x14ac:dyDescent="0.2">
      <c r="B1867" s="61">
        <v>2484</v>
      </c>
      <c r="C1867" s="82">
        <v>42</v>
      </c>
      <c r="D1867" s="83" t="s">
        <v>2284</v>
      </c>
      <c r="E1867" s="84">
        <v>56619</v>
      </c>
      <c r="F1867" s="84" t="s">
        <v>2294</v>
      </c>
      <c r="G1867" s="83" t="s">
        <v>2198</v>
      </c>
      <c r="H1867" s="85">
        <v>16075062</v>
      </c>
      <c r="I1867" s="85">
        <v>234</v>
      </c>
      <c r="J1867" s="83" t="s">
        <v>2290</v>
      </c>
      <c r="K1867" s="83" t="s">
        <v>2291</v>
      </c>
      <c r="L1867" s="86">
        <v>2484</v>
      </c>
      <c r="M1867" s="83" t="s">
        <v>825</v>
      </c>
    </row>
    <row r="1868" spans="2:13" ht="13.15" customHeight="1" x14ac:dyDescent="0.2">
      <c r="B1868" s="61">
        <v>2485</v>
      </c>
      <c r="C1868" s="82">
        <v>42</v>
      </c>
      <c r="D1868" s="83" t="s">
        <v>2284</v>
      </c>
      <c r="E1868" s="84">
        <v>56614</v>
      </c>
      <c r="F1868" s="84" t="s">
        <v>2222</v>
      </c>
      <c r="G1868" s="83" t="s">
        <v>2198</v>
      </c>
      <c r="H1868" s="85">
        <v>16075062</v>
      </c>
      <c r="I1868" s="85">
        <v>234</v>
      </c>
      <c r="J1868" s="83" t="s">
        <v>2290</v>
      </c>
      <c r="K1868" s="83" t="s">
        <v>2291</v>
      </c>
      <c r="L1868" s="86">
        <v>2485</v>
      </c>
      <c r="M1868" s="83" t="s">
        <v>2295</v>
      </c>
    </row>
    <row r="1869" spans="2:13" ht="13.15" customHeight="1" x14ac:dyDescent="0.2">
      <c r="B1869" s="61">
        <v>2486</v>
      </c>
      <c r="C1869" s="82">
        <v>42</v>
      </c>
      <c r="D1869" s="83" t="s">
        <v>2284</v>
      </c>
      <c r="E1869" s="84">
        <v>56619</v>
      </c>
      <c r="F1869" s="84" t="s">
        <v>2294</v>
      </c>
      <c r="G1869" s="83" t="s">
        <v>2198</v>
      </c>
      <c r="H1869" s="85">
        <v>16075062</v>
      </c>
      <c r="I1869" s="85">
        <v>234</v>
      </c>
      <c r="J1869" s="83" t="s">
        <v>2290</v>
      </c>
      <c r="K1869" s="83" t="s">
        <v>2291</v>
      </c>
      <c r="L1869" s="86">
        <v>2486</v>
      </c>
      <c r="M1869" s="83" t="s">
        <v>3204</v>
      </c>
    </row>
    <row r="1870" spans="2:13" ht="13.15" customHeight="1" x14ac:dyDescent="0.2">
      <c r="B1870" s="61">
        <v>2487</v>
      </c>
      <c r="C1870" s="82">
        <v>42</v>
      </c>
      <c r="D1870" s="83" t="s">
        <v>2284</v>
      </c>
      <c r="E1870" s="84">
        <v>56614</v>
      </c>
      <c r="F1870" s="84" t="s">
        <v>2222</v>
      </c>
      <c r="G1870" s="83" t="s">
        <v>2198</v>
      </c>
      <c r="H1870" s="85">
        <v>16075062</v>
      </c>
      <c r="I1870" s="85">
        <v>234</v>
      </c>
      <c r="J1870" s="83" t="s">
        <v>2290</v>
      </c>
      <c r="K1870" s="83" t="s">
        <v>2291</v>
      </c>
      <c r="L1870" s="86">
        <v>2487</v>
      </c>
      <c r="M1870" s="83" t="s">
        <v>2296</v>
      </c>
    </row>
    <row r="1871" spans="2:13" ht="13.15" customHeight="1" x14ac:dyDescent="0.2">
      <c r="B1871" s="61">
        <v>2650</v>
      </c>
      <c r="C1871" s="82">
        <v>42</v>
      </c>
      <c r="D1871" s="83" t="s">
        <v>2284</v>
      </c>
      <c r="E1871" s="84">
        <v>21404</v>
      </c>
      <c r="F1871" s="84" t="s">
        <v>2092</v>
      </c>
      <c r="G1871" s="83" t="s">
        <v>2198</v>
      </c>
      <c r="H1871" s="85">
        <v>16075134</v>
      </c>
      <c r="I1871" s="85">
        <v>139</v>
      </c>
      <c r="J1871" s="83" t="s">
        <v>2297</v>
      </c>
      <c r="K1871" s="83" t="s">
        <v>2297</v>
      </c>
      <c r="L1871" s="86">
        <v>2650</v>
      </c>
      <c r="M1871" s="83" t="s">
        <v>2298</v>
      </c>
    </row>
    <row r="1872" spans="2:13" ht="13.15" customHeight="1" x14ac:dyDescent="0.2">
      <c r="B1872" s="61">
        <v>2651</v>
      </c>
      <c r="C1872" s="82">
        <v>42</v>
      </c>
      <c r="D1872" s="83" t="s">
        <v>2284</v>
      </c>
      <c r="E1872" s="84">
        <v>21404</v>
      </c>
      <c r="F1872" s="84" t="s">
        <v>2092</v>
      </c>
      <c r="G1872" s="83" t="s">
        <v>2198</v>
      </c>
      <c r="H1872" s="85">
        <v>16075134</v>
      </c>
      <c r="I1872" s="85">
        <v>139</v>
      </c>
      <c r="J1872" s="83" t="s">
        <v>2297</v>
      </c>
      <c r="K1872" s="83" t="s">
        <v>2297</v>
      </c>
      <c r="L1872" s="86">
        <v>2651</v>
      </c>
      <c r="M1872" s="83" t="s">
        <v>2299</v>
      </c>
    </row>
    <row r="1873" spans="2:13" ht="13.15" customHeight="1" x14ac:dyDescent="0.2">
      <c r="B1873" s="61">
        <v>2652</v>
      </c>
      <c r="C1873" s="82">
        <v>42</v>
      </c>
      <c r="D1873" s="83" t="s">
        <v>2284</v>
      </c>
      <c r="E1873" s="84">
        <v>21404</v>
      </c>
      <c r="F1873" s="84" t="s">
        <v>2092</v>
      </c>
      <c r="G1873" s="83" t="s">
        <v>2198</v>
      </c>
      <c r="H1873" s="85">
        <v>16075134</v>
      </c>
      <c r="I1873" s="85">
        <v>139</v>
      </c>
      <c r="J1873" s="83" t="s">
        <v>2297</v>
      </c>
      <c r="K1873" s="83" t="s">
        <v>2297</v>
      </c>
      <c r="L1873" s="86">
        <v>2652</v>
      </c>
      <c r="M1873" s="83" t="s">
        <v>2300</v>
      </c>
    </row>
    <row r="1874" spans="2:13" ht="13.15" customHeight="1" x14ac:dyDescent="0.2">
      <c r="B1874" s="61">
        <v>2653</v>
      </c>
      <c r="C1874" s="82">
        <v>42</v>
      </c>
      <c r="D1874" s="83" t="s">
        <v>2284</v>
      </c>
      <c r="E1874" s="84">
        <v>21404</v>
      </c>
      <c r="F1874" s="84" t="s">
        <v>2092</v>
      </c>
      <c r="G1874" s="83" t="s">
        <v>2198</v>
      </c>
      <c r="H1874" s="85">
        <v>16075134</v>
      </c>
      <c r="I1874" s="85">
        <v>139</v>
      </c>
      <c r="J1874" s="83" t="s">
        <v>2297</v>
      </c>
      <c r="K1874" s="83" t="s">
        <v>2297</v>
      </c>
      <c r="L1874" s="86">
        <v>2653</v>
      </c>
      <c r="M1874" s="83" t="s">
        <v>3205</v>
      </c>
    </row>
    <row r="1875" spans="2:13" ht="13.15" customHeight="1" x14ac:dyDescent="0.2">
      <c r="B1875" s="61">
        <v>2654</v>
      </c>
      <c r="C1875" s="82">
        <v>42</v>
      </c>
      <c r="D1875" s="83" t="s">
        <v>2284</v>
      </c>
      <c r="E1875" s="84">
        <v>21404</v>
      </c>
      <c r="F1875" s="84" t="s">
        <v>2092</v>
      </c>
      <c r="G1875" s="83" t="s">
        <v>2198</v>
      </c>
      <c r="H1875" s="85">
        <v>16075134</v>
      </c>
      <c r="I1875" s="85">
        <v>139</v>
      </c>
      <c r="J1875" s="83" t="s">
        <v>2297</v>
      </c>
      <c r="K1875" s="83" t="s">
        <v>2297</v>
      </c>
      <c r="L1875" s="86">
        <v>2654</v>
      </c>
      <c r="M1875" s="83" t="s">
        <v>2301</v>
      </c>
    </row>
    <row r="1876" spans="2:13" ht="12.75" customHeight="1" x14ac:dyDescent="0.2">
      <c r="B1876" s="61">
        <v>2655</v>
      </c>
      <c r="C1876" s="82">
        <v>42</v>
      </c>
      <c r="D1876" s="83" t="s">
        <v>2284</v>
      </c>
      <c r="E1876" s="84">
        <v>56619</v>
      </c>
      <c r="F1876" s="84" t="s">
        <v>2294</v>
      </c>
      <c r="G1876" s="83" t="s">
        <v>2198</v>
      </c>
      <c r="H1876" s="85">
        <v>16075134</v>
      </c>
      <c r="I1876" s="85">
        <v>139</v>
      </c>
      <c r="J1876" s="83" t="s">
        <v>2297</v>
      </c>
      <c r="K1876" s="83" t="s">
        <v>2297</v>
      </c>
      <c r="L1876" s="86">
        <v>2655</v>
      </c>
      <c r="M1876" s="83" t="s">
        <v>2302</v>
      </c>
    </row>
    <row r="1877" spans="2:13" ht="13.15" customHeight="1" x14ac:dyDescent="0.2">
      <c r="B1877" s="61">
        <v>2656</v>
      </c>
      <c r="C1877" s="82">
        <v>42</v>
      </c>
      <c r="D1877" s="83" t="s">
        <v>2284</v>
      </c>
      <c r="E1877" s="84">
        <v>56616</v>
      </c>
      <c r="F1877" s="84" t="s">
        <v>2061</v>
      </c>
      <c r="G1877" s="83" t="s">
        <v>2198</v>
      </c>
      <c r="H1877" s="85">
        <v>16075134</v>
      </c>
      <c r="I1877" s="85">
        <v>139</v>
      </c>
      <c r="J1877" s="83" t="s">
        <v>2297</v>
      </c>
      <c r="K1877" s="83" t="s">
        <v>2297</v>
      </c>
      <c r="L1877" s="86">
        <v>2656</v>
      </c>
      <c r="M1877" s="83" t="s">
        <v>2303</v>
      </c>
    </row>
    <row r="1878" spans="2:13" ht="13.15" customHeight="1" x14ac:dyDescent="0.2">
      <c r="B1878" s="61">
        <v>2657</v>
      </c>
      <c r="C1878" s="82">
        <v>42</v>
      </c>
      <c r="D1878" s="83" t="s">
        <v>2284</v>
      </c>
      <c r="E1878" s="84">
        <v>56616</v>
      </c>
      <c r="F1878" s="84" t="s">
        <v>2061</v>
      </c>
      <c r="G1878" s="83" t="s">
        <v>2198</v>
      </c>
      <c r="H1878" s="85">
        <v>16075134</v>
      </c>
      <c r="I1878" s="85">
        <v>139</v>
      </c>
      <c r="J1878" s="83" t="s">
        <v>2297</v>
      </c>
      <c r="K1878" s="83" t="s">
        <v>2297</v>
      </c>
      <c r="L1878" s="86">
        <v>2657</v>
      </c>
      <c r="M1878" s="83" t="s">
        <v>2304</v>
      </c>
    </row>
    <row r="1879" spans="2:13" ht="13.15" customHeight="1" x14ac:dyDescent="0.2">
      <c r="B1879" s="61">
        <v>2658</v>
      </c>
      <c r="C1879" s="82">
        <v>42</v>
      </c>
      <c r="D1879" s="83" t="s">
        <v>2284</v>
      </c>
      <c r="E1879" s="84">
        <v>56616</v>
      </c>
      <c r="F1879" s="84" t="s">
        <v>2061</v>
      </c>
      <c r="G1879" s="83" t="s">
        <v>2198</v>
      </c>
      <c r="H1879" s="85">
        <v>16075134</v>
      </c>
      <c r="I1879" s="85">
        <v>139</v>
      </c>
      <c r="J1879" s="83" t="s">
        <v>2297</v>
      </c>
      <c r="K1879" s="83" t="s">
        <v>2297</v>
      </c>
      <c r="L1879" s="86">
        <v>2658</v>
      </c>
      <c r="M1879" s="83" t="s">
        <v>2305</v>
      </c>
    </row>
    <row r="1880" spans="2:13" ht="13.15" customHeight="1" x14ac:dyDescent="0.2">
      <c r="B1880" s="61">
        <v>2659</v>
      </c>
      <c r="C1880" s="82">
        <v>42</v>
      </c>
      <c r="D1880" s="83" t="s">
        <v>2284</v>
      </c>
      <c r="E1880" s="84">
        <v>21404</v>
      </c>
      <c r="F1880" s="84" t="s">
        <v>2092</v>
      </c>
      <c r="G1880" s="83" t="s">
        <v>2198</v>
      </c>
      <c r="H1880" s="85">
        <v>16075134</v>
      </c>
      <c r="I1880" s="85">
        <v>139</v>
      </c>
      <c r="J1880" s="83" t="s">
        <v>2297</v>
      </c>
      <c r="K1880" s="83" t="s">
        <v>2297</v>
      </c>
      <c r="L1880" s="86">
        <v>2659</v>
      </c>
      <c r="M1880" s="83" t="s">
        <v>333</v>
      </c>
    </row>
    <row r="1881" spans="2:13" ht="13.15" customHeight="1" x14ac:dyDescent="0.2">
      <c r="B1881" s="61">
        <v>2660</v>
      </c>
      <c r="C1881" s="82">
        <v>42</v>
      </c>
      <c r="D1881" s="83" t="s">
        <v>2284</v>
      </c>
      <c r="E1881" s="84">
        <v>21404</v>
      </c>
      <c r="F1881" s="84" t="s">
        <v>2092</v>
      </c>
      <c r="G1881" s="83" t="s">
        <v>2198</v>
      </c>
      <c r="H1881" s="85">
        <v>16075134</v>
      </c>
      <c r="I1881" s="85">
        <v>139</v>
      </c>
      <c r="J1881" s="83" t="s">
        <v>2297</v>
      </c>
      <c r="K1881" s="83" t="s">
        <v>2297</v>
      </c>
      <c r="L1881" s="86">
        <v>2660</v>
      </c>
      <c r="M1881" s="83" t="s">
        <v>3206</v>
      </c>
    </row>
    <row r="1882" spans="2:13" ht="13.15" customHeight="1" x14ac:dyDescent="0.2">
      <c r="B1882" s="61">
        <v>2661</v>
      </c>
      <c r="C1882" s="82">
        <v>42</v>
      </c>
      <c r="D1882" s="83" t="s">
        <v>2284</v>
      </c>
      <c r="E1882" s="84">
        <v>56619</v>
      </c>
      <c r="F1882" s="84" t="s">
        <v>2294</v>
      </c>
      <c r="G1882" s="83" t="s">
        <v>2198</v>
      </c>
      <c r="H1882" s="85">
        <v>16075134</v>
      </c>
      <c r="I1882" s="85">
        <v>139</v>
      </c>
      <c r="J1882" s="83" t="s">
        <v>2297</v>
      </c>
      <c r="K1882" s="83" t="s">
        <v>2297</v>
      </c>
      <c r="L1882" s="86">
        <v>2661</v>
      </c>
      <c r="M1882" s="83" t="s">
        <v>3207</v>
      </c>
    </row>
    <row r="1883" spans="2:13" ht="13.15" customHeight="1" x14ac:dyDescent="0.2">
      <c r="B1883" s="61">
        <v>2663</v>
      </c>
      <c r="C1883" s="82">
        <v>42</v>
      </c>
      <c r="D1883" s="83" t="s">
        <v>2284</v>
      </c>
      <c r="E1883" s="84">
        <v>21404</v>
      </c>
      <c r="F1883" s="84" t="s">
        <v>2092</v>
      </c>
      <c r="G1883" s="83" t="s">
        <v>2198</v>
      </c>
      <c r="H1883" s="85">
        <v>16075134</v>
      </c>
      <c r="I1883" s="85">
        <v>139</v>
      </c>
      <c r="J1883" s="83" t="s">
        <v>2297</v>
      </c>
      <c r="K1883" s="83" t="s">
        <v>2297</v>
      </c>
      <c r="L1883" s="86">
        <v>2663</v>
      </c>
      <c r="M1883" s="83" t="s">
        <v>2306</v>
      </c>
    </row>
    <row r="1884" spans="2:13" ht="13.15" customHeight="1" x14ac:dyDescent="0.2">
      <c r="B1884" s="61">
        <v>2665</v>
      </c>
      <c r="C1884" s="82">
        <v>42</v>
      </c>
      <c r="D1884" s="83" t="s">
        <v>2284</v>
      </c>
      <c r="E1884" s="84">
        <v>21404</v>
      </c>
      <c r="F1884" s="84" t="s">
        <v>2092</v>
      </c>
      <c r="G1884" s="83" t="s">
        <v>2198</v>
      </c>
      <c r="H1884" s="85">
        <v>16075134</v>
      </c>
      <c r="I1884" s="85">
        <v>139</v>
      </c>
      <c r="J1884" s="83" t="s">
        <v>2297</v>
      </c>
      <c r="K1884" s="83" t="s">
        <v>2297</v>
      </c>
      <c r="L1884" s="86">
        <v>2665</v>
      </c>
      <c r="M1884" s="83" t="s">
        <v>2307</v>
      </c>
    </row>
    <row r="1885" spans="2:13" ht="13.15" customHeight="1" x14ac:dyDescent="0.2">
      <c r="B1885" s="61">
        <v>2666</v>
      </c>
      <c r="C1885" s="82">
        <v>42</v>
      </c>
      <c r="D1885" s="83" t="s">
        <v>2284</v>
      </c>
      <c r="E1885" s="84">
        <v>56616</v>
      </c>
      <c r="F1885" s="84" t="s">
        <v>2061</v>
      </c>
      <c r="G1885" s="83" t="s">
        <v>2198</v>
      </c>
      <c r="H1885" s="85">
        <v>16075134</v>
      </c>
      <c r="I1885" s="85">
        <v>139</v>
      </c>
      <c r="J1885" s="83" t="s">
        <v>2297</v>
      </c>
      <c r="K1885" s="83" t="s">
        <v>2297</v>
      </c>
      <c r="L1885" s="86">
        <v>2666</v>
      </c>
      <c r="M1885" s="83" t="s">
        <v>2308</v>
      </c>
    </row>
    <row r="1886" spans="2:13" ht="13.15" customHeight="1" x14ac:dyDescent="0.2">
      <c r="B1886" s="61">
        <v>2668</v>
      </c>
      <c r="C1886" s="82">
        <v>42</v>
      </c>
      <c r="D1886" s="83" t="s">
        <v>2284</v>
      </c>
      <c r="E1886" s="84">
        <v>56616</v>
      </c>
      <c r="F1886" s="84" t="s">
        <v>2061</v>
      </c>
      <c r="G1886" s="83" t="s">
        <v>2198</v>
      </c>
      <c r="H1886" s="85">
        <v>16075134</v>
      </c>
      <c r="I1886" s="85">
        <v>139</v>
      </c>
      <c r="J1886" s="83" t="s">
        <v>2297</v>
      </c>
      <c r="K1886" s="83" t="s">
        <v>2297</v>
      </c>
      <c r="L1886" s="86">
        <v>2668</v>
      </c>
      <c r="M1886" s="83" t="s">
        <v>2309</v>
      </c>
    </row>
    <row r="1887" spans="2:13" ht="13.15" customHeight="1" x14ac:dyDescent="0.2">
      <c r="B1887" s="61">
        <v>2411</v>
      </c>
      <c r="C1887" s="82">
        <v>42</v>
      </c>
      <c r="D1887" s="83" t="s">
        <v>2284</v>
      </c>
      <c r="E1887" s="84">
        <v>56619</v>
      </c>
      <c r="F1887" s="84" t="s">
        <v>2294</v>
      </c>
      <c r="G1887" s="83" t="s">
        <v>2198</v>
      </c>
      <c r="H1887" s="85">
        <v>16075136</v>
      </c>
      <c r="I1887" s="85">
        <v>3236</v>
      </c>
      <c r="J1887" s="83" t="s">
        <v>2310</v>
      </c>
      <c r="K1887" s="87" t="s">
        <v>2310</v>
      </c>
      <c r="L1887" s="86">
        <v>2411</v>
      </c>
      <c r="M1887" s="83" t="s">
        <v>2311</v>
      </c>
    </row>
    <row r="1888" spans="2:13" ht="13.15" customHeight="1" x14ac:dyDescent="0.2">
      <c r="B1888" s="61">
        <v>2410</v>
      </c>
      <c r="C1888" s="82">
        <v>42</v>
      </c>
      <c r="D1888" s="83" t="s">
        <v>2284</v>
      </c>
      <c r="E1888" s="84">
        <v>26711</v>
      </c>
      <c r="F1888" s="84" t="s">
        <v>2312</v>
      </c>
      <c r="G1888" s="83" t="s">
        <v>2198</v>
      </c>
      <c r="H1888" s="85">
        <v>16075136</v>
      </c>
      <c r="I1888" s="85">
        <v>3236</v>
      </c>
      <c r="J1888" s="83" t="s">
        <v>2310</v>
      </c>
      <c r="K1888" s="87" t="s">
        <v>2310</v>
      </c>
      <c r="L1888" s="86">
        <v>2410</v>
      </c>
      <c r="M1888" s="83" t="s">
        <v>2313</v>
      </c>
    </row>
    <row r="1889" spans="2:13" ht="13.15" customHeight="1" x14ac:dyDescent="0.2">
      <c r="B1889" s="61">
        <v>2412</v>
      </c>
      <c r="C1889" s="82">
        <v>42</v>
      </c>
      <c r="D1889" s="83" t="s">
        <v>2284</v>
      </c>
      <c r="E1889" s="84">
        <v>26711</v>
      </c>
      <c r="F1889" s="84" t="s">
        <v>2312</v>
      </c>
      <c r="G1889" s="83" t="s">
        <v>2198</v>
      </c>
      <c r="H1889" s="85">
        <v>16075136</v>
      </c>
      <c r="I1889" s="85">
        <v>3236</v>
      </c>
      <c r="J1889" s="83" t="s">
        <v>2310</v>
      </c>
      <c r="K1889" s="87" t="s">
        <v>2310</v>
      </c>
      <c r="L1889" s="86">
        <v>2412</v>
      </c>
      <c r="M1889" s="83" t="s">
        <v>2314</v>
      </c>
    </row>
    <row r="1890" spans="2:13" ht="13.15" customHeight="1" x14ac:dyDescent="0.2">
      <c r="B1890" s="61">
        <v>2413</v>
      </c>
      <c r="C1890" s="82">
        <v>42</v>
      </c>
      <c r="D1890" s="83" t="s">
        <v>2284</v>
      </c>
      <c r="E1890" s="84">
        <v>27613</v>
      </c>
      <c r="F1890" s="84" t="s">
        <v>2315</v>
      </c>
      <c r="G1890" s="83" t="s">
        <v>2198</v>
      </c>
      <c r="H1890" s="85">
        <v>16075136</v>
      </c>
      <c r="I1890" s="85">
        <v>3236</v>
      </c>
      <c r="J1890" s="83" t="s">
        <v>2310</v>
      </c>
      <c r="K1890" s="87" t="s">
        <v>2310</v>
      </c>
      <c r="L1890" s="86">
        <v>2413</v>
      </c>
      <c r="M1890" s="83" t="s">
        <v>3208</v>
      </c>
    </row>
    <row r="1891" spans="2:13" ht="13.15" customHeight="1" x14ac:dyDescent="0.2">
      <c r="B1891" s="61">
        <v>2452</v>
      </c>
      <c r="C1891" s="82">
        <v>42</v>
      </c>
      <c r="D1891" s="83" t="s">
        <v>2284</v>
      </c>
      <c r="E1891" s="84">
        <v>56619</v>
      </c>
      <c r="F1891" s="84" t="s">
        <v>2294</v>
      </c>
      <c r="G1891" s="83" t="s">
        <v>2198</v>
      </c>
      <c r="H1891" s="85">
        <v>16075136</v>
      </c>
      <c r="I1891" s="85">
        <v>3236</v>
      </c>
      <c r="J1891" s="83" t="s">
        <v>2310</v>
      </c>
      <c r="K1891" s="87" t="s">
        <v>2310</v>
      </c>
      <c r="L1891" s="86">
        <v>2452</v>
      </c>
      <c r="M1891" s="83" t="s">
        <v>2316</v>
      </c>
    </row>
    <row r="1892" spans="2:13" ht="13.15" customHeight="1" x14ac:dyDescent="0.2">
      <c r="B1892" s="61">
        <v>2453</v>
      </c>
      <c r="C1892" s="82">
        <v>42</v>
      </c>
      <c r="D1892" s="83" t="s">
        <v>2284</v>
      </c>
      <c r="E1892" s="84">
        <v>56619</v>
      </c>
      <c r="F1892" s="84" t="s">
        <v>2294</v>
      </c>
      <c r="G1892" s="83" t="s">
        <v>2198</v>
      </c>
      <c r="H1892" s="85">
        <v>16075136</v>
      </c>
      <c r="I1892" s="85">
        <v>3236</v>
      </c>
      <c r="J1892" s="83" t="s">
        <v>2310</v>
      </c>
      <c r="K1892" s="87" t="s">
        <v>2310</v>
      </c>
      <c r="L1892" s="86">
        <v>2453</v>
      </c>
      <c r="M1892" s="83" t="s">
        <v>2317</v>
      </c>
    </row>
    <row r="1893" spans="2:13" ht="13.15" customHeight="1" x14ac:dyDescent="0.2">
      <c r="B1893" s="61">
        <v>2454</v>
      </c>
      <c r="C1893" s="82">
        <v>42</v>
      </c>
      <c r="D1893" s="83" t="s">
        <v>2284</v>
      </c>
      <c r="E1893" s="84">
        <v>56614</v>
      </c>
      <c r="F1893" s="84" t="s">
        <v>2222</v>
      </c>
      <c r="G1893" s="83" t="s">
        <v>2198</v>
      </c>
      <c r="H1893" s="85">
        <v>16075136</v>
      </c>
      <c r="I1893" s="85">
        <v>3236</v>
      </c>
      <c r="J1893" s="83" t="s">
        <v>2310</v>
      </c>
      <c r="K1893" s="87" t="s">
        <v>2310</v>
      </c>
      <c r="L1893" s="86">
        <v>2454</v>
      </c>
      <c r="M1893" s="83" t="s">
        <v>2318</v>
      </c>
    </row>
    <row r="1894" spans="2:13" ht="13.15" customHeight="1" x14ac:dyDescent="0.2">
      <c r="B1894" s="61">
        <v>2496</v>
      </c>
      <c r="C1894" s="82">
        <v>42</v>
      </c>
      <c r="D1894" s="83" t="s">
        <v>2284</v>
      </c>
      <c r="E1894" s="84">
        <v>56614</v>
      </c>
      <c r="F1894" s="84" t="s">
        <v>2222</v>
      </c>
      <c r="G1894" s="83" t="s">
        <v>2198</v>
      </c>
      <c r="H1894" s="85">
        <v>16075136</v>
      </c>
      <c r="I1894" s="85">
        <v>3236</v>
      </c>
      <c r="J1894" s="83" t="s">
        <v>2310</v>
      </c>
      <c r="K1894" s="87" t="s">
        <v>2310</v>
      </c>
      <c r="L1894" s="86">
        <v>2496</v>
      </c>
      <c r="M1894" s="83" t="s">
        <v>2319</v>
      </c>
    </row>
    <row r="1895" spans="2:13" ht="13.15" customHeight="1" x14ac:dyDescent="0.2">
      <c r="B1895" s="61">
        <v>2533</v>
      </c>
      <c r="C1895" s="82">
        <v>42</v>
      </c>
      <c r="D1895" s="83" t="s">
        <v>2284</v>
      </c>
      <c r="E1895" s="84">
        <v>26711</v>
      </c>
      <c r="F1895" s="84" t="s">
        <v>2312</v>
      </c>
      <c r="G1895" s="83" t="s">
        <v>2198</v>
      </c>
      <c r="H1895" s="85">
        <v>16075136</v>
      </c>
      <c r="I1895" s="85">
        <v>3236</v>
      </c>
      <c r="J1895" s="83" t="s">
        <v>2310</v>
      </c>
      <c r="K1895" s="87" t="s">
        <v>2310</v>
      </c>
      <c r="L1895" s="86">
        <v>2533</v>
      </c>
      <c r="M1895" s="83" t="s">
        <v>2320</v>
      </c>
    </row>
    <row r="1896" spans="2:13" ht="13.15" customHeight="1" x14ac:dyDescent="0.2">
      <c r="B1896" s="61">
        <v>2547</v>
      </c>
      <c r="C1896" s="82">
        <v>42</v>
      </c>
      <c r="D1896" s="83" t="s">
        <v>2284</v>
      </c>
      <c r="E1896" s="84">
        <v>31159</v>
      </c>
      <c r="F1896" s="84" t="s">
        <v>2321</v>
      </c>
      <c r="G1896" s="83" t="s">
        <v>2198</v>
      </c>
      <c r="H1896" s="85">
        <v>16075136</v>
      </c>
      <c r="I1896" s="85">
        <v>3236</v>
      </c>
      <c r="J1896" s="83" t="s">
        <v>2310</v>
      </c>
      <c r="K1896" s="87" t="s">
        <v>2310</v>
      </c>
      <c r="L1896" s="86">
        <v>2547</v>
      </c>
      <c r="M1896" s="83" t="s">
        <v>2322</v>
      </c>
    </row>
    <row r="1897" spans="2:13" ht="13.15" customHeight="1" x14ac:dyDescent="0.2">
      <c r="B1897" s="61">
        <v>2548</v>
      </c>
      <c r="C1897" s="82">
        <v>42</v>
      </c>
      <c r="D1897" s="83" t="s">
        <v>2284</v>
      </c>
      <c r="E1897" s="84">
        <v>31159</v>
      </c>
      <c r="F1897" s="84" t="s">
        <v>2321</v>
      </c>
      <c r="G1897" s="83" t="s">
        <v>2198</v>
      </c>
      <c r="H1897" s="85">
        <v>16075136</v>
      </c>
      <c r="I1897" s="85">
        <v>3236</v>
      </c>
      <c r="J1897" s="83" t="s">
        <v>2310</v>
      </c>
      <c r="K1897" s="87" t="s">
        <v>2310</v>
      </c>
      <c r="L1897" s="86">
        <v>2548</v>
      </c>
      <c r="M1897" s="83" t="s">
        <v>2323</v>
      </c>
    </row>
    <row r="1898" spans="2:13" ht="13.15" customHeight="1" x14ac:dyDescent="0.2">
      <c r="B1898" s="61">
        <v>2433</v>
      </c>
      <c r="C1898" s="82">
        <v>42</v>
      </c>
      <c r="D1898" s="83" t="s">
        <v>2284</v>
      </c>
      <c r="E1898" s="84">
        <v>56615</v>
      </c>
      <c r="F1898" s="84" t="s">
        <v>2324</v>
      </c>
      <c r="G1898" s="83" t="s">
        <v>2198</v>
      </c>
      <c r="H1898" s="85">
        <v>16075135</v>
      </c>
      <c r="I1898" s="85">
        <v>3096</v>
      </c>
      <c r="J1898" s="83" t="s">
        <v>2325</v>
      </c>
      <c r="K1898" s="83" t="s">
        <v>2326</v>
      </c>
      <c r="L1898" s="86">
        <v>2433</v>
      </c>
      <c r="M1898" s="83" t="s">
        <v>2327</v>
      </c>
    </row>
    <row r="1899" spans="2:13" ht="13.15" customHeight="1" x14ac:dyDescent="0.2">
      <c r="B1899" s="61">
        <v>2434</v>
      </c>
      <c r="C1899" s="82">
        <v>42</v>
      </c>
      <c r="D1899" s="83" t="s">
        <v>2284</v>
      </c>
      <c r="E1899" s="84">
        <v>56615</v>
      </c>
      <c r="F1899" s="84" t="s">
        <v>2324</v>
      </c>
      <c r="G1899" s="83" t="s">
        <v>2198</v>
      </c>
      <c r="H1899" s="85">
        <v>16075135</v>
      </c>
      <c r="I1899" s="85">
        <v>3096</v>
      </c>
      <c r="J1899" s="83" t="s">
        <v>2325</v>
      </c>
      <c r="K1899" s="83" t="s">
        <v>2326</v>
      </c>
      <c r="L1899" s="86">
        <v>2434</v>
      </c>
      <c r="M1899" s="83" t="s">
        <v>3209</v>
      </c>
    </row>
    <row r="1900" spans="2:13" ht="13.15" customHeight="1" x14ac:dyDescent="0.2">
      <c r="B1900" s="61">
        <v>2435</v>
      </c>
      <c r="C1900" s="82">
        <v>42</v>
      </c>
      <c r="D1900" s="83" t="s">
        <v>2284</v>
      </c>
      <c r="E1900" s="84">
        <v>56615</v>
      </c>
      <c r="F1900" s="84" t="s">
        <v>2324</v>
      </c>
      <c r="G1900" s="83" t="s">
        <v>2198</v>
      </c>
      <c r="H1900" s="85">
        <v>16075135</v>
      </c>
      <c r="I1900" s="85">
        <v>3096</v>
      </c>
      <c r="J1900" s="83" t="s">
        <v>2325</v>
      </c>
      <c r="K1900" s="83" t="s">
        <v>2326</v>
      </c>
      <c r="L1900" s="86">
        <v>2435</v>
      </c>
      <c r="M1900" s="83" t="s">
        <v>2324</v>
      </c>
    </row>
    <row r="1901" spans="2:13" ht="13.15" customHeight="1" x14ac:dyDescent="0.2">
      <c r="B1901" s="61">
        <v>2436</v>
      </c>
      <c r="C1901" s="82">
        <v>42</v>
      </c>
      <c r="D1901" s="83" t="s">
        <v>2284</v>
      </c>
      <c r="E1901" s="84">
        <v>56619</v>
      </c>
      <c r="F1901" s="84" t="s">
        <v>2294</v>
      </c>
      <c r="G1901" s="83" t="s">
        <v>2198</v>
      </c>
      <c r="H1901" s="85">
        <v>16075135</v>
      </c>
      <c r="I1901" s="85">
        <v>3096</v>
      </c>
      <c r="J1901" s="83" t="s">
        <v>2325</v>
      </c>
      <c r="K1901" s="83" t="s">
        <v>2326</v>
      </c>
      <c r="L1901" s="86">
        <v>2436</v>
      </c>
      <c r="M1901" s="83" t="s">
        <v>2328</v>
      </c>
    </row>
    <row r="1902" spans="2:13" ht="13.15" customHeight="1" x14ac:dyDescent="0.2">
      <c r="B1902" s="61">
        <v>2437</v>
      </c>
      <c r="C1902" s="82">
        <v>42</v>
      </c>
      <c r="D1902" s="83" t="s">
        <v>2284</v>
      </c>
      <c r="E1902" s="84">
        <v>56615</v>
      </c>
      <c r="F1902" s="84" t="s">
        <v>2324</v>
      </c>
      <c r="G1902" s="83" t="s">
        <v>2198</v>
      </c>
      <c r="H1902" s="85">
        <v>16075135</v>
      </c>
      <c r="I1902" s="85">
        <v>3096</v>
      </c>
      <c r="J1902" s="83" t="s">
        <v>2325</v>
      </c>
      <c r="K1902" s="83" t="s">
        <v>2326</v>
      </c>
      <c r="L1902" s="86">
        <v>2437</v>
      </c>
      <c r="M1902" s="83" t="s">
        <v>2329</v>
      </c>
    </row>
    <row r="1903" spans="2:13" ht="13.15" customHeight="1" x14ac:dyDescent="0.2">
      <c r="B1903" s="61">
        <v>2438</v>
      </c>
      <c r="C1903" s="82">
        <v>42</v>
      </c>
      <c r="D1903" s="83" t="s">
        <v>2284</v>
      </c>
      <c r="E1903" s="84">
        <v>56619</v>
      </c>
      <c r="F1903" s="84" t="s">
        <v>2294</v>
      </c>
      <c r="G1903" s="83" t="s">
        <v>2198</v>
      </c>
      <c r="H1903" s="85">
        <v>16075135</v>
      </c>
      <c r="I1903" s="85">
        <v>3096</v>
      </c>
      <c r="J1903" s="83" t="s">
        <v>2325</v>
      </c>
      <c r="K1903" s="83" t="s">
        <v>2326</v>
      </c>
      <c r="L1903" s="86">
        <v>2438</v>
      </c>
      <c r="M1903" s="83" t="s">
        <v>2330</v>
      </c>
    </row>
    <row r="1904" spans="2:13" ht="13.15" customHeight="1" x14ac:dyDescent="0.2">
      <c r="B1904" s="61">
        <v>2637</v>
      </c>
      <c r="C1904" s="82">
        <v>42</v>
      </c>
      <c r="D1904" s="83" t="s">
        <v>2284</v>
      </c>
      <c r="E1904" s="84">
        <v>21404</v>
      </c>
      <c r="F1904" s="84" t="s">
        <v>2092</v>
      </c>
      <c r="G1904" s="83" t="s">
        <v>2198</v>
      </c>
      <c r="H1904" s="85">
        <v>16075133</v>
      </c>
      <c r="I1904" s="85">
        <v>221</v>
      </c>
      <c r="J1904" s="83" t="s">
        <v>2331</v>
      </c>
      <c r="K1904" s="83" t="s">
        <v>2332</v>
      </c>
      <c r="L1904" s="86">
        <v>2637</v>
      </c>
      <c r="M1904" s="83" t="s">
        <v>2333</v>
      </c>
    </row>
    <row r="1905" spans="2:13" ht="13.15" customHeight="1" x14ac:dyDescent="0.2">
      <c r="B1905" s="61">
        <v>2638</v>
      </c>
      <c r="C1905" s="82">
        <v>42</v>
      </c>
      <c r="D1905" s="83" t="s">
        <v>2284</v>
      </c>
      <c r="E1905" s="84">
        <v>21561</v>
      </c>
      <c r="F1905" s="84" t="s">
        <v>2285</v>
      </c>
      <c r="G1905" s="83" t="s">
        <v>2198</v>
      </c>
      <c r="H1905" s="85">
        <v>16075133</v>
      </c>
      <c r="I1905" s="85">
        <v>221</v>
      </c>
      <c r="J1905" s="83" t="s">
        <v>2331</v>
      </c>
      <c r="K1905" s="83" t="s">
        <v>2332</v>
      </c>
      <c r="L1905" s="86">
        <v>2638</v>
      </c>
      <c r="M1905" s="83" t="s">
        <v>616</v>
      </c>
    </row>
    <row r="1906" spans="2:13" ht="13.15" customHeight="1" x14ac:dyDescent="0.2">
      <c r="B1906" s="61">
        <v>2640</v>
      </c>
      <c r="C1906" s="82">
        <v>42</v>
      </c>
      <c r="D1906" s="83" t="s">
        <v>2284</v>
      </c>
      <c r="E1906" s="84">
        <v>21404</v>
      </c>
      <c r="F1906" s="84" t="s">
        <v>2092</v>
      </c>
      <c r="G1906" s="83" t="s">
        <v>2198</v>
      </c>
      <c r="H1906" s="85">
        <v>16075133</v>
      </c>
      <c r="I1906" s="85">
        <v>221</v>
      </c>
      <c r="J1906" s="83" t="s">
        <v>2331</v>
      </c>
      <c r="K1906" s="83" t="s">
        <v>2332</v>
      </c>
      <c r="L1906" s="86">
        <v>2640</v>
      </c>
      <c r="M1906" s="83" t="s">
        <v>2334</v>
      </c>
    </row>
    <row r="1907" spans="2:13" ht="13.15" customHeight="1" x14ac:dyDescent="0.2">
      <c r="B1907" s="61">
        <v>2641</v>
      </c>
      <c r="C1907" s="82">
        <v>42</v>
      </c>
      <c r="D1907" s="83" t="s">
        <v>2284</v>
      </c>
      <c r="E1907" s="84">
        <v>21404</v>
      </c>
      <c r="F1907" s="84" t="s">
        <v>2092</v>
      </c>
      <c r="G1907" s="83" t="s">
        <v>2198</v>
      </c>
      <c r="H1907" s="85">
        <v>16075133</v>
      </c>
      <c r="I1907" s="85">
        <v>221</v>
      </c>
      <c r="J1907" s="83" t="s">
        <v>2331</v>
      </c>
      <c r="K1907" s="83" t="s">
        <v>2332</v>
      </c>
      <c r="L1907" s="86">
        <v>2641</v>
      </c>
      <c r="M1907" s="83" t="s">
        <v>1704</v>
      </c>
    </row>
    <row r="1908" spans="2:13" ht="13.15" customHeight="1" x14ac:dyDescent="0.2">
      <c r="B1908" s="61">
        <v>2642</v>
      </c>
      <c r="C1908" s="82">
        <v>42</v>
      </c>
      <c r="D1908" s="83" t="s">
        <v>2284</v>
      </c>
      <c r="E1908" s="84">
        <v>21561</v>
      </c>
      <c r="F1908" s="84" t="s">
        <v>2285</v>
      </c>
      <c r="G1908" s="83" t="s">
        <v>2198</v>
      </c>
      <c r="H1908" s="85">
        <v>16075133</v>
      </c>
      <c r="I1908" s="85">
        <v>221</v>
      </c>
      <c r="J1908" s="83" t="s">
        <v>2331</v>
      </c>
      <c r="K1908" s="83" t="s">
        <v>2332</v>
      </c>
      <c r="L1908" s="86">
        <v>2642</v>
      </c>
      <c r="M1908" s="83" t="s">
        <v>2335</v>
      </c>
    </row>
    <row r="1909" spans="2:13" ht="13.15" customHeight="1" x14ac:dyDescent="0.2">
      <c r="B1909" s="61">
        <v>2643</v>
      </c>
      <c r="C1909" s="82">
        <v>42</v>
      </c>
      <c r="D1909" s="83" t="s">
        <v>2284</v>
      </c>
      <c r="E1909" s="84">
        <v>21404</v>
      </c>
      <c r="F1909" s="84" t="s">
        <v>2092</v>
      </c>
      <c r="G1909" s="83" t="s">
        <v>2198</v>
      </c>
      <c r="H1909" s="85">
        <v>16075133</v>
      </c>
      <c r="I1909" s="85">
        <v>221</v>
      </c>
      <c r="J1909" s="83" t="s">
        <v>2331</v>
      </c>
      <c r="K1909" s="83" t="s">
        <v>2332</v>
      </c>
      <c r="L1909" s="86">
        <v>2643</v>
      </c>
      <c r="M1909" s="83" t="s">
        <v>2336</v>
      </c>
    </row>
    <row r="1910" spans="2:13" ht="13.15" customHeight="1" x14ac:dyDescent="0.2">
      <c r="B1910" s="61">
        <v>2644</v>
      </c>
      <c r="C1910" s="82">
        <v>42</v>
      </c>
      <c r="D1910" s="83" t="s">
        <v>2284</v>
      </c>
      <c r="E1910" s="84">
        <v>21404</v>
      </c>
      <c r="F1910" s="84" t="s">
        <v>2092</v>
      </c>
      <c r="G1910" s="83" t="s">
        <v>2198</v>
      </c>
      <c r="H1910" s="85">
        <v>16075133</v>
      </c>
      <c r="I1910" s="85">
        <v>221</v>
      </c>
      <c r="J1910" s="83" t="s">
        <v>2331</v>
      </c>
      <c r="K1910" s="83" t="s">
        <v>2332</v>
      </c>
      <c r="L1910" s="86">
        <v>2644</v>
      </c>
      <c r="M1910" s="83" t="s">
        <v>2337</v>
      </c>
    </row>
    <row r="1911" spans="2:13" ht="13.15" customHeight="1" x14ac:dyDescent="0.2">
      <c r="B1911" s="61">
        <v>2645</v>
      </c>
      <c r="C1911" s="82">
        <v>42</v>
      </c>
      <c r="D1911" s="83" t="s">
        <v>2284</v>
      </c>
      <c r="E1911" s="84">
        <v>21404</v>
      </c>
      <c r="F1911" s="84" t="s">
        <v>2092</v>
      </c>
      <c r="G1911" s="83" t="s">
        <v>2198</v>
      </c>
      <c r="H1911" s="85">
        <v>16075133</v>
      </c>
      <c r="I1911" s="85">
        <v>221</v>
      </c>
      <c r="J1911" s="83" t="s">
        <v>2331</v>
      </c>
      <c r="K1911" s="83" t="s">
        <v>2332</v>
      </c>
      <c r="L1911" s="86">
        <v>2645</v>
      </c>
      <c r="M1911" s="83" t="s">
        <v>2338</v>
      </c>
    </row>
    <row r="1912" spans="2:13" ht="13.15" customHeight="1" x14ac:dyDescent="0.2">
      <c r="B1912" s="61">
        <v>2646</v>
      </c>
      <c r="C1912" s="82">
        <v>42</v>
      </c>
      <c r="D1912" s="83" t="s">
        <v>2284</v>
      </c>
      <c r="E1912" s="84">
        <v>21561</v>
      </c>
      <c r="F1912" s="84" t="s">
        <v>2285</v>
      </c>
      <c r="G1912" s="83" t="s">
        <v>2198</v>
      </c>
      <c r="H1912" s="85">
        <v>16075133</v>
      </c>
      <c r="I1912" s="85">
        <v>221</v>
      </c>
      <c r="J1912" s="83" t="s">
        <v>2331</v>
      </c>
      <c r="K1912" s="83" t="s">
        <v>2332</v>
      </c>
      <c r="L1912" s="86">
        <v>2646</v>
      </c>
      <c r="M1912" s="83" t="s">
        <v>2339</v>
      </c>
    </row>
    <row r="1913" spans="2:13" ht="13.15" customHeight="1" x14ac:dyDescent="0.2">
      <c r="B1913" s="61">
        <v>2647</v>
      </c>
      <c r="C1913" s="82">
        <v>42</v>
      </c>
      <c r="D1913" s="83" t="s">
        <v>2284</v>
      </c>
      <c r="E1913" s="84">
        <v>21561</v>
      </c>
      <c r="F1913" s="84" t="s">
        <v>2285</v>
      </c>
      <c r="G1913" s="83" t="s">
        <v>2198</v>
      </c>
      <c r="H1913" s="85">
        <v>16075133</v>
      </c>
      <c r="I1913" s="85">
        <v>221</v>
      </c>
      <c r="J1913" s="83" t="s">
        <v>2331</v>
      </c>
      <c r="K1913" s="83" t="s">
        <v>2332</v>
      </c>
      <c r="L1913" s="86">
        <v>2647</v>
      </c>
      <c r="M1913" s="83" t="s">
        <v>2340</v>
      </c>
    </row>
    <row r="1914" spans="2:13" ht="13.15" customHeight="1" x14ac:dyDescent="0.2">
      <c r="B1914" s="61">
        <v>2648</v>
      </c>
      <c r="C1914" s="82">
        <v>42</v>
      </c>
      <c r="D1914" s="83" t="s">
        <v>2284</v>
      </c>
      <c r="E1914" s="84">
        <v>21404</v>
      </c>
      <c r="F1914" s="84" t="s">
        <v>2092</v>
      </c>
      <c r="G1914" s="83" t="s">
        <v>2198</v>
      </c>
      <c r="H1914" s="85">
        <v>16075133</v>
      </c>
      <c r="I1914" s="85">
        <v>221</v>
      </c>
      <c r="J1914" s="83" t="s">
        <v>2331</v>
      </c>
      <c r="K1914" s="83" t="s">
        <v>2332</v>
      </c>
      <c r="L1914" s="86">
        <v>2648</v>
      </c>
      <c r="M1914" s="83" t="s">
        <v>2341</v>
      </c>
    </row>
    <row r="1915" spans="2:13" ht="13.15" customHeight="1" x14ac:dyDescent="0.2">
      <c r="B1915" s="61">
        <v>2649</v>
      </c>
      <c r="C1915" s="82">
        <v>42</v>
      </c>
      <c r="D1915" s="83" t="s">
        <v>2284</v>
      </c>
      <c r="E1915" s="84">
        <v>21404</v>
      </c>
      <c r="F1915" s="84" t="s">
        <v>2092</v>
      </c>
      <c r="G1915" s="83" t="s">
        <v>2198</v>
      </c>
      <c r="H1915" s="85">
        <v>16075133</v>
      </c>
      <c r="I1915" s="85">
        <v>221</v>
      </c>
      <c r="J1915" s="83" t="s">
        <v>2331</v>
      </c>
      <c r="K1915" s="83" t="s">
        <v>2332</v>
      </c>
      <c r="L1915" s="86">
        <v>2649</v>
      </c>
      <c r="M1915" s="83" t="s">
        <v>2332</v>
      </c>
    </row>
    <row r="1916" spans="2:13" ht="13.15" customHeight="1" x14ac:dyDescent="0.2">
      <c r="B1916" s="61">
        <v>2421</v>
      </c>
      <c r="C1916" s="82">
        <v>43</v>
      </c>
      <c r="D1916" s="83" t="s">
        <v>2342</v>
      </c>
      <c r="E1916" s="84">
        <v>21041</v>
      </c>
      <c r="F1916" s="84" t="s">
        <v>2203</v>
      </c>
      <c r="G1916" s="83" t="s">
        <v>2198</v>
      </c>
      <c r="H1916" s="85">
        <v>16075014</v>
      </c>
      <c r="I1916" s="85">
        <v>1246</v>
      </c>
      <c r="J1916" s="83" t="s">
        <v>2154</v>
      </c>
      <c r="K1916" s="83" t="s">
        <v>2154</v>
      </c>
      <c r="L1916" s="86">
        <v>2421</v>
      </c>
      <c r="M1916" s="83" t="s">
        <v>2343</v>
      </c>
    </row>
    <row r="1917" spans="2:13" ht="13.15" customHeight="1" x14ac:dyDescent="0.2">
      <c r="B1917" s="61">
        <v>2427</v>
      </c>
      <c r="C1917" s="82">
        <v>43</v>
      </c>
      <c r="D1917" s="83" t="s">
        <v>2342</v>
      </c>
      <c r="E1917" s="84">
        <v>21270</v>
      </c>
      <c r="F1917" s="84" t="s">
        <v>2344</v>
      </c>
      <c r="G1917" s="83" t="s">
        <v>2198</v>
      </c>
      <c r="H1917" s="85">
        <v>16075014</v>
      </c>
      <c r="I1917" s="85">
        <v>1246</v>
      </c>
      <c r="J1917" s="83" t="s">
        <v>2154</v>
      </c>
      <c r="K1917" s="83" t="s">
        <v>2154</v>
      </c>
      <c r="L1917" s="86">
        <v>2427</v>
      </c>
      <c r="M1917" s="83" t="s">
        <v>2154</v>
      </c>
    </row>
    <row r="1918" spans="2:13" ht="13.15" customHeight="1" x14ac:dyDescent="0.2">
      <c r="B1918" s="61">
        <v>2422</v>
      </c>
      <c r="C1918" s="82">
        <v>43</v>
      </c>
      <c r="D1918" s="83" t="s">
        <v>2342</v>
      </c>
      <c r="E1918" s="84">
        <v>21041</v>
      </c>
      <c r="F1918" s="84" t="s">
        <v>2203</v>
      </c>
      <c r="G1918" s="83" t="s">
        <v>2198</v>
      </c>
      <c r="H1918" s="85">
        <v>16075014</v>
      </c>
      <c r="I1918" s="85">
        <v>1246</v>
      </c>
      <c r="J1918" s="83" t="s">
        <v>2154</v>
      </c>
      <c r="K1918" s="83" t="s">
        <v>2154</v>
      </c>
      <c r="L1918" s="86">
        <v>2422</v>
      </c>
      <c r="M1918" s="83" t="s">
        <v>2345</v>
      </c>
    </row>
    <row r="1919" spans="2:13" ht="13.15" customHeight="1" x14ac:dyDescent="0.2">
      <c r="B1919" s="61">
        <v>2439</v>
      </c>
      <c r="C1919" s="82">
        <v>43</v>
      </c>
      <c r="D1919" s="83" t="s">
        <v>2342</v>
      </c>
      <c r="E1919" s="84">
        <v>21345</v>
      </c>
      <c r="F1919" s="84" t="s">
        <v>2346</v>
      </c>
      <c r="G1919" s="83" t="s">
        <v>2198</v>
      </c>
      <c r="H1919" s="85">
        <v>16075023</v>
      </c>
      <c r="I1919" s="85">
        <v>80</v>
      </c>
      <c r="J1919" s="83" t="s">
        <v>2347</v>
      </c>
      <c r="K1919" s="83" t="s">
        <v>2347</v>
      </c>
      <c r="L1919" s="86">
        <v>2439</v>
      </c>
      <c r="M1919" s="83" t="s">
        <v>2347</v>
      </c>
    </row>
    <row r="1920" spans="2:13" ht="13.15" customHeight="1" x14ac:dyDescent="0.2">
      <c r="B1920" s="61">
        <v>2440</v>
      </c>
      <c r="C1920" s="82">
        <v>43</v>
      </c>
      <c r="D1920" s="83" t="s">
        <v>2342</v>
      </c>
      <c r="E1920" s="84">
        <v>21345</v>
      </c>
      <c r="F1920" s="84" t="s">
        <v>2346</v>
      </c>
      <c r="G1920" s="83" t="s">
        <v>2198</v>
      </c>
      <c r="H1920" s="85">
        <v>16075023</v>
      </c>
      <c r="I1920" s="85">
        <v>80</v>
      </c>
      <c r="J1920" s="83" t="s">
        <v>2347</v>
      </c>
      <c r="K1920" s="83" t="s">
        <v>2347</v>
      </c>
      <c r="L1920" s="86">
        <v>2440</v>
      </c>
      <c r="M1920" s="83" t="s">
        <v>2348</v>
      </c>
    </row>
    <row r="1921" spans="2:13" ht="12.75" customHeight="1" x14ac:dyDescent="0.2">
      <c r="B1921" s="61">
        <v>2608</v>
      </c>
      <c r="C1921" s="82">
        <v>43</v>
      </c>
      <c r="D1921" s="83" t="s">
        <v>2342</v>
      </c>
      <c r="E1921" s="84">
        <v>26740</v>
      </c>
      <c r="F1921" s="84" t="s">
        <v>2349</v>
      </c>
      <c r="G1921" s="83" t="s">
        <v>2198</v>
      </c>
      <c r="H1921" s="85">
        <v>16075131</v>
      </c>
      <c r="I1921" s="85">
        <v>237</v>
      </c>
      <c r="J1921" s="83" t="s">
        <v>2350</v>
      </c>
      <c r="K1921" s="83" t="s">
        <v>1702</v>
      </c>
      <c r="L1921" s="86">
        <v>2608</v>
      </c>
      <c r="M1921" s="83" t="s">
        <v>2351</v>
      </c>
    </row>
    <row r="1922" spans="2:13" ht="13.15" customHeight="1" x14ac:dyDescent="0.2">
      <c r="B1922" s="61">
        <v>2609</v>
      </c>
      <c r="C1922" s="82">
        <v>43</v>
      </c>
      <c r="D1922" s="83" t="s">
        <v>2342</v>
      </c>
      <c r="E1922" s="84">
        <v>26740</v>
      </c>
      <c r="F1922" s="84" t="s">
        <v>2349</v>
      </c>
      <c r="G1922" s="83" t="s">
        <v>2198</v>
      </c>
      <c r="H1922" s="85">
        <v>16075131</v>
      </c>
      <c r="I1922" s="85">
        <v>237</v>
      </c>
      <c r="J1922" s="83" t="s">
        <v>2350</v>
      </c>
      <c r="K1922" s="83" t="s">
        <v>1702</v>
      </c>
      <c r="L1922" s="86">
        <v>2609</v>
      </c>
      <c r="M1922" s="83" t="s">
        <v>2352</v>
      </c>
    </row>
    <row r="1923" spans="2:13" ht="13.15" customHeight="1" x14ac:dyDescent="0.2">
      <c r="B1923" s="61">
        <v>2610</v>
      </c>
      <c r="C1923" s="82">
        <v>43</v>
      </c>
      <c r="D1923" s="83" t="s">
        <v>2342</v>
      </c>
      <c r="E1923" s="84">
        <v>26711</v>
      </c>
      <c r="F1923" s="84" t="s">
        <v>2312</v>
      </c>
      <c r="G1923" s="83" t="s">
        <v>2198</v>
      </c>
      <c r="H1923" s="85">
        <v>16075131</v>
      </c>
      <c r="I1923" s="85">
        <v>237</v>
      </c>
      <c r="J1923" s="83" t="s">
        <v>2350</v>
      </c>
      <c r="K1923" s="83" t="s">
        <v>1702</v>
      </c>
      <c r="L1923" s="86">
        <v>2610</v>
      </c>
      <c r="M1923" s="83" t="s">
        <v>2353</v>
      </c>
    </row>
    <row r="1924" spans="2:13" ht="13.15" customHeight="1" x14ac:dyDescent="0.2">
      <c r="B1924" s="61">
        <v>2611</v>
      </c>
      <c r="C1924" s="82">
        <v>43</v>
      </c>
      <c r="D1924" s="83" t="s">
        <v>2342</v>
      </c>
      <c r="E1924" s="84">
        <v>26740</v>
      </c>
      <c r="F1924" s="84" t="s">
        <v>2349</v>
      </c>
      <c r="G1924" s="83" t="s">
        <v>2198</v>
      </c>
      <c r="H1924" s="85">
        <v>16075131</v>
      </c>
      <c r="I1924" s="85">
        <v>237</v>
      </c>
      <c r="J1924" s="83" t="s">
        <v>2350</v>
      </c>
      <c r="K1924" s="83" t="s">
        <v>1702</v>
      </c>
      <c r="L1924" s="86">
        <v>2611</v>
      </c>
      <c r="M1924" s="83" t="s">
        <v>2354</v>
      </c>
    </row>
    <row r="1925" spans="2:13" ht="13.15" customHeight="1" x14ac:dyDescent="0.2">
      <c r="B1925" s="61">
        <v>2612</v>
      </c>
      <c r="C1925" s="82">
        <v>43</v>
      </c>
      <c r="D1925" s="83" t="s">
        <v>2342</v>
      </c>
      <c r="E1925" s="84">
        <v>26740</v>
      </c>
      <c r="F1925" s="84" t="s">
        <v>2349</v>
      </c>
      <c r="G1925" s="83" t="s">
        <v>2198</v>
      </c>
      <c r="H1925" s="85">
        <v>16075131</v>
      </c>
      <c r="I1925" s="85">
        <v>237</v>
      </c>
      <c r="J1925" s="83" t="s">
        <v>2350</v>
      </c>
      <c r="K1925" s="83" t="s">
        <v>1702</v>
      </c>
      <c r="L1925" s="86">
        <v>2612</v>
      </c>
      <c r="M1925" s="83" t="s">
        <v>1702</v>
      </c>
    </row>
    <row r="1926" spans="2:13" ht="13.15" customHeight="1" x14ac:dyDescent="0.2">
      <c r="B1926" s="61">
        <v>2613</v>
      </c>
      <c r="C1926" s="82">
        <v>43</v>
      </c>
      <c r="D1926" s="83" t="s">
        <v>2342</v>
      </c>
      <c r="E1926" s="84">
        <v>26740</v>
      </c>
      <c r="F1926" s="84" t="s">
        <v>2349</v>
      </c>
      <c r="G1926" s="83" t="s">
        <v>2198</v>
      </c>
      <c r="H1926" s="85">
        <v>16075131</v>
      </c>
      <c r="I1926" s="85">
        <v>237</v>
      </c>
      <c r="J1926" s="83" t="s">
        <v>2350</v>
      </c>
      <c r="K1926" s="83" t="s">
        <v>1702</v>
      </c>
      <c r="L1926" s="86">
        <v>2613</v>
      </c>
      <c r="M1926" s="83" t="s">
        <v>2355</v>
      </c>
    </row>
    <row r="1927" spans="2:13" ht="13.15" customHeight="1" x14ac:dyDescent="0.2">
      <c r="B1927" s="61">
        <v>2614</v>
      </c>
      <c r="C1927" s="82">
        <v>43</v>
      </c>
      <c r="D1927" s="83" t="s">
        <v>2342</v>
      </c>
      <c r="E1927" s="84">
        <v>26740</v>
      </c>
      <c r="F1927" s="84" t="s">
        <v>2349</v>
      </c>
      <c r="G1927" s="83" t="s">
        <v>2198</v>
      </c>
      <c r="H1927" s="85">
        <v>16075131</v>
      </c>
      <c r="I1927" s="85">
        <v>237</v>
      </c>
      <c r="J1927" s="83" t="s">
        <v>2350</v>
      </c>
      <c r="K1927" s="83" t="s">
        <v>1702</v>
      </c>
      <c r="L1927" s="86">
        <v>2614</v>
      </c>
      <c r="M1927" s="83" t="s">
        <v>2356</v>
      </c>
    </row>
    <row r="1928" spans="2:13" ht="13.15" customHeight="1" x14ac:dyDescent="0.2">
      <c r="B1928" s="61">
        <v>2615</v>
      </c>
      <c r="C1928" s="82">
        <v>43</v>
      </c>
      <c r="D1928" s="83" t="s">
        <v>2342</v>
      </c>
      <c r="E1928" s="84">
        <v>56619</v>
      </c>
      <c r="F1928" s="84" t="s">
        <v>2294</v>
      </c>
      <c r="G1928" s="83" t="s">
        <v>2198</v>
      </c>
      <c r="H1928" s="85">
        <v>16075131</v>
      </c>
      <c r="I1928" s="85">
        <v>237</v>
      </c>
      <c r="J1928" s="83" t="s">
        <v>2350</v>
      </c>
      <c r="K1928" s="83" t="s">
        <v>1702</v>
      </c>
      <c r="L1928" s="86">
        <v>2615</v>
      </c>
      <c r="M1928" s="83" t="s">
        <v>2357</v>
      </c>
    </row>
    <row r="1929" spans="2:13" ht="13.15" customHeight="1" x14ac:dyDescent="0.2">
      <c r="B1929" s="61">
        <v>2617</v>
      </c>
      <c r="C1929" s="82">
        <v>43</v>
      </c>
      <c r="D1929" s="83" t="s">
        <v>2342</v>
      </c>
      <c r="E1929" s="84">
        <v>26740</v>
      </c>
      <c r="F1929" s="84" t="s">
        <v>2349</v>
      </c>
      <c r="G1929" s="83" t="s">
        <v>2198</v>
      </c>
      <c r="H1929" s="85">
        <v>16075131</v>
      </c>
      <c r="I1929" s="85">
        <v>237</v>
      </c>
      <c r="J1929" s="83" t="s">
        <v>2350</v>
      </c>
      <c r="K1929" s="83" t="s">
        <v>1702</v>
      </c>
      <c r="L1929" s="86">
        <v>2617</v>
      </c>
      <c r="M1929" s="83" t="s">
        <v>2358</v>
      </c>
    </row>
    <row r="1930" spans="2:13" ht="13.15" customHeight="1" x14ac:dyDescent="0.2">
      <c r="B1930" s="61">
        <v>2618</v>
      </c>
      <c r="C1930" s="82">
        <v>43</v>
      </c>
      <c r="D1930" s="83" t="s">
        <v>2342</v>
      </c>
      <c r="E1930" s="84">
        <v>26740</v>
      </c>
      <c r="F1930" s="84" t="s">
        <v>2349</v>
      </c>
      <c r="G1930" s="83" t="s">
        <v>2198</v>
      </c>
      <c r="H1930" s="85">
        <v>16075131</v>
      </c>
      <c r="I1930" s="85">
        <v>237</v>
      </c>
      <c r="J1930" s="83" t="s">
        <v>2350</v>
      </c>
      <c r="K1930" s="83" t="s">
        <v>1702</v>
      </c>
      <c r="L1930" s="86">
        <v>2618</v>
      </c>
      <c r="M1930" s="83" t="s">
        <v>2359</v>
      </c>
    </row>
    <row r="1931" spans="2:13" ht="12.75" customHeight="1" x14ac:dyDescent="0.2">
      <c r="B1931" s="61">
        <v>2445</v>
      </c>
      <c r="C1931" s="82">
        <v>43</v>
      </c>
      <c r="D1931" s="83" t="s">
        <v>2342</v>
      </c>
      <c r="E1931" s="84">
        <v>21345</v>
      </c>
      <c r="F1931" s="84" t="s">
        <v>2346</v>
      </c>
      <c r="G1931" s="83" t="s">
        <v>2198</v>
      </c>
      <c r="H1931" s="85">
        <v>16075033</v>
      </c>
      <c r="I1931" s="85">
        <v>78</v>
      </c>
      <c r="J1931" s="83" t="s">
        <v>2360</v>
      </c>
      <c r="K1931" s="83" t="s">
        <v>2360</v>
      </c>
      <c r="L1931" s="86">
        <v>2445</v>
      </c>
      <c r="M1931" s="83" t="s">
        <v>2360</v>
      </c>
    </row>
    <row r="1932" spans="2:13" ht="13.15" customHeight="1" x14ac:dyDescent="0.2">
      <c r="B1932" s="61">
        <v>2446</v>
      </c>
      <c r="C1932" s="82">
        <v>43</v>
      </c>
      <c r="D1932" s="83" t="s">
        <v>2342</v>
      </c>
      <c r="E1932" s="84">
        <v>21345</v>
      </c>
      <c r="F1932" s="84" t="s">
        <v>2346</v>
      </c>
      <c r="G1932" s="83" t="s">
        <v>2198</v>
      </c>
      <c r="H1932" s="85">
        <v>16075033</v>
      </c>
      <c r="I1932" s="85">
        <v>78</v>
      </c>
      <c r="J1932" s="83" t="s">
        <v>2360</v>
      </c>
      <c r="K1932" s="83" t="s">
        <v>2360</v>
      </c>
      <c r="L1932" s="86">
        <v>2446</v>
      </c>
      <c r="M1932" s="83" t="s">
        <v>2361</v>
      </c>
    </row>
    <row r="1933" spans="2:13" ht="13.15" customHeight="1" x14ac:dyDescent="0.2">
      <c r="B1933" s="61">
        <v>2447</v>
      </c>
      <c r="C1933" s="82">
        <v>43</v>
      </c>
      <c r="D1933" s="83" t="s">
        <v>2342</v>
      </c>
      <c r="E1933" s="84">
        <v>21270</v>
      </c>
      <c r="F1933" s="84" t="s">
        <v>2344</v>
      </c>
      <c r="G1933" s="83" t="s">
        <v>2198</v>
      </c>
      <c r="H1933" s="85">
        <v>16075034</v>
      </c>
      <c r="I1933" s="85">
        <v>6</v>
      </c>
      <c r="J1933" s="83" t="s">
        <v>2362</v>
      </c>
      <c r="K1933" s="83" t="s">
        <v>2362</v>
      </c>
      <c r="L1933" s="86">
        <v>2447</v>
      </c>
      <c r="M1933" s="83" t="s">
        <v>2362</v>
      </c>
    </row>
    <row r="1934" spans="2:13" ht="13.15" customHeight="1" x14ac:dyDescent="0.2">
      <c r="B1934" s="61">
        <v>2448</v>
      </c>
      <c r="C1934" s="82">
        <v>43</v>
      </c>
      <c r="D1934" s="83" t="s">
        <v>2342</v>
      </c>
      <c r="E1934" s="84">
        <v>21270</v>
      </c>
      <c r="F1934" s="84" t="s">
        <v>2344</v>
      </c>
      <c r="G1934" s="83" t="s">
        <v>2198</v>
      </c>
      <c r="H1934" s="85">
        <v>16075034</v>
      </c>
      <c r="I1934" s="85">
        <v>6</v>
      </c>
      <c r="J1934" s="83" t="s">
        <v>2362</v>
      </c>
      <c r="K1934" s="83" t="s">
        <v>2362</v>
      </c>
      <c r="L1934" s="86">
        <v>2448</v>
      </c>
      <c r="M1934" s="83" t="s">
        <v>2363</v>
      </c>
    </row>
    <row r="1935" spans="2:13" ht="13.15" customHeight="1" x14ac:dyDescent="0.2">
      <c r="B1935" s="61">
        <v>2455</v>
      </c>
      <c r="C1935" s="82">
        <v>43</v>
      </c>
      <c r="D1935" s="83" t="s">
        <v>2342</v>
      </c>
      <c r="E1935" s="84">
        <v>26740</v>
      </c>
      <c r="F1935" s="84" t="s">
        <v>2349</v>
      </c>
      <c r="G1935" s="83" t="s">
        <v>2198</v>
      </c>
      <c r="H1935" s="85">
        <v>16075046</v>
      </c>
      <c r="I1935" s="85">
        <v>253</v>
      </c>
      <c r="J1935" s="83" t="s">
        <v>2364</v>
      </c>
      <c r="K1935" s="83" t="s">
        <v>2365</v>
      </c>
      <c r="L1935" s="86">
        <v>2455</v>
      </c>
      <c r="M1935" s="83" t="s">
        <v>2366</v>
      </c>
    </row>
    <row r="1936" spans="2:13" ht="13.15" customHeight="1" x14ac:dyDescent="0.2">
      <c r="B1936" s="61">
        <v>2456</v>
      </c>
      <c r="C1936" s="82">
        <v>43</v>
      </c>
      <c r="D1936" s="83" t="s">
        <v>2342</v>
      </c>
      <c r="E1936" s="84">
        <v>26740</v>
      </c>
      <c r="F1936" s="84" t="s">
        <v>2349</v>
      </c>
      <c r="G1936" s="83" t="s">
        <v>2198</v>
      </c>
      <c r="H1936" s="85">
        <v>16075046</v>
      </c>
      <c r="I1936" s="85">
        <v>253</v>
      </c>
      <c r="J1936" s="83" t="s">
        <v>2364</v>
      </c>
      <c r="K1936" s="83" t="s">
        <v>2365</v>
      </c>
      <c r="L1936" s="86">
        <v>2456</v>
      </c>
      <c r="M1936" s="83" t="s">
        <v>2365</v>
      </c>
    </row>
    <row r="1937" spans="2:13" ht="13.15" customHeight="1" x14ac:dyDescent="0.2">
      <c r="B1937" s="61">
        <v>2457</v>
      </c>
      <c r="C1937" s="82">
        <v>43</v>
      </c>
      <c r="D1937" s="83" t="s">
        <v>2342</v>
      </c>
      <c r="E1937" s="84">
        <v>26740</v>
      </c>
      <c r="F1937" s="84" t="s">
        <v>2349</v>
      </c>
      <c r="G1937" s="83" t="s">
        <v>2198</v>
      </c>
      <c r="H1937" s="85">
        <v>16075046</v>
      </c>
      <c r="I1937" s="85">
        <v>253</v>
      </c>
      <c r="J1937" s="83" t="s">
        <v>2364</v>
      </c>
      <c r="K1937" s="83" t="s">
        <v>2365</v>
      </c>
      <c r="L1937" s="86">
        <v>2457</v>
      </c>
      <c r="M1937" s="83" t="s">
        <v>2367</v>
      </c>
    </row>
    <row r="1938" spans="2:13" ht="13.15" customHeight="1" x14ac:dyDescent="0.2">
      <c r="B1938" s="61">
        <v>2460</v>
      </c>
      <c r="C1938" s="82">
        <v>43</v>
      </c>
      <c r="D1938" s="83" t="s">
        <v>2342</v>
      </c>
      <c r="E1938" s="84">
        <v>26711</v>
      </c>
      <c r="F1938" s="84" t="s">
        <v>2312</v>
      </c>
      <c r="G1938" s="83" t="s">
        <v>2198</v>
      </c>
      <c r="H1938" s="85">
        <v>16075046</v>
      </c>
      <c r="I1938" s="85">
        <v>253</v>
      </c>
      <c r="J1938" s="83" t="s">
        <v>2364</v>
      </c>
      <c r="K1938" s="83" t="s">
        <v>2365</v>
      </c>
      <c r="L1938" s="86">
        <v>2460</v>
      </c>
      <c r="M1938" s="83" t="s">
        <v>2368</v>
      </c>
    </row>
    <row r="1939" spans="2:13" ht="13.15" customHeight="1" x14ac:dyDescent="0.2">
      <c r="B1939" s="61">
        <v>2461</v>
      </c>
      <c r="C1939" s="82">
        <v>43</v>
      </c>
      <c r="D1939" s="83" t="s">
        <v>2342</v>
      </c>
      <c r="E1939" s="84">
        <v>26711</v>
      </c>
      <c r="F1939" s="84" t="s">
        <v>2312</v>
      </c>
      <c r="G1939" s="83" t="s">
        <v>2198</v>
      </c>
      <c r="H1939" s="85">
        <v>16075046</v>
      </c>
      <c r="I1939" s="85">
        <v>253</v>
      </c>
      <c r="J1939" s="83" t="s">
        <v>2364</v>
      </c>
      <c r="K1939" s="83" t="s">
        <v>2365</v>
      </c>
      <c r="L1939" s="86">
        <v>2461</v>
      </c>
      <c r="M1939" s="83" t="s">
        <v>2369</v>
      </c>
    </row>
    <row r="1940" spans="2:13" ht="13.15" customHeight="1" x14ac:dyDescent="0.2">
      <c r="B1940" s="61">
        <v>2462</v>
      </c>
      <c r="C1940" s="82">
        <v>43</v>
      </c>
      <c r="D1940" s="83" t="s">
        <v>2342</v>
      </c>
      <c r="E1940" s="84">
        <v>26711</v>
      </c>
      <c r="F1940" s="84" t="s">
        <v>2312</v>
      </c>
      <c r="G1940" s="83" t="s">
        <v>2198</v>
      </c>
      <c r="H1940" s="85">
        <v>16075046</v>
      </c>
      <c r="I1940" s="85">
        <v>253</v>
      </c>
      <c r="J1940" s="83" t="s">
        <v>2364</v>
      </c>
      <c r="K1940" s="83" t="s">
        <v>2365</v>
      </c>
      <c r="L1940" s="86">
        <v>2462</v>
      </c>
      <c r="M1940" s="83" t="s">
        <v>2370</v>
      </c>
    </row>
    <row r="1941" spans="2:13" ht="13.15" customHeight="1" x14ac:dyDescent="0.2">
      <c r="B1941" s="61">
        <v>2464</v>
      </c>
      <c r="C1941" s="82">
        <v>43</v>
      </c>
      <c r="D1941" s="83" t="s">
        <v>2342</v>
      </c>
      <c r="E1941" s="84">
        <v>21270</v>
      </c>
      <c r="F1941" s="84" t="s">
        <v>2344</v>
      </c>
      <c r="G1941" s="83" t="s">
        <v>2198</v>
      </c>
      <c r="H1941" s="85">
        <v>16075048</v>
      </c>
      <c r="I1941" s="85">
        <v>47</v>
      </c>
      <c r="J1941" s="83" t="s">
        <v>2371</v>
      </c>
      <c r="K1941" s="83" t="s">
        <v>2371</v>
      </c>
      <c r="L1941" s="86">
        <v>2464</v>
      </c>
      <c r="M1941" s="83" t="s">
        <v>2371</v>
      </c>
    </row>
    <row r="1942" spans="2:13" ht="13.15" customHeight="1" x14ac:dyDescent="0.2">
      <c r="B1942" s="61">
        <v>2488</v>
      </c>
      <c r="C1942" s="82">
        <v>43</v>
      </c>
      <c r="D1942" s="83" t="s">
        <v>2342</v>
      </c>
      <c r="E1942" s="84">
        <v>21270</v>
      </c>
      <c r="F1942" s="84" t="s">
        <v>2344</v>
      </c>
      <c r="G1942" s="83" t="s">
        <v>2198</v>
      </c>
      <c r="H1942" s="85">
        <v>16075063</v>
      </c>
      <c r="I1942" s="85">
        <v>20</v>
      </c>
      <c r="J1942" s="83" t="s">
        <v>2102</v>
      </c>
      <c r="K1942" s="83" t="s">
        <v>2102</v>
      </c>
      <c r="L1942" s="86">
        <v>2488</v>
      </c>
      <c r="M1942" s="83" t="s">
        <v>2102</v>
      </c>
    </row>
    <row r="1943" spans="2:13" ht="13.15" customHeight="1" x14ac:dyDescent="0.2">
      <c r="B1943" s="61">
        <v>2493</v>
      </c>
      <c r="C1943" s="82">
        <v>43</v>
      </c>
      <c r="D1943" s="83" t="s">
        <v>2342</v>
      </c>
      <c r="E1943" s="84">
        <v>21041</v>
      </c>
      <c r="F1943" s="84" t="s">
        <v>2203</v>
      </c>
      <c r="G1943" s="83" t="s">
        <v>2198</v>
      </c>
      <c r="H1943" s="85">
        <v>16075068</v>
      </c>
      <c r="I1943" s="85">
        <v>1205</v>
      </c>
      <c r="J1943" s="83" t="s">
        <v>2372</v>
      </c>
      <c r="K1943" s="83" t="s">
        <v>2372</v>
      </c>
      <c r="L1943" s="86">
        <v>2493</v>
      </c>
      <c r="M1943" s="83" t="s">
        <v>2372</v>
      </c>
    </row>
    <row r="1944" spans="2:13" ht="13.15" customHeight="1" x14ac:dyDescent="0.2">
      <c r="B1944" s="61">
        <v>2494</v>
      </c>
      <c r="C1944" s="82">
        <v>43</v>
      </c>
      <c r="D1944" s="83" t="s">
        <v>2342</v>
      </c>
      <c r="E1944" s="84">
        <v>21041</v>
      </c>
      <c r="F1944" s="84" t="s">
        <v>2203</v>
      </c>
      <c r="G1944" s="83" t="s">
        <v>2198</v>
      </c>
      <c r="H1944" s="85">
        <v>16075068</v>
      </c>
      <c r="I1944" s="85">
        <v>1205</v>
      </c>
      <c r="J1944" s="83" t="s">
        <v>2372</v>
      </c>
      <c r="K1944" s="83" t="s">
        <v>2372</v>
      </c>
      <c r="L1944" s="86">
        <v>2494</v>
      </c>
      <c r="M1944" s="83" t="s">
        <v>728</v>
      </c>
    </row>
    <row r="1945" spans="2:13" ht="13.15" customHeight="1" x14ac:dyDescent="0.2">
      <c r="B1945" s="61">
        <v>2497</v>
      </c>
      <c r="C1945" s="82">
        <v>43</v>
      </c>
      <c r="D1945" s="83" t="s">
        <v>2342</v>
      </c>
      <c r="E1945" s="84">
        <v>21345</v>
      </c>
      <c r="F1945" s="84" t="s">
        <v>2346</v>
      </c>
      <c r="G1945" s="83" t="s">
        <v>2198</v>
      </c>
      <c r="H1945" s="85">
        <v>16075072</v>
      </c>
      <c r="I1945" s="85">
        <v>40</v>
      </c>
      <c r="J1945" s="83" t="s">
        <v>2373</v>
      </c>
      <c r="K1945" s="83" t="s">
        <v>2374</v>
      </c>
      <c r="L1945" s="86">
        <v>2497</v>
      </c>
      <c r="M1945" s="83" t="s">
        <v>2374</v>
      </c>
    </row>
    <row r="1946" spans="2:13" ht="13.15" customHeight="1" x14ac:dyDescent="0.2">
      <c r="B1946" s="61">
        <v>2498</v>
      </c>
      <c r="C1946" s="82">
        <v>43</v>
      </c>
      <c r="D1946" s="83" t="s">
        <v>2342</v>
      </c>
      <c r="E1946" s="84">
        <v>21345</v>
      </c>
      <c r="F1946" s="84" t="s">
        <v>2346</v>
      </c>
      <c r="G1946" s="83" t="s">
        <v>2198</v>
      </c>
      <c r="H1946" s="85">
        <v>16075072</v>
      </c>
      <c r="I1946" s="85">
        <v>40</v>
      </c>
      <c r="J1946" s="83" t="s">
        <v>2373</v>
      </c>
      <c r="K1946" s="83" t="s">
        <v>2374</v>
      </c>
      <c r="L1946" s="86">
        <v>2498</v>
      </c>
      <c r="M1946" s="83" t="s">
        <v>2375</v>
      </c>
    </row>
    <row r="1947" spans="2:13" ht="13.15" customHeight="1" x14ac:dyDescent="0.2">
      <c r="B1947" s="61">
        <v>2512</v>
      </c>
      <c r="C1947" s="82">
        <v>43</v>
      </c>
      <c r="D1947" s="83" t="s">
        <v>2342</v>
      </c>
      <c r="E1947" s="84">
        <v>21345</v>
      </c>
      <c r="F1947" s="84" t="s">
        <v>2346</v>
      </c>
      <c r="G1947" s="83" t="s">
        <v>2198</v>
      </c>
      <c r="H1947" s="85">
        <v>16075076</v>
      </c>
      <c r="I1947" s="85">
        <v>37</v>
      </c>
      <c r="J1947" s="83" t="s">
        <v>2376</v>
      </c>
      <c r="K1947" s="83" t="s">
        <v>2376</v>
      </c>
      <c r="L1947" s="86">
        <v>2512</v>
      </c>
      <c r="M1947" s="83" t="s">
        <v>2376</v>
      </c>
    </row>
    <row r="1948" spans="2:13" ht="13.15" customHeight="1" x14ac:dyDescent="0.2">
      <c r="B1948" s="61">
        <v>2513</v>
      </c>
      <c r="C1948" s="82">
        <v>43</v>
      </c>
      <c r="D1948" s="83" t="s">
        <v>2342</v>
      </c>
      <c r="E1948" s="84">
        <v>21270</v>
      </c>
      <c r="F1948" s="84" t="s">
        <v>2344</v>
      </c>
      <c r="G1948" s="83" t="s">
        <v>2198</v>
      </c>
      <c r="H1948" s="85">
        <v>16075076</v>
      </c>
      <c r="I1948" s="85">
        <v>37</v>
      </c>
      <c r="J1948" s="83" t="s">
        <v>2376</v>
      </c>
      <c r="K1948" s="83" t="s">
        <v>2376</v>
      </c>
      <c r="L1948" s="86">
        <v>2513</v>
      </c>
      <c r="M1948" s="83" t="s">
        <v>2377</v>
      </c>
    </row>
    <row r="1949" spans="2:13" ht="13.15" customHeight="1" x14ac:dyDescent="0.2">
      <c r="B1949" s="61">
        <v>2518</v>
      </c>
      <c r="C1949" s="82">
        <v>43</v>
      </c>
      <c r="D1949" s="83" t="s">
        <v>2342</v>
      </c>
      <c r="E1949" s="84">
        <v>56618</v>
      </c>
      <c r="F1949" s="84" t="s">
        <v>2073</v>
      </c>
      <c r="G1949" s="83" t="s">
        <v>2198</v>
      </c>
      <c r="H1949" s="85">
        <v>16075079</v>
      </c>
      <c r="I1949" s="85">
        <v>34</v>
      </c>
      <c r="J1949" s="83" t="s">
        <v>2378</v>
      </c>
      <c r="K1949" s="83" t="s">
        <v>2378</v>
      </c>
      <c r="L1949" s="86">
        <v>2518</v>
      </c>
      <c r="M1949" s="83" t="s">
        <v>3210</v>
      </c>
    </row>
    <row r="1950" spans="2:13" ht="13.15" customHeight="1" x14ac:dyDescent="0.2">
      <c r="B1950" s="61">
        <v>2525</v>
      </c>
      <c r="C1950" s="82">
        <v>43</v>
      </c>
      <c r="D1950" s="83" t="s">
        <v>2342</v>
      </c>
      <c r="E1950" s="84">
        <v>21314</v>
      </c>
      <c r="F1950" s="84" t="s">
        <v>2211</v>
      </c>
      <c r="G1950" s="83" t="s">
        <v>2198</v>
      </c>
      <c r="H1950" s="85">
        <v>16075083</v>
      </c>
      <c r="I1950" s="85">
        <v>1261</v>
      </c>
      <c r="J1950" s="83" t="s">
        <v>2379</v>
      </c>
      <c r="K1950" s="83" t="s">
        <v>2379</v>
      </c>
      <c r="L1950" s="86">
        <v>2525</v>
      </c>
      <c r="M1950" s="83" t="s">
        <v>2379</v>
      </c>
    </row>
    <row r="1951" spans="2:13" ht="13.15" customHeight="1" x14ac:dyDescent="0.2">
      <c r="B1951" s="61">
        <v>2526</v>
      </c>
      <c r="C1951" s="82">
        <v>43</v>
      </c>
      <c r="D1951" s="83" t="s">
        <v>2342</v>
      </c>
      <c r="E1951" s="84">
        <v>21345</v>
      </c>
      <c r="F1951" s="84" t="s">
        <v>2346</v>
      </c>
      <c r="G1951" s="83" t="s">
        <v>2198</v>
      </c>
      <c r="H1951" s="85">
        <v>16075084</v>
      </c>
      <c r="I1951" s="85">
        <v>33</v>
      </c>
      <c r="J1951" s="83" t="s">
        <v>2381</v>
      </c>
      <c r="K1951" s="83" t="s">
        <v>2381</v>
      </c>
      <c r="L1951" s="86">
        <v>2526</v>
      </c>
      <c r="M1951" s="83" t="s">
        <v>2381</v>
      </c>
    </row>
    <row r="1952" spans="2:13" ht="13.15" customHeight="1" x14ac:dyDescent="0.2">
      <c r="B1952" s="61">
        <v>2541</v>
      </c>
      <c r="C1952" s="82">
        <v>43</v>
      </c>
      <c r="D1952" s="83" t="s">
        <v>2342</v>
      </c>
      <c r="E1952" s="84">
        <v>56619</v>
      </c>
      <c r="F1952" s="84" t="s">
        <v>2294</v>
      </c>
      <c r="G1952" s="83" t="s">
        <v>2198</v>
      </c>
      <c r="H1952" s="85">
        <v>16075135</v>
      </c>
      <c r="I1952" s="85">
        <v>3096</v>
      </c>
      <c r="J1952" s="83" t="s">
        <v>2325</v>
      </c>
      <c r="K1952" s="83" t="s">
        <v>2326</v>
      </c>
      <c r="L1952" s="86">
        <v>2541</v>
      </c>
      <c r="M1952" s="83" t="s">
        <v>2382</v>
      </c>
    </row>
    <row r="1953" spans="2:13" ht="13.15" customHeight="1" x14ac:dyDescent="0.2">
      <c r="B1953" s="61">
        <v>2542</v>
      </c>
      <c r="C1953" s="82">
        <v>43</v>
      </c>
      <c r="D1953" s="83" t="s">
        <v>2342</v>
      </c>
      <c r="E1953" s="84">
        <v>56619</v>
      </c>
      <c r="F1953" s="84" t="s">
        <v>2294</v>
      </c>
      <c r="G1953" s="83" t="s">
        <v>2198</v>
      </c>
      <c r="H1953" s="85">
        <v>16075135</v>
      </c>
      <c r="I1953" s="85">
        <v>3096</v>
      </c>
      <c r="J1953" s="83" t="s">
        <v>2325</v>
      </c>
      <c r="K1953" s="83" t="s">
        <v>2326</v>
      </c>
      <c r="L1953" s="86">
        <v>2542</v>
      </c>
      <c r="M1953" s="83" t="s">
        <v>2383</v>
      </c>
    </row>
    <row r="1954" spans="2:13" ht="13.15" customHeight="1" x14ac:dyDescent="0.2">
      <c r="B1954" s="61">
        <v>2543</v>
      </c>
      <c r="C1954" s="82">
        <v>43</v>
      </c>
      <c r="D1954" s="83" t="s">
        <v>2342</v>
      </c>
      <c r="E1954" s="84">
        <v>56619</v>
      </c>
      <c r="F1954" s="84" t="s">
        <v>2294</v>
      </c>
      <c r="G1954" s="83" t="s">
        <v>2198</v>
      </c>
      <c r="H1954" s="85">
        <v>16075135</v>
      </c>
      <c r="I1954" s="85">
        <v>3096</v>
      </c>
      <c r="J1954" s="83" t="s">
        <v>2325</v>
      </c>
      <c r="K1954" s="83" t="s">
        <v>2326</v>
      </c>
      <c r="L1954" s="86">
        <v>2543</v>
      </c>
      <c r="M1954" s="83" t="s">
        <v>2384</v>
      </c>
    </row>
    <row r="1955" spans="2:13" ht="13.15" customHeight="1" x14ac:dyDescent="0.2">
      <c r="B1955" s="61">
        <v>2544</v>
      </c>
      <c r="C1955" s="82">
        <v>43</v>
      </c>
      <c r="D1955" s="83" t="s">
        <v>2342</v>
      </c>
      <c r="E1955" s="84">
        <v>56617</v>
      </c>
      <c r="F1955" s="84" t="s">
        <v>2385</v>
      </c>
      <c r="G1955" s="83" t="s">
        <v>2198</v>
      </c>
      <c r="H1955" s="85">
        <v>16075135</v>
      </c>
      <c r="I1955" s="85">
        <v>3096</v>
      </c>
      <c r="J1955" s="83" t="s">
        <v>2325</v>
      </c>
      <c r="K1955" s="83" t="s">
        <v>2326</v>
      </c>
      <c r="L1955" s="86">
        <v>2544</v>
      </c>
      <c r="M1955" s="83" t="s">
        <v>2386</v>
      </c>
    </row>
    <row r="1956" spans="2:13" ht="13.15" customHeight="1" x14ac:dyDescent="0.2">
      <c r="B1956" s="61">
        <v>2545</v>
      </c>
      <c r="C1956" s="82">
        <v>43</v>
      </c>
      <c r="D1956" s="83" t="s">
        <v>2342</v>
      </c>
      <c r="E1956" s="84">
        <v>56619</v>
      </c>
      <c r="F1956" s="84" t="s">
        <v>2294</v>
      </c>
      <c r="G1956" s="83" t="s">
        <v>2198</v>
      </c>
      <c r="H1956" s="85">
        <v>16075135</v>
      </c>
      <c r="I1956" s="85">
        <v>3096</v>
      </c>
      <c r="J1956" s="83" t="s">
        <v>2325</v>
      </c>
      <c r="K1956" s="83" t="s">
        <v>2326</v>
      </c>
      <c r="L1956" s="86">
        <v>2545</v>
      </c>
      <c r="M1956" s="83" t="s">
        <v>2387</v>
      </c>
    </row>
    <row r="1957" spans="2:13" ht="13.15" customHeight="1" x14ac:dyDescent="0.2">
      <c r="B1957" s="61">
        <v>2546</v>
      </c>
      <c r="C1957" s="82">
        <v>43</v>
      </c>
      <c r="D1957" s="83" t="s">
        <v>2342</v>
      </c>
      <c r="E1957" s="84">
        <v>56619</v>
      </c>
      <c r="F1957" s="84" t="s">
        <v>2294</v>
      </c>
      <c r="G1957" s="83" t="s">
        <v>2198</v>
      </c>
      <c r="H1957" s="85">
        <v>16075135</v>
      </c>
      <c r="I1957" s="85">
        <v>3096</v>
      </c>
      <c r="J1957" s="83" t="s">
        <v>2325</v>
      </c>
      <c r="K1957" s="83" t="s">
        <v>2326</v>
      </c>
      <c r="L1957" s="86">
        <v>2546</v>
      </c>
      <c r="M1957" s="83" t="s">
        <v>2388</v>
      </c>
    </row>
    <row r="1958" spans="2:13" ht="13.15" customHeight="1" x14ac:dyDescent="0.2">
      <c r="B1958" s="61">
        <v>2418</v>
      </c>
      <c r="C1958" s="82">
        <v>43</v>
      </c>
      <c r="D1958" s="83" t="s">
        <v>2342</v>
      </c>
      <c r="E1958" s="84">
        <v>56619</v>
      </c>
      <c r="F1958" s="84" t="s">
        <v>2294</v>
      </c>
      <c r="G1958" s="83" t="s">
        <v>2198</v>
      </c>
      <c r="H1958" s="85">
        <v>16075098</v>
      </c>
      <c r="I1958" s="85">
        <v>67</v>
      </c>
      <c r="J1958" s="83" t="s">
        <v>2389</v>
      </c>
      <c r="K1958" s="83" t="s">
        <v>2390</v>
      </c>
      <c r="L1958" s="86">
        <v>2418</v>
      </c>
      <c r="M1958" s="83" t="s">
        <v>2391</v>
      </c>
    </row>
    <row r="1959" spans="2:13" ht="13.15" customHeight="1" x14ac:dyDescent="0.2">
      <c r="B1959" s="61">
        <v>2419</v>
      </c>
      <c r="C1959" s="82">
        <v>43</v>
      </c>
      <c r="D1959" s="83" t="s">
        <v>2342</v>
      </c>
      <c r="E1959" s="84">
        <v>56619</v>
      </c>
      <c r="F1959" s="84" t="s">
        <v>2294</v>
      </c>
      <c r="G1959" s="83" t="s">
        <v>2198</v>
      </c>
      <c r="H1959" s="85">
        <v>16075098</v>
      </c>
      <c r="I1959" s="85">
        <v>67</v>
      </c>
      <c r="J1959" s="83" t="s">
        <v>2389</v>
      </c>
      <c r="K1959" s="83" t="s">
        <v>2390</v>
      </c>
      <c r="L1959" s="86">
        <v>2419</v>
      </c>
      <c r="M1959" s="83" t="s">
        <v>2392</v>
      </c>
    </row>
    <row r="1960" spans="2:13" ht="13.15" customHeight="1" x14ac:dyDescent="0.2">
      <c r="B1960" s="61">
        <v>2424</v>
      </c>
      <c r="C1960" s="82">
        <v>43</v>
      </c>
      <c r="D1960" s="83" t="s">
        <v>2342</v>
      </c>
      <c r="E1960" s="84">
        <v>21345</v>
      </c>
      <c r="F1960" s="84" t="s">
        <v>2346</v>
      </c>
      <c r="G1960" s="83" t="s">
        <v>2198</v>
      </c>
      <c r="H1960" s="85">
        <v>16075098</v>
      </c>
      <c r="I1960" s="85">
        <v>67</v>
      </c>
      <c r="J1960" s="83" t="s">
        <v>2389</v>
      </c>
      <c r="K1960" s="83" t="s">
        <v>2390</v>
      </c>
      <c r="L1960" s="86">
        <v>2424</v>
      </c>
      <c r="M1960" s="83" t="s">
        <v>2393</v>
      </c>
    </row>
    <row r="1961" spans="2:13" ht="13.15" customHeight="1" x14ac:dyDescent="0.2">
      <c r="B1961" s="61">
        <v>2425</v>
      </c>
      <c r="C1961" s="82">
        <v>43</v>
      </c>
      <c r="D1961" s="83" t="s">
        <v>2342</v>
      </c>
      <c r="E1961" s="84">
        <v>21345</v>
      </c>
      <c r="F1961" s="84" t="s">
        <v>2346</v>
      </c>
      <c r="G1961" s="83" t="s">
        <v>2198</v>
      </c>
      <c r="H1961" s="85">
        <v>16075098</v>
      </c>
      <c r="I1961" s="85">
        <v>67</v>
      </c>
      <c r="J1961" s="83" t="s">
        <v>2389</v>
      </c>
      <c r="K1961" s="83" t="s">
        <v>2390</v>
      </c>
      <c r="L1961" s="86">
        <v>2425</v>
      </c>
      <c r="M1961" s="83" t="s">
        <v>2394</v>
      </c>
    </row>
    <row r="1962" spans="2:13" ht="13.15" customHeight="1" x14ac:dyDescent="0.2">
      <c r="B1962" s="61">
        <v>2550</v>
      </c>
      <c r="C1962" s="82">
        <v>43</v>
      </c>
      <c r="D1962" s="83" t="s">
        <v>2342</v>
      </c>
      <c r="E1962" s="84">
        <v>21270</v>
      </c>
      <c r="F1962" s="84" t="s">
        <v>2344</v>
      </c>
      <c r="G1962" s="83" t="s">
        <v>2198</v>
      </c>
      <c r="H1962" s="85">
        <v>16075098</v>
      </c>
      <c r="I1962" s="85">
        <v>67</v>
      </c>
      <c r="J1962" s="83" t="s">
        <v>2389</v>
      </c>
      <c r="K1962" s="83" t="s">
        <v>2390</v>
      </c>
      <c r="L1962" s="86">
        <v>2550</v>
      </c>
      <c r="M1962" s="83" t="s">
        <v>2395</v>
      </c>
    </row>
    <row r="1963" spans="2:13" ht="13.15" customHeight="1" x14ac:dyDescent="0.2">
      <c r="B1963" s="61">
        <v>2426</v>
      </c>
      <c r="C1963" s="82">
        <v>43</v>
      </c>
      <c r="D1963" s="83" t="s">
        <v>2342</v>
      </c>
      <c r="E1963" s="84">
        <v>21345</v>
      </c>
      <c r="F1963" s="84" t="s">
        <v>2346</v>
      </c>
      <c r="G1963" s="83" t="s">
        <v>2198</v>
      </c>
      <c r="H1963" s="85">
        <v>16075098</v>
      </c>
      <c r="I1963" s="85">
        <v>67</v>
      </c>
      <c r="J1963" s="83" t="s">
        <v>2389</v>
      </c>
      <c r="K1963" s="83" t="s">
        <v>2390</v>
      </c>
      <c r="L1963" s="86">
        <v>2426</v>
      </c>
      <c r="M1963" s="83" t="s">
        <v>2396</v>
      </c>
    </row>
    <row r="1964" spans="2:13" ht="13.15" customHeight="1" x14ac:dyDescent="0.2">
      <c r="B1964" s="61">
        <v>2551</v>
      </c>
      <c r="C1964" s="82">
        <v>43</v>
      </c>
      <c r="D1964" s="83" t="s">
        <v>2342</v>
      </c>
      <c r="E1964" s="84">
        <v>56619</v>
      </c>
      <c r="F1964" s="84" t="s">
        <v>2294</v>
      </c>
      <c r="G1964" s="83" t="s">
        <v>2198</v>
      </c>
      <c r="H1964" s="85">
        <v>16075098</v>
      </c>
      <c r="I1964" s="85">
        <v>67</v>
      </c>
      <c r="J1964" s="83" t="s">
        <v>2389</v>
      </c>
      <c r="K1964" s="83" t="s">
        <v>2390</v>
      </c>
      <c r="L1964" s="86">
        <v>2551</v>
      </c>
      <c r="M1964" s="83" t="s">
        <v>2397</v>
      </c>
    </row>
    <row r="1965" spans="2:13" ht="13.15" customHeight="1" x14ac:dyDescent="0.2">
      <c r="B1965" s="61">
        <v>2552</v>
      </c>
      <c r="C1965" s="82">
        <v>43</v>
      </c>
      <c r="D1965" s="83" t="s">
        <v>2342</v>
      </c>
      <c r="E1965" s="84">
        <v>21345</v>
      </c>
      <c r="F1965" s="84" t="s">
        <v>2346</v>
      </c>
      <c r="G1965" s="83" t="s">
        <v>2198</v>
      </c>
      <c r="H1965" s="85">
        <v>16075098</v>
      </c>
      <c r="I1965" s="85">
        <v>67</v>
      </c>
      <c r="J1965" s="83" t="s">
        <v>2389</v>
      </c>
      <c r="K1965" s="83" t="s">
        <v>2390</v>
      </c>
      <c r="L1965" s="86">
        <v>2552</v>
      </c>
      <c r="M1965" s="83" t="s">
        <v>2398</v>
      </c>
    </row>
    <row r="1966" spans="2:13" ht="13.15" customHeight="1" x14ac:dyDescent="0.2">
      <c r="B1966" s="61">
        <v>2420</v>
      </c>
      <c r="C1966" s="82">
        <v>43</v>
      </c>
      <c r="D1966" s="83" t="s">
        <v>2342</v>
      </c>
      <c r="E1966" s="84">
        <v>56619</v>
      </c>
      <c r="F1966" s="84" t="s">
        <v>2294</v>
      </c>
      <c r="G1966" s="83" t="s">
        <v>2198</v>
      </c>
      <c r="H1966" s="85">
        <v>16075098</v>
      </c>
      <c r="I1966" s="85">
        <v>67</v>
      </c>
      <c r="J1966" s="83" t="s">
        <v>2389</v>
      </c>
      <c r="K1966" s="83" t="s">
        <v>2390</v>
      </c>
      <c r="L1966" s="86">
        <v>2420</v>
      </c>
      <c r="M1966" s="83" t="s">
        <v>2399</v>
      </c>
    </row>
    <row r="1967" spans="2:13" ht="13.15" customHeight="1" x14ac:dyDescent="0.2">
      <c r="B1967" s="61">
        <v>2554</v>
      </c>
      <c r="C1967" s="82">
        <v>43</v>
      </c>
      <c r="D1967" s="83" t="s">
        <v>2342</v>
      </c>
      <c r="E1967" s="84">
        <v>21345</v>
      </c>
      <c r="F1967" s="84" t="s">
        <v>2346</v>
      </c>
      <c r="G1967" s="83" t="s">
        <v>2198</v>
      </c>
      <c r="H1967" s="85">
        <v>16075098</v>
      </c>
      <c r="I1967" s="85">
        <v>67</v>
      </c>
      <c r="J1967" s="83" t="s">
        <v>2389</v>
      </c>
      <c r="K1967" s="83" t="s">
        <v>2390</v>
      </c>
      <c r="L1967" s="86">
        <v>2554</v>
      </c>
      <c r="M1967" s="83" t="s">
        <v>2400</v>
      </c>
    </row>
    <row r="1968" spans="2:13" ht="13.15" customHeight="1" x14ac:dyDescent="0.2">
      <c r="B1968" s="61">
        <v>2555</v>
      </c>
      <c r="C1968" s="82">
        <v>43</v>
      </c>
      <c r="D1968" s="83" t="s">
        <v>2342</v>
      </c>
      <c r="E1968" s="84">
        <v>21345</v>
      </c>
      <c r="F1968" s="84" t="s">
        <v>2346</v>
      </c>
      <c r="G1968" s="83" t="s">
        <v>2198</v>
      </c>
      <c r="H1968" s="85">
        <v>16075098</v>
      </c>
      <c r="I1968" s="85">
        <v>67</v>
      </c>
      <c r="J1968" s="83" t="s">
        <v>2389</v>
      </c>
      <c r="K1968" s="83" t="s">
        <v>2390</v>
      </c>
      <c r="L1968" s="86">
        <v>2555</v>
      </c>
      <c r="M1968" s="83" t="s">
        <v>2401</v>
      </c>
    </row>
    <row r="1969" spans="2:13" ht="13.15" customHeight="1" x14ac:dyDescent="0.2">
      <c r="B1969" s="61">
        <v>2556</v>
      </c>
      <c r="C1969" s="82">
        <v>43</v>
      </c>
      <c r="D1969" s="83" t="s">
        <v>2342</v>
      </c>
      <c r="E1969" s="84">
        <v>21345</v>
      </c>
      <c r="F1969" s="84" t="s">
        <v>2346</v>
      </c>
      <c r="G1969" s="83" t="s">
        <v>2198</v>
      </c>
      <c r="H1969" s="85">
        <v>16075098</v>
      </c>
      <c r="I1969" s="85">
        <v>67</v>
      </c>
      <c r="J1969" s="83" t="s">
        <v>2389</v>
      </c>
      <c r="K1969" s="83" t="s">
        <v>2390</v>
      </c>
      <c r="L1969" s="86">
        <v>2556</v>
      </c>
      <c r="M1969" s="83" t="s">
        <v>2402</v>
      </c>
    </row>
    <row r="1970" spans="2:13" ht="13.15" customHeight="1" x14ac:dyDescent="0.2">
      <c r="B1970" s="61">
        <v>2557</v>
      </c>
      <c r="C1970" s="82">
        <v>43</v>
      </c>
      <c r="D1970" s="83" t="s">
        <v>2342</v>
      </c>
      <c r="E1970" s="84">
        <v>21345</v>
      </c>
      <c r="F1970" s="84" t="s">
        <v>2346</v>
      </c>
      <c r="G1970" s="83" t="s">
        <v>2198</v>
      </c>
      <c r="H1970" s="85">
        <v>16075098</v>
      </c>
      <c r="I1970" s="85">
        <v>67</v>
      </c>
      <c r="J1970" s="83" t="s">
        <v>2389</v>
      </c>
      <c r="K1970" s="83" t="s">
        <v>2390</v>
      </c>
      <c r="L1970" s="86">
        <v>2557</v>
      </c>
      <c r="M1970" s="83" t="s">
        <v>2403</v>
      </c>
    </row>
    <row r="1971" spans="2:13" ht="13.15" customHeight="1" x14ac:dyDescent="0.2">
      <c r="B1971" s="61">
        <v>2559</v>
      </c>
      <c r="C1971" s="82">
        <v>43</v>
      </c>
      <c r="D1971" s="83" t="s">
        <v>2342</v>
      </c>
      <c r="E1971" s="84">
        <v>21345</v>
      </c>
      <c r="F1971" s="84" t="s">
        <v>2346</v>
      </c>
      <c r="G1971" s="83" t="s">
        <v>2198</v>
      </c>
      <c r="H1971" s="85">
        <v>16075098</v>
      </c>
      <c r="I1971" s="85">
        <v>67</v>
      </c>
      <c r="J1971" s="83" t="s">
        <v>2389</v>
      </c>
      <c r="K1971" s="83" t="s">
        <v>2390</v>
      </c>
      <c r="L1971" s="86">
        <v>2559</v>
      </c>
      <c r="M1971" s="83" t="s">
        <v>3211</v>
      </c>
    </row>
    <row r="1972" spans="2:13" ht="13.15" customHeight="1" x14ac:dyDescent="0.2">
      <c r="B1972" s="61">
        <v>2561</v>
      </c>
      <c r="C1972" s="82">
        <v>43</v>
      </c>
      <c r="D1972" s="83" t="s">
        <v>2342</v>
      </c>
      <c r="E1972" s="84">
        <v>56619</v>
      </c>
      <c r="F1972" s="84" t="s">
        <v>2294</v>
      </c>
      <c r="G1972" s="83" t="s">
        <v>2198</v>
      </c>
      <c r="H1972" s="85">
        <v>16075098</v>
      </c>
      <c r="I1972" s="85">
        <v>67</v>
      </c>
      <c r="J1972" s="83" t="s">
        <v>2389</v>
      </c>
      <c r="K1972" s="83" t="s">
        <v>2390</v>
      </c>
      <c r="L1972" s="86">
        <v>2561</v>
      </c>
      <c r="M1972" s="83" t="s">
        <v>3225</v>
      </c>
    </row>
    <row r="1973" spans="2:13" ht="13.15" customHeight="1" x14ac:dyDescent="0.2">
      <c r="B1973" s="61">
        <v>2563</v>
      </c>
      <c r="C1973" s="82">
        <v>43</v>
      </c>
      <c r="D1973" s="83" t="s">
        <v>2342</v>
      </c>
      <c r="E1973" s="84">
        <v>21345</v>
      </c>
      <c r="F1973" s="84" t="s">
        <v>2346</v>
      </c>
      <c r="G1973" s="83" t="s">
        <v>2198</v>
      </c>
      <c r="H1973" s="85">
        <v>16075098</v>
      </c>
      <c r="I1973" s="85">
        <v>67</v>
      </c>
      <c r="J1973" s="83" t="s">
        <v>2389</v>
      </c>
      <c r="K1973" s="83" t="s">
        <v>2390</v>
      </c>
      <c r="L1973" s="86">
        <v>2563</v>
      </c>
      <c r="M1973" s="83" t="s">
        <v>2404</v>
      </c>
    </row>
    <row r="1974" spans="2:13" ht="13.15" customHeight="1" x14ac:dyDescent="0.2">
      <c r="B1974" s="61">
        <v>2568</v>
      </c>
      <c r="C1974" s="82">
        <v>43</v>
      </c>
      <c r="D1974" s="83" t="s">
        <v>2342</v>
      </c>
      <c r="E1974" s="84">
        <v>21314</v>
      </c>
      <c r="F1974" s="84" t="s">
        <v>2211</v>
      </c>
      <c r="G1974" s="83" t="s">
        <v>2198</v>
      </c>
      <c r="H1974" s="85">
        <v>16075102</v>
      </c>
      <c r="I1974" s="85">
        <v>27</v>
      </c>
      <c r="J1974" s="83" t="s">
        <v>2405</v>
      </c>
      <c r="K1974" s="83" t="s">
        <v>2405</v>
      </c>
      <c r="L1974" s="86">
        <v>2568</v>
      </c>
      <c r="M1974" s="83" t="s">
        <v>2406</v>
      </c>
    </row>
    <row r="1975" spans="2:13" ht="13.15" customHeight="1" x14ac:dyDescent="0.2">
      <c r="B1975" s="61">
        <v>2569</v>
      </c>
      <c r="C1975" s="82">
        <v>43</v>
      </c>
      <c r="D1975" s="83" t="s">
        <v>2342</v>
      </c>
      <c r="E1975" s="84">
        <v>21314</v>
      </c>
      <c r="F1975" s="84" t="s">
        <v>2211</v>
      </c>
      <c r="G1975" s="83" t="s">
        <v>2198</v>
      </c>
      <c r="H1975" s="85">
        <v>16075102</v>
      </c>
      <c r="I1975" s="85">
        <v>27</v>
      </c>
      <c r="J1975" s="83" t="s">
        <v>2405</v>
      </c>
      <c r="K1975" s="83" t="s">
        <v>2405</v>
      </c>
      <c r="L1975" s="86">
        <v>2569</v>
      </c>
      <c r="M1975" s="83" t="s">
        <v>2405</v>
      </c>
    </row>
    <row r="1976" spans="2:13" ht="13.15" customHeight="1" x14ac:dyDescent="0.2">
      <c r="B1976" s="61">
        <v>2570</v>
      </c>
      <c r="C1976" s="82">
        <v>43</v>
      </c>
      <c r="D1976" s="83" t="s">
        <v>2342</v>
      </c>
      <c r="E1976" s="84">
        <v>21314</v>
      </c>
      <c r="F1976" s="84" t="s">
        <v>2211</v>
      </c>
      <c r="G1976" s="83" t="s">
        <v>2198</v>
      </c>
      <c r="H1976" s="85">
        <v>16075102</v>
      </c>
      <c r="I1976" s="85">
        <v>27</v>
      </c>
      <c r="J1976" s="83" t="s">
        <v>2405</v>
      </c>
      <c r="K1976" s="83" t="s">
        <v>2405</v>
      </c>
      <c r="L1976" s="86">
        <v>2570</v>
      </c>
      <c r="M1976" s="83" t="s">
        <v>2407</v>
      </c>
    </row>
    <row r="1977" spans="2:13" ht="13.15" customHeight="1" x14ac:dyDescent="0.2">
      <c r="B1977" s="61">
        <v>2621</v>
      </c>
      <c r="C1977" s="82">
        <v>43</v>
      </c>
      <c r="D1977" s="83" t="s">
        <v>2342</v>
      </c>
      <c r="E1977" s="84">
        <v>56617</v>
      </c>
      <c r="F1977" s="84" t="s">
        <v>2385</v>
      </c>
      <c r="G1977" s="83" t="s">
        <v>2198</v>
      </c>
      <c r="H1977" s="85">
        <v>16075132</v>
      </c>
      <c r="I1977" s="85">
        <v>178</v>
      </c>
      <c r="J1977" s="83" t="s">
        <v>2408</v>
      </c>
      <c r="K1977" s="83" t="s">
        <v>2409</v>
      </c>
      <c r="L1977" s="86">
        <v>2621</v>
      </c>
      <c r="M1977" s="83" t="s">
        <v>1147</v>
      </c>
    </row>
    <row r="1978" spans="2:13" ht="13.15" customHeight="1" x14ac:dyDescent="0.2">
      <c r="B1978" s="61">
        <v>2623</v>
      </c>
      <c r="C1978" s="82">
        <v>43</v>
      </c>
      <c r="D1978" s="83" t="s">
        <v>2342</v>
      </c>
      <c r="E1978" s="84">
        <v>56619</v>
      </c>
      <c r="F1978" s="84" t="s">
        <v>2294</v>
      </c>
      <c r="G1978" s="83" t="s">
        <v>2198</v>
      </c>
      <c r="H1978" s="85">
        <v>16075132</v>
      </c>
      <c r="I1978" s="85">
        <v>178</v>
      </c>
      <c r="J1978" s="83" t="s">
        <v>2408</v>
      </c>
      <c r="K1978" s="83" t="s">
        <v>2409</v>
      </c>
      <c r="L1978" s="86">
        <v>2623</v>
      </c>
      <c r="M1978" s="83" t="s">
        <v>2410</v>
      </c>
    </row>
    <row r="1979" spans="2:13" ht="13.15" customHeight="1" x14ac:dyDescent="0.2">
      <c r="B1979" s="61">
        <v>2624</v>
      </c>
      <c r="C1979" s="82">
        <v>43</v>
      </c>
      <c r="D1979" s="83" t="s">
        <v>2342</v>
      </c>
      <c r="E1979" s="84">
        <v>56617</v>
      </c>
      <c r="F1979" s="84" t="s">
        <v>2385</v>
      </c>
      <c r="G1979" s="83" t="s">
        <v>2198</v>
      </c>
      <c r="H1979" s="85">
        <v>16075132</v>
      </c>
      <c r="I1979" s="85">
        <v>178</v>
      </c>
      <c r="J1979" s="83" t="s">
        <v>2408</v>
      </c>
      <c r="K1979" s="83" t="s">
        <v>2409</v>
      </c>
      <c r="L1979" s="86">
        <v>2624</v>
      </c>
      <c r="M1979" s="83" t="s">
        <v>2411</v>
      </c>
    </row>
    <row r="1980" spans="2:13" ht="13.15" customHeight="1" x14ac:dyDescent="0.2">
      <c r="B1980" s="61">
        <v>2625</v>
      </c>
      <c r="C1980" s="82">
        <v>43</v>
      </c>
      <c r="D1980" s="83" t="s">
        <v>2342</v>
      </c>
      <c r="E1980" s="84">
        <v>21345</v>
      </c>
      <c r="F1980" s="84" t="s">
        <v>2346</v>
      </c>
      <c r="G1980" s="83" t="s">
        <v>2198</v>
      </c>
      <c r="H1980" s="85">
        <v>16075132</v>
      </c>
      <c r="I1980" s="85">
        <v>178</v>
      </c>
      <c r="J1980" s="83" t="s">
        <v>2408</v>
      </c>
      <c r="K1980" s="83" t="s">
        <v>2409</v>
      </c>
      <c r="L1980" s="86">
        <v>2625</v>
      </c>
      <c r="M1980" s="83" t="s">
        <v>2412</v>
      </c>
    </row>
    <row r="1981" spans="2:13" ht="13.15" customHeight="1" x14ac:dyDescent="0.2">
      <c r="B1981" s="61">
        <v>2626</v>
      </c>
      <c r="C1981" s="82">
        <v>43</v>
      </c>
      <c r="D1981" s="83" t="s">
        <v>2342</v>
      </c>
      <c r="E1981" s="84">
        <v>21345</v>
      </c>
      <c r="F1981" s="84" t="s">
        <v>2346</v>
      </c>
      <c r="G1981" s="83" t="s">
        <v>2198</v>
      </c>
      <c r="H1981" s="85">
        <v>16075132</v>
      </c>
      <c r="I1981" s="85">
        <v>178</v>
      </c>
      <c r="J1981" s="83" t="s">
        <v>2408</v>
      </c>
      <c r="K1981" s="83" t="s">
        <v>2409</v>
      </c>
      <c r="L1981" s="86">
        <v>2626</v>
      </c>
      <c r="M1981" s="83" t="s">
        <v>2413</v>
      </c>
    </row>
    <row r="1982" spans="2:13" ht="13.15" customHeight="1" x14ac:dyDescent="0.2">
      <c r="B1982" s="61">
        <v>2627</v>
      </c>
      <c r="C1982" s="82">
        <v>43</v>
      </c>
      <c r="D1982" s="83" t="s">
        <v>2342</v>
      </c>
      <c r="E1982" s="84">
        <v>56619</v>
      </c>
      <c r="F1982" s="84" t="s">
        <v>2294</v>
      </c>
      <c r="G1982" s="83" t="s">
        <v>2198</v>
      </c>
      <c r="H1982" s="85">
        <v>16075132</v>
      </c>
      <c r="I1982" s="85">
        <v>178</v>
      </c>
      <c r="J1982" s="83" t="s">
        <v>2408</v>
      </c>
      <c r="K1982" s="83" t="s">
        <v>2409</v>
      </c>
      <c r="L1982" s="86">
        <v>2627</v>
      </c>
      <c r="M1982" s="83" t="s">
        <v>2414</v>
      </c>
    </row>
    <row r="1983" spans="2:13" ht="13.15" customHeight="1" x14ac:dyDescent="0.2">
      <c r="B1983" s="61">
        <v>2628</v>
      </c>
      <c r="C1983" s="82">
        <v>43</v>
      </c>
      <c r="D1983" s="83" t="s">
        <v>2342</v>
      </c>
      <c r="E1983" s="84">
        <v>56619</v>
      </c>
      <c r="F1983" s="84" t="s">
        <v>2294</v>
      </c>
      <c r="G1983" s="83" t="s">
        <v>2198</v>
      </c>
      <c r="H1983" s="85">
        <v>16075132</v>
      </c>
      <c r="I1983" s="85">
        <v>178</v>
      </c>
      <c r="J1983" s="83" t="s">
        <v>2408</v>
      </c>
      <c r="K1983" s="83" t="s">
        <v>2409</v>
      </c>
      <c r="L1983" s="86">
        <v>2628</v>
      </c>
      <c r="M1983" s="83" t="s">
        <v>2415</v>
      </c>
    </row>
    <row r="1984" spans="2:13" ht="13.15" customHeight="1" x14ac:dyDescent="0.2">
      <c r="B1984" s="61">
        <v>2629</v>
      </c>
      <c r="C1984" s="82">
        <v>43</v>
      </c>
      <c r="D1984" s="83" t="s">
        <v>2342</v>
      </c>
      <c r="E1984" s="84">
        <v>21345</v>
      </c>
      <c r="F1984" s="84" t="s">
        <v>2346</v>
      </c>
      <c r="G1984" s="83" t="s">
        <v>2198</v>
      </c>
      <c r="H1984" s="85">
        <v>16075132</v>
      </c>
      <c r="I1984" s="85">
        <v>178</v>
      </c>
      <c r="J1984" s="83" t="s">
        <v>2408</v>
      </c>
      <c r="K1984" s="83" t="s">
        <v>2409</v>
      </c>
      <c r="L1984" s="86">
        <v>2629</v>
      </c>
      <c r="M1984" s="83" t="s">
        <v>2416</v>
      </c>
    </row>
    <row r="1985" spans="2:13" ht="13.15" customHeight="1" x14ac:dyDescent="0.2">
      <c r="B1985" s="61">
        <v>2630</v>
      </c>
      <c r="C1985" s="82">
        <v>43</v>
      </c>
      <c r="D1985" s="83" t="s">
        <v>2342</v>
      </c>
      <c r="E1985" s="84">
        <v>21345</v>
      </c>
      <c r="F1985" s="84" t="s">
        <v>2346</v>
      </c>
      <c r="G1985" s="83" t="s">
        <v>2198</v>
      </c>
      <c r="H1985" s="85">
        <v>16075132</v>
      </c>
      <c r="I1985" s="85">
        <v>178</v>
      </c>
      <c r="J1985" s="83" t="s">
        <v>2408</v>
      </c>
      <c r="K1985" s="83" t="s">
        <v>2409</v>
      </c>
      <c r="L1985" s="86">
        <v>2630</v>
      </c>
      <c r="M1985" s="83" t="s">
        <v>1580</v>
      </c>
    </row>
    <row r="1986" spans="2:13" ht="13.15" customHeight="1" x14ac:dyDescent="0.2">
      <c r="B1986" s="61">
        <v>2631</v>
      </c>
      <c r="C1986" s="82">
        <v>43</v>
      </c>
      <c r="D1986" s="83" t="s">
        <v>2342</v>
      </c>
      <c r="E1986" s="84">
        <v>56617</v>
      </c>
      <c r="F1986" s="84" t="s">
        <v>2385</v>
      </c>
      <c r="G1986" s="83" t="s">
        <v>2198</v>
      </c>
      <c r="H1986" s="85">
        <v>16075132</v>
      </c>
      <c r="I1986" s="85">
        <v>178</v>
      </c>
      <c r="J1986" s="83" t="s">
        <v>2408</v>
      </c>
      <c r="K1986" s="83" t="s">
        <v>2409</v>
      </c>
      <c r="L1986" s="86">
        <v>2631</v>
      </c>
      <c r="M1986" s="83" t="s">
        <v>2409</v>
      </c>
    </row>
    <row r="1987" spans="2:13" ht="13.15" customHeight="1" x14ac:dyDescent="0.2">
      <c r="B1987" s="61">
        <v>2632</v>
      </c>
      <c r="C1987" s="82">
        <v>43</v>
      </c>
      <c r="D1987" s="83" t="s">
        <v>2342</v>
      </c>
      <c r="E1987" s="84">
        <v>21345</v>
      </c>
      <c r="F1987" s="84" t="s">
        <v>2346</v>
      </c>
      <c r="G1987" s="83" t="s">
        <v>2198</v>
      </c>
      <c r="H1987" s="85">
        <v>16075132</v>
      </c>
      <c r="I1987" s="85">
        <v>178</v>
      </c>
      <c r="J1987" s="83" t="s">
        <v>2408</v>
      </c>
      <c r="K1987" s="83" t="s">
        <v>2409</v>
      </c>
      <c r="L1987" s="86">
        <v>2632</v>
      </c>
      <c r="M1987" s="83" t="s">
        <v>2417</v>
      </c>
    </row>
    <row r="1988" spans="2:13" ht="13.15" customHeight="1" x14ac:dyDescent="0.2">
      <c r="B1988" s="61">
        <v>2633</v>
      </c>
      <c r="C1988" s="82">
        <v>43</v>
      </c>
      <c r="D1988" s="83" t="s">
        <v>2342</v>
      </c>
      <c r="E1988" s="84">
        <v>21345</v>
      </c>
      <c r="F1988" s="84" t="s">
        <v>2346</v>
      </c>
      <c r="G1988" s="83" t="s">
        <v>2198</v>
      </c>
      <c r="H1988" s="85">
        <v>16075132</v>
      </c>
      <c r="I1988" s="85">
        <v>178</v>
      </c>
      <c r="J1988" s="83" t="s">
        <v>2408</v>
      </c>
      <c r="K1988" s="83" t="s">
        <v>2409</v>
      </c>
      <c r="L1988" s="86">
        <v>2633</v>
      </c>
      <c r="M1988" s="83" t="s">
        <v>2418</v>
      </c>
    </row>
    <row r="1989" spans="2:13" ht="13.15" customHeight="1" x14ac:dyDescent="0.2">
      <c r="B1989" s="61">
        <v>2634</v>
      </c>
      <c r="C1989" s="82">
        <v>43</v>
      </c>
      <c r="D1989" s="83" t="s">
        <v>2342</v>
      </c>
      <c r="E1989" s="84">
        <v>56617</v>
      </c>
      <c r="F1989" s="84" t="s">
        <v>2385</v>
      </c>
      <c r="G1989" s="83" t="s">
        <v>2198</v>
      </c>
      <c r="H1989" s="85">
        <v>16075132</v>
      </c>
      <c r="I1989" s="85">
        <v>178</v>
      </c>
      <c r="J1989" s="83" t="s">
        <v>2408</v>
      </c>
      <c r="K1989" s="83" t="s">
        <v>2409</v>
      </c>
      <c r="L1989" s="86">
        <v>2634</v>
      </c>
      <c r="M1989" s="83" t="s">
        <v>2419</v>
      </c>
    </row>
    <row r="1990" spans="2:13" ht="13.15" customHeight="1" x14ac:dyDescent="0.2">
      <c r="B1990" s="61">
        <v>2589</v>
      </c>
      <c r="C1990" s="82">
        <v>43</v>
      </c>
      <c r="D1990" s="83" t="s">
        <v>2342</v>
      </c>
      <c r="E1990" s="84">
        <v>21314</v>
      </c>
      <c r="F1990" s="84" t="s">
        <v>2211</v>
      </c>
      <c r="G1990" s="83" t="s">
        <v>2198</v>
      </c>
      <c r="H1990" s="85">
        <v>16075119</v>
      </c>
      <c r="I1990" s="85">
        <v>29</v>
      </c>
      <c r="J1990" s="83" t="s">
        <v>2166</v>
      </c>
      <c r="K1990" s="83" t="s">
        <v>2166</v>
      </c>
      <c r="L1990" s="86">
        <v>2589</v>
      </c>
      <c r="M1990" s="83" t="s">
        <v>3224</v>
      </c>
    </row>
    <row r="1991" spans="2:13" ht="13.15" customHeight="1" x14ac:dyDescent="0.2">
      <c r="B1991" s="61">
        <v>2596</v>
      </c>
      <c r="C1991" s="82">
        <v>43</v>
      </c>
      <c r="D1991" s="83" t="s">
        <v>2342</v>
      </c>
      <c r="E1991" s="84">
        <v>21314</v>
      </c>
      <c r="F1991" s="84" t="s">
        <v>2211</v>
      </c>
      <c r="G1991" s="83" t="s">
        <v>2198</v>
      </c>
      <c r="H1991" s="85">
        <v>16075127</v>
      </c>
      <c r="I1991" s="85">
        <v>39</v>
      </c>
      <c r="J1991" s="83" t="s">
        <v>2420</v>
      </c>
      <c r="K1991" s="83" t="s">
        <v>2421</v>
      </c>
      <c r="L1991" s="86">
        <v>2596</v>
      </c>
      <c r="M1991" s="83" t="s">
        <v>2421</v>
      </c>
    </row>
    <row r="1992" spans="2:13" ht="13.15" customHeight="1" x14ac:dyDescent="0.2">
      <c r="B1992" s="61">
        <v>2669</v>
      </c>
      <c r="C1992" s="82">
        <v>44</v>
      </c>
      <c r="D1992" s="83" t="s">
        <v>2422</v>
      </c>
      <c r="E1992" s="84">
        <v>21041</v>
      </c>
      <c r="F1992" s="84" t="s">
        <v>2203</v>
      </c>
      <c r="G1992" s="83" t="s">
        <v>2423</v>
      </c>
      <c r="H1992" s="85">
        <v>16076092</v>
      </c>
      <c r="I1992" s="85">
        <v>3113</v>
      </c>
      <c r="J1992" s="83" t="s">
        <v>2424</v>
      </c>
      <c r="K1992" s="83" t="s">
        <v>2425</v>
      </c>
      <c r="L1992" s="86">
        <v>2669</v>
      </c>
      <c r="M1992" s="83" t="s">
        <v>2203</v>
      </c>
    </row>
    <row r="1993" spans="2:13" ht="13.15" customHeight="1" x14ac:dyDescent="0.2">
      <c r="B1993" s="61">
        <v>2711</v>
      </c>
      <c r="C1993" s="82">
        <v>44</v>
      </c>
      <c r="D1993" s="83" t="s">
        <v>2422</v>
      </c>
      <c r="E1993" s="84">
        <v>21041</v>
      </c>
      <c r="F1993" s="84" t="s">
        <v>2203</v>
      </c>
      <c r="G1993" s="83" t="s">
        <v>2423</v>
      </c>
      <c r="H1993" s="85">
        <v>16076092</v>
      </c>
      <c r="I1993" s="85">
        <v>3113</v>
      </c>
      <c r="J1993" s="83" t="s">
        <v>2424</v>
      </c>
      <c r="K1993" s="83" t="s">
        <v>2425</v>
      </c>
      <c r="L1993" s="86">
        <v>2711</v>
      </c>
      <c r="M1993" s="83" t="s">
        <v>2151</v>
      </c>
    </row>
    <row r="1994" spans="2:13" ht="13.15" customHeight="1" x14ac:dyDescent="0.2">
      <c r="B1994" s="61">
        <v>2720</v>
      </c>
      <c r="C1994" s="82">
        <v>44</v>
      </c>
      <c r="D1994" s="83" t="s">
        <v>2422</v>
      </c>
      <c r="E1994" s="84">
        <v>21046</v>
      </c>
      <c r="F1994" s="84" t="s">
        <v>2426</v>
      </c>
      <c r="G1994" s="83" t="s">
        <v>2423</v>
      </c>
      <c r="H1994" s="85">
        <v>16076092</v>
      </c>
      <c r="I1994" s="85">
        <v>3113</v>
      </c>
      <c r="J1994" s="83" t="s">
        <v>2424</v>
      </c>
      <c r="K1994" s="83" t="s">
        <v>2425</v>
      </c>
      <c r="L1994" s="86">
        <v>2720</v>
      </c>
      <c r="M1994" s="83" t="s">
        <v>3182</v>
      </c>
    </row>
    <row r="1995" spans="2:13" ht="13.15" customHeight="1" x14ac:dyDescent="0.2">
      <c r="B1995" s="61">
        <v>2671</v>
      </c>
      <c r="C1995" s="82">
        <v>44</v>
      </c>
      <c r="D1995" s="83" t="s">
        <v>2422</v>
      </c>
      <c r="E1995" s="84">
        <v>21041</v>
      </c>
      <c r="F1995" s="84" t="s">
        <v>2203</v>
      </c>
      <c r="G1995" s="83" t="s">
        <v>2423</v>
      </c>
      <c r="H1995" s="85">
        <v>16076092</v>
      </c>
      <c r="I1995" s="85">
        <v>3113</v>
      </c>
      <c r="J1995" s="83" t="s">
        <v>2424</v>
      </c>
      <c r="K1995" s="83" t="s">
        <v>2425</v>
      </c>
      <c r="L1995" s="86">
        <v>2671</v>
      </c>
      <c r="M1995" s="83" t="s">
        <v>2428</v>
      </c>
    </row>
    <row r="1996" spans="2:13" ht="13.15" customHeight="1" x14ac:dyDescent="0.2">
      <c r="B1996" s="61">
        <v>2672</v>
      </c>
      <c r="C1996" s="82">
        <v>44</v>
      </c>
      <c r="D1996" s="83" t="s">
        <v>2422</v>
      </c>
      <c r="E1996" s="84">
        <v>21041</v>
      </c>
      <c r="F1996" s="84" t="s">
        <v>2203</v>
      </c>
      <c r="G1996" s="83" t="s">
        <v>2423</v>
      </c>
      <c r="H1996" s="85">
        <v>16076092</v>
      </c>
      <c r="I1996" s="85">
        <v>3113</v>
      </c>
      <c r="J1996" s="83" t="s">
        <v>2424</v>
      </c>
      <c r="K1996" s="83" t="s">
        <v>2425</v>
      </c>
      <c r="L1996" s="86">
        <v>2672</v>
      </c>
      <c r="M1996" s="83" t="s">
        <v>2282</v>
      </c>
    </row>
    <row r="1997" spans="2:13" ht="13.15" customHeight="1" x14ac:dyDescent="0.2">
      <c r="B1997" s="61">
        <v>2673</v>
      </c>
      <c r="C1997" s="82">
        <v>44</v>
      </c>
      <c r="D1997" s="83" t="s">
        <v>2422</v>
      </c>
      <c r="E1997" s="84">
        <v>21041</v>
      </c>
      <c r="F1997" s="84" t="s">
        <v>2203</v>
      </c>
      <c r="G1997" s="83" t="s">
        <v>2423</v>
      </c>
      <c r="H1997" s="85">
        <v>16076092</v>
      </c>
      <c r="I1997" s="85">
        <v>3113</v>
      </c>
      <c r="J1997" s="83" t="s">
        <v>2424</v>
      </c>
      <c r="K1997" s="83" t="s">
        <v>2425</v>
      </c>
      <c r="L1997" s="86">
        <v>2673</v>
      </c>
      <c r="M1997" s="83" t="s">
        <v>2429</v>
      </c>
    </row>
    <row r="1998" spans="2:13" ht="13.15" customHeight="1" x14ac:dyDescent="0.2">
      <c r="B1998" s="61">
        <v>2853</v>
      </c>
      <c r="C1998" s="82">
        <v>44</v>
      </c>
      <c r="D1998" s="83" t="s">
        <v>2422</v>
      </c>
      <c r="E1998" s="84">
        <v>21046</v>
      </c>
      <c r="F1998" s="84" t="s">
        <v>2426</v>
      </c>
      <c r="G1998" s="83" t="s">
        <v>2423</v>
      </c>
      <c r="H1998" s="85">
        <v>16076092</v>
      </c>
      <c r="I1998" s="85">
        <v>3113</v>
      </c>
      <c r="J1998" s="83" t="s">
        <v>2424</v>
      </c>
      <c r="K1998" s="83" t="s">
        <v>2425</v>
      </c>
      <c r="L1998" s="86">
        <v>2853</v>
      </c>
      <c r="M1998" s="83" t="s">
        <v>2430</v>
      </c>
    </row>
    <row r="1999" spans="2:13" ht="13.15" customHeight="1" x14ac:dyDescent="0.2">
      <c r="B1999" s="61">
        <v>2712</v>
      </c>
      <c r="C1999" s="82">
        <v>44</v>
      </c>
      <c r="D1999" s="83" t="s">
        <v>2422</v>
      </c>
      <c r="E1999" s="84">
        <v>21041</v>
      </c>
      <c r="F1999" s="84" t="s">
        <v>2203</v>
      </c>
      <c r="G1999" s="83" t="s">
        <v>2423</v>
      </c>
      <c r="H1999" s="85">
        <v>16076092</v>
      </c>
      <c r="I1999" s="85">
        <v>3113</v>
      </c>
      <c r="J1999" s="83" t="s">
        <v>2424</v>
      </c>
      <c r="K1999" s="83" t="s">
        <v>2425</v>
      </c>
      <c r="L1999" s="86">
        <v>2712</v>
      </c>
      <c r="M1999" s="83" t="s">
        <v>2431</v>
      </c>
    </row>
    <row r="2000" spans="2:13" ht="13.15" customHeight="1" x14ac:dyDescent="0.2">
      <c r="B2000" s="61">
        <v>2674</v>
      </c>
      <c r="C2000" s="82">
        <v>44</v>
      </c>
      <c r="D2000" s="83" t="s">
        <v>2422</v>
      </c>
      <c r="E2000" s="84">
        <v>21041</v>
      </c>
      <c r="F2000" s="84" t="s">
        <v>2203</v>
      </c>
      <c r="G2000" s="83" t="s">
        <v>2423</v>
      </c>
      <c r="H2000" s="85">
        <v>16076092</v>
      </c>
      <c r="I2000" s="85">
        <v>3113</v>
      </c>
      <c r="J2000" s="83" t="s">
        <v>2424</v>
      </c>
      <c r="K2000" s="83" t="s">
        <v>2425</v>
      </c>
      <c r="L2000" s="86">
        <v>2674</v>
      </c>
      <c r="M2000" s="83" t="s">
        <v>2432</v>
      </c>
    </row>
    <row r="2001" spans="2:13" ht="13.15" customHeight="1" x14ac:dyDescent="0.2">
      <c r="B2001" s="61">
        <v>2675</v>
      </c>
      <c r="C2001" s="82">
        <v>44</v>
      </c>
      <c r="D2001" s="83" t="s">
        <v>2422</v>
      </c>
      <c r="E2001" s="84">
        <v>21181</v>
      </c>
      <c r="F2001" s="84" t="s">
        <v>2433</v>
      </c>
      <c r="G2001" s="83" t="s">
        <v>2423</v>
      </c>
      <c r="H2001" s="85">
        <v>16076092</v>
      </c>
      <c r="I2001" s="85">
        <v>3113</v>
      </c>
      <c r="J2001" s="83" t="s">
        <v>2424</v>
      </c>
      <c r="K2001" s="83" t="s">
        <v>2425</v>
      </c>
      <c r="L2001" s="86">
        <v>2675</v>
      </c>
      <c r="M2001" s="83" t="s">
        <v>2434</v>
      </c>
    </row>
    <row r="2002" spans="2:13" ht="13.15" customHeight="1" x14ac:dyDescent="0.2">
      <c r="B2002" s="61">
        <v>2676</v>
      </c>
      <c r="C2002" s="82">
        <v>44</v>
      </c>
      <c r="D2002" s="83" t="s">
        <v>2422</v>
      </c>
      <c r="E2002" s="84">
        <v>21273</v>
      </c>
      <c r="F2002" s="84" t="s">
        <v>2435</v>
      </c>
      <c r="G2002" s="83" t="s">
        <v>2423</v>
      </c>
      <c r="H2002" s="85">
        <v>16076092</v>
      </c>
      <c r="I2002" s="85">
        <v>3113</v>
      </c>
      <c r="J2002" s="83" t="s">
        <v>2424</v>
      </c>
      <c r="K2002" s="83" t="s">
        <v>2425</v>
      </c>
      <c r="L2002" s="86">
        <v>2676</v>
      </c>
      <c r="M2002" s="83" t="s">
        <v>2436</v>
      </c>
    </row>
    <row r="2003" spans="2:13" ht="13.15" customHeight="1" x14ac:dyDescent="0.2">
      <c r="B2003" s="61">
        <v>2429</v>
      </c>
      <c r="C2003" s="82">
        <v>44</v>
      </c>
      <c r="D2003" s="83" t="s">
        <v>2422</v>
      </c>
      <c r="E2003" s="84">
        <v>21270</v>
      </c>
      <c r="F2003" s="84" t="s">
        <v>2344</v>
      </c>
      <c r="G2003" s="83" t="s">
        <v>2198</v>
      </c>
      <c r="H2003" s="85">
        <v>16075014</v>
      </c>
      <c r="I2003" s="85">
        <v>1246</v>
      </c>
      <c r="J2003" s="83" t="s">
        <v>2154</v>
      </c>
      <c r="K2003" s="83" t="s">
        <v>2154</v>
      </c>
      <c r="L2003" s="86">
        <v>2429</v>
      </c>
      <c r="M2003" s="83" t="s">
        <v>2437</v>
      </c>
    </row>
    <row r="2004" spans="2:13" ht="13.15" customHeight="1" x14ac:dyDescent="0.2">
      <c r="B2004" s="61">
        <v>2761</v>
      </c>
      <c r="C2004" s="82">
        <v>44</v>
      </c>
      <c r="D2004" s="83" t="s">
        <v>2422</v>
      </c>
      <c r="E2004" s="84">
        <v>21046</v>
      </c>
      <c r="F2004" s="84" t="s">
        <v>2426</v>
      </c>
      <c r="G2004" s="83" t="s">
        <v>2423</v>
      </c>
      <c r="H2004" s="85">
        <v>16076029</v>
      </c>
      <c r="I2004" s="85">
        <v>1138</v>
      </c>
      <c r="J2004" s="83" t="s">
        <v>2438</v>
      </c>
      <c r="K2004" s="83" t="s">
        <v>2439</v>
      </c>
      <c r="L2004" s="86">
        <v>2761</v>
      </c>
      <c r="M2004" s="83" t="s">
        <v>2440</v>
      </c>
    </row>
    <row r="2005" spans="2:13" ht="13.15" customHeight="1" x14ac:dyDescent="0.2">
      <c r="B2005" s="61">
        <v>2762</v>
      </c>
      <c r="C2005" s="82">
        <v>44</v>
      </c>
      <c r="D2005" s="83" t="s">
        <v>2422</v>
      </c>
      <c r="E2005" s="84">
        <v>21046</v>
      </c>
      <c r="F2005" s="84" t="s">
        <v>2426</v>
      </c>
      <c r="G2005" s="83" t="s">
        <v>2423</v>
      </c>
      <c r="H2005" s="85">
        <v>16076029</v>
      </c>
      <c r="I2005" s="85">
        <v>1138</v>
      </c>
      <c r="J2005" s="83" t="s">
        <v>2438</v>
      </c>
      <c r="K2005" s="83" t="s">
        <v>2439</v>
      </c>
      <c r="L2005" s="86">
        <v>2762</v>
      </c>
      <c r="M2005" s="83" t="s">
        <v>2439</v>
      </c>
    </row>
    <row r="2006" spans="2:13" ht="13.15" customHeight="1" x14ac:dyDescent="0.2">
      <c r="B2006" s="61">
        <v>2779</v>
      </c>
      <c r="C2006" s="82">
        <v>44</v>
      </c>
      <c r="D2006" s="83" t="s">
        <v>2422</v>
      </c>
      <c r="E2006" s="84">
        <v>21203</v>
      </c>
      <c r="F2006" s="84" t="s">
        <v>2442</v>
      </c>
      <c r="G2006" s="83" t="s">
        <v>2423</v>
      </c>
      <c r="H2006" s="85">
        <v>16076039</v>
      </c>
      <c r="I2006" s="85">
        <v>1175</v>
      </c>
      <c r="J2006" s="83" t="s">
        <v>2443</v>
      </c>
      <c r="K2006" s="83" t="s">
        <v>2443</v>
      </c>
      <c r="L2006" s="86">
        <v>2779</v>
      </c>
      <c r="M2006" s="83" t="s">
        <v>2444</v>
      </c>
    </row>
    <row r="2007" spans="2:13" ht="13.15" customHeight="1" x14ac:dyDescent="0.2">
      <c r="B2007" s="61">
        <v>2755</v>
      </c>
      <c r="C2007" s="82">
        <v>44</v>
      </c>
      <c r="D2007" s="83" t="s">
        <v>2422</v>
      </c>
      <c r="E2007" s="84">
        <v>21166</v>
      </c>
      <c r="F2007" s="84" t="s">
        <v>2441</v>
      </c>
      <c r="G2007" s="83" t="s">
        <v>2423</v>
      </c>
      <c r="H2007" s="85">
        <v>16076039</v>
      </c>
      <c r="I2007" s="85">
        <v>1175</v>
      </c>
      <c r="J2007" s="83" t="s">
        <v>2443</v>
      </c>
      <c r="K2007" s="83" t="s">
        <v>2443</v>
      </c>
      <c r="L2007" s="86">
        <v>2755</v>
      </c>
      <c r="M2007" s="83" t="s">
        <v>286</v>
      </c>
    </row>
    <row r="2008" spans="2:13" ht="13.15" customHeight="1" x14ac:dyDescent="0.2">
      <c r="B2008" s="61">
        <v>2780</v>
      </c>
      <c r="C2008" s="82">
        <v>44</v>
      </c>
      <c r="D2008" s="83" t="s">
        <v>2422</v>
      </c>
      <c r="E2008" s="84">
        <v>21203</v>
      </c>
      <c r="F2008" s="84" t="s">
        <v>2442</v>
      </c>
      <c r="G2008" s="83" t="s">
        <v>2423</v>
      </c>
      <c r="H2008" s="85">
        <v>16076039</v>
      </c>
      <c r="I2008" s="85">
        <v>1175</v>
      </c>
      <c r="J2008" s="83" t="s">
        <v>2443</v>
      </c>
      <c r="K2008" s="83" t="s">
        <v>2443</v>
      </c>
      <c r="L2008" s="86">
        <v>2780</v>
      </c>
      <c r="M2008" s="83" t="s">
        <v>2445</v>
      </c>
    </row>
    <row r="2009" spans="2:13" ht="13.15" customHeight="1" x14ac:dyDescent="0.2">
      <c r="B2009" s="61">
        <v>2781</v>
      </c>
      <c r="C2009" s="82">
        <v>44</v>
      </c>
      <c r="D2009" s="83" t="s">
        <v>2422</v>
      </c>
      <c r="E2009" s="84">
        <v>21203</v>
      </c>
      <c r="F2009" s="84" t="s">
        <v>2442</v>
      </c>
      <c r="G2009" s="83" t="s">
        <v>2423</v>
      </c>
      <c r="H2009" s="85">
        <v>16076039</v>
      </c>
      <c r="I2009" s="85">
        <v>1175</v>
      </c>
      <c r="J2009" s="83" t="s">
        <v>2443</v>
      </c>
      <c r="K2009" s="83" t="s">
        <v>2443</v>
      </c>
      <c r="L2009" s="86">
        <v>2781</v>
      </c>
      <c r="M2009" s="83" t="s">
        <v>1533</v>
      </c>
    </row>
    <row r="2010" spans="2:13" ht="13.15" customHeight="1" x14ac:dyDescent="0.2">
      <c r="B2010" s="61">
        <v>2798</v>
      </c>
      <c r="C2010" s="82">
        <v>44</v>
      </c>
      <c r="D2010" s="83" t="s">
        <v>2422</v>
      </c>
      <c r="E2010" s="84">
        <v>21166</v>
      </c>
      <c r="F2010" s="84" t="s">
        <v>2441</v>
      </c>
      <c r="G2010" s="83" t="s">
        <v>2423</v>
      </c>
      <c r="H2010" s="85">
        <v>16076039</v>
      </c>
      <c r="I2010" s="85">
        <v>1175</v>
      </c>
      <c r="J2010" s="83" t="s">
        <v>2443</v>
      </c>
      <c r="K2010" s="83" t="s">
        <v>2443</v>
      </c>
      <c r="L2010" s="86">
        <v>2798</v>
      </c>
      <c r="M2010" s="83" t="s">
        <v>2446</v>
      </c>
    </row>
    <row r="2011" spans="2:13" ht="13.15" customHeight="1" x14ac:dyDescent="0.2">
      <c r="B2011" s="61">
        <v>2783</v>
      </c>
      <c r="C2011" s="82">
        <v>44</v>
      </c>
      <c r="D2011" s="83" t="s">
        <v>2422</v>
      </c>
      <c r="E2011" s="84">
        <v>21203</v>
      </c>
      <c r="F2011" s="84" t="s">
        <v>2442</v>
      </c>
      <c r="G2011" s="83" t="s">
        <v>2423</v>
      </c>
      <c r="H2011" s="85">
        <v>16076039</v>
      </c>
      <c r="I2011" s="85">
        <v>1175</v>
      </c>
      <c r="J2011" s="83" t="s">
        <v>2443</v>
      </c>
      <c r="K2011" s="83" t="s">
        <v>2443</v>
      </c>
      <c r="L2011" s="86">
        <v>2783</v>
      </c>
      <c r="M2011" s="83" t="s">
        <v>2443</v>
      </c>
    </row>
    <row r="2012" spans="2:13" ht="13.15" customHeight="1" x14ac:dyDescent="0.2">
      <c r="B2012" s="61">
        <v>2799</v>
      </c>
      <c r="C2012" s="82">
        <v>44</v>
      </c>
      <c r="D2012" s="83" t="s">
        <v>2422</v>
      </c>
      <c r="E2012" s="84">
        <v>21166</v>
      </c>
      <c r="F2012" s="84" t="s">
        <v>2441</v>
      </c>
      <c r="G2012" s="83" t="s">
        <v>2423</v>
      </c>
      <c r="H2012" s="85">
        <v>16076039</v>
      </c>
      <c r="I2012" s="85">
        <v>1175</v>
      </c>
      <c r="J2012" s="83" t="s">
        <v>2443</v>
      </c>
      <c r="K2012" s="83" t="s">
        <v>2443</v>
      </c>
      <c r="L2012" s="86">
        <v>2799</v>
      </c>
      <c r="M2012" s="83" t="s">
        <v>2447</v>
      </c>
    </row>
    <row r="2013" spans="2:13" ht="13.15" customHeight="1" x14ac:dyDescent="0.2">
      <c r="B2013" s="61">
        <v>2785</v>
      </c>
      <c r="C2013" s="82">
        <v>44</v>
      </c>
      <c r="D2013" s="83" t="s">
        <v>2422</v>
      </c>
      <c r="E2013" s="84">
        <v>21046</v>
      </c>
      <c r="F2013" s="84" t="s">
        <v>2426</v>
      </c>
      <c r="G2013" s="83" t="s">
        <v>2423</v>
      </c>
      <c r="H2013" s="85">
        <v>16076039</v>
      </c>
      <c r="I2013" s="85">
        <v>1175</v>
      </c>
      <c r="J2013" s="83" t="s">
        <v>2443</v>
      </c>
      <c r="K2013" s="83" t="s">
        <v>2443</v>
      </c>
      <c r="L2013" s="86">
        <v>2785</v>
      </c>
      <c r="M2013" s="83" t="s">
        <v>2448</v>
      </c>
    </row>
    <row r="2014" spans="2:13" ht="13.15" customHeight="1" x14ac:dyDescent="0.2">
      <c r="B2014" s="61">
        <v>2790</v>
      </c>
      <c r="C2014" s="82">
        <v>44</v>
      </c>
      <c r="D2014" s="83" t="s">
        <v>2422</v>
      </c>
      <c r="E2014" s="84">
        <v>21273</v>
      </c>
      <c r="F2014" s="84" t="s">
        <v>2435</v>
      </c>
      <c r="G2014" s="83" t="s">
        <v>2423</v>
      </c>
      <c r="H2014" s="85">
        <v>16076041</v>
      </c>
      <c r="I2014" s="85">
        <v>1263</v>
      </c>
      <c r="J2014" s="83" t="s">
        <v>2449</v>
      </c>
      <c r="K2014" s="83" t="s">
        <v>2449</v>
      </c>
      <c r="L2014" s="86">
        <v>2790</v>
      </c>
      <c r="M2014" s="83" t="s">
        <v>2449</v>
      </c>
    </row>
    <row r="2015" spans="2:13" ht="13.15" customHeight="1" x14ac:dyDescent="0.2">
      <c r="B2015" s="61">
        <v>2575</v>
      </c>
      <c r="C2015" s="82">
        <v>44</v>
      </c>
      <c r="D2015" s="83" t="s">
        <v>2422</v>
      </c>
      <c r="E2015" s="84">
        <v>21273</v>
      </c>
      <c r="F2015" s="84" t="s">
        <v>2435</v>
      </c>
      <c r="G2015" s="83" t="s">
        <v>2198</v>
      </c>
      <c r="H2015" s="85">
        <v>16075109</v>
      </c>
      <c r="I2015" s="85">
        <v>1245</v>
      </c>
      <c r="J2015" s="83" t="s">
        <v>2450</v>
      </c>
      <c r="K2015" s="83" t="s">
        <v>2450</v>
      </c>
      <c r="L2015" s="86">
        <v>2575</v>
      </c>
      <c r="M2015" s="83" t="s">
        <v>2152</v>
      </c>
    </row>
    <row r="2016" spans="2:13" ht="13.15" customHeight="1" x14ac:dyDescent="0.2">
      <c r="B2016" s="61">
        <v>2576</v>
      </c>
      <c r="C2016" s="82">
        <v>44</v>
      </c>
      <c r="D2016" s="83" t="s">
        <v>2422</v>
      </c>
      <c r="E2016" s="84">
        <v>21270</v>
      </c>
      <c r="F2016" s="84" t="s">
        <v>2344</v>
      </c>
      <c r="G2016" s="83" t="s">
        <v>2198</v>
      </c>
      <c r="H2016" s="85">
        <v>16075109</v>
      </c>
      <c r="I2016" s="85">
        <v>1245</v>
      </c>
      <c r="J2016" s="83" t="s">
        <v>2450</v>
      </c>
      <c r="K2016" s="83" t="s">
        <v>2450</v>
      </c>
      <c r="L2016" s="86">
        <v>2576</v>
      </c>
      <c r="M2016" s="83" t="s">
        <v>2450</v>
      </c>
    </row>
    <row r="2017" spans="2:13" ht="13.15" customHeight="1" x14ac:dyDescent="0.2">
      <c r="B2017" s="61">
        <v>2876</v>
      </c>
      <c r="C2017" s="82">
        <v>44</v>
      </c>
      <c r="D2017" s="83" t="s">
        <v>2422</v>
      </c>
      <c r="E2017" s="84">
        <v>21181</v>
      </c>
      <c r="F2017" s="84" t="s">
        <v>2433</v>
      </c>
      <c r="G2017" s="83" t="s">
        <v>2423</v>
      </c>
      <c r="H2017" s="85">
        <v>16076081</v>
      </c>
      <c r="I2017" s="85">
        <v>1203</v>
      </c>
      <c r="J2017" s="83" t="s">
        <v>2451</v>
      </c>
      <c r="K2017" s="83" t="s">
        <v>2451</v>
      </c>
      <c r="L2017" s="86">
        <v>2876</v>
      </c>
      <c r="M2017" s="83" t="s">
        <v>2451</v>
      </c>
    </row>
    <row r="2018" spans="2:13" ht="13.15" customHeight="1" x14ac:dyDescent="0.2">
      <c r="B2018" s="61">
        <v>2946</v>
      </c>
      <c r="C2018" s="82">
        <v>44</v>
      </c>
      <c r="D2018" s="83" t="s">
        <v>2422</v>
      </c>
      <c r="E2018" s="84">
        <v>21370</v>
      </c>
      <c r="F2018" s="84" t="s">
        <v>2455</v>
      </c>
      <c r="G2018" s="83" t="s">
        <v>2423</v>
      </c>
      <c r="H2018" s="85">
        <v>16076087</v>
      </c>
      <c r="I2018" s="85">
        <v>3103</v>
      </c>
      <c r="J2018" s="83" t="s">
        <v>2452</v>
      </c>
      <c r="K2018" s="83" t="s">
        <v>2453</v>
      </c>
      <c r="L2018" s="86">
        <v>2946</v>
      </c>
      <c r="M2018" s="83" t="s">
        <v>2456</v>
      </c>
    </row>
    <row r="2019" spans="2:13" ht="13.15" customHeight="1" x14ac:dyDescent="0.2">
      <c r="B2019" s="61">
        <v>2948</v>
      </c>
      <c r="C2019" s="82">
        <v>44</v>
      </c>
      <c r="D2019" s="83" t="s">
        <v>2422</v>
      </c>
      <c r="E2019" s="84">
        <v>21370</v>
      </c>
      <c r="F2019" s="84" t="s">
        <v>2455</v>
      </c>
      <c r="G2019" s="83" t="s">
        <v>2423</v>
      </c>
      <c r="H2019" s="85">
        <v>16076087</v>
      </c>
      <c r="I2019" s="85">
        <v>3103</v>
      </c>
      <c r="J2019" s="83" t="s">
        <v>2452</v>
      </c>
      <c r="K2019" s="83" t="s">
        <v>2453</v>
      </c>
      <c r="L2019" s="86">
        <v>2948</v>
      </c>
      <c r="M2019" s="83" t="s">
        <v>2457</v>
      </c>
    </row>
    <row r="2020" spans="2:13" ht="13.15" customHeight="1" x14ac:dyDescent="0.2">
      <c r="B2020" s="61">
        <v>2949</v>
      </c>
      <c r="C2020" s="82">
        <v>44</v>
      </c>
      <c r="D2020" s="83" t="s">
        <v>2422</v>
      </c>
      <c r="E2020" s="84">
        <v>21370</v>
      </c>
      <c r="F2020" s="84" t="s">
        <v>2455</v>
      </c>
      <c r="G2020" s="83" t="s">
        <v>2423</v>
      </c>
      <c r="H2020" s="85">
        <v>16076087</v>
      </c>
      <c r="I2020" s="85">
        <v>3103</v>
      </c>
      <c r="J2020" s="83" t="s">
        <v>2452</v>
      </c>
      <c r="K2020" s="83" t="s">
        <v>2453</v>
      </c>
      <c r="L2020" s="86">
        <v>2949</v>
      </c>
      <c r="M2020" s="83" t="s">
        <v>2458</v>
      </c>
    </row>
    <row r="2021" spans="2:13" ht="13.15" customHeight="1" x14ac:dyDescent="0.2">
      <c r="B2021" s="61">
        <v>2952</v>
      </c>
      <c r="C2021" s="82">
        <v>44</v>
      </c>
      <c r="D2021" s="83" t="s">
        <v>2422</v>
      </c>
      <c r="E2021" s="84">
        <v>21370</v>
      </c>
      <c r="F2021" s="84" t="s">
        <v>2455</v>
      </c>
      <c r="G2021" s="83" t="s">
        <v>2423</v>
      </c>
      <c r="H2021" s="85">
        <v>16076087</v>
      </c>
      <c r="I2021" s="85">
        <v>3103</v>
      </c>
      <c r="J2021" s="83" t="s">
        <v>2452</v>
      </c>
      <c r="K2021" s="83" t="s">
        <v>2453</v>
      </c>
      <c r="L2021" s="86">
        <v>2952</v>
      </c>
      <c r="M2021" s="83" t="s">
        <v>2459</v>
      </c>
    </row>
    <row r="2022" spans="2:13" ht="13.15" customHeight="1" x14ac:dyDescent="0.2">
      <c r="B2022" s="61">
        <v>2869</v>
      </c>
      <c r="C2022" s="82">
        <v>44</v>
      </c>
      <c r="D2022" s="83" t="s">
        <v>2422</v>
      </c>
      <c r="E2022" s="84">
        <v>21046</v>
      </c>
      <c r="F2022" s="84" t="s">
        <v>2426</v>
      </c>
      <c r="G2022" s="83" t="s">
        <v>2423</v>
      </c>
      <c r="H2022" s="85">
        <v>16076087</v>
      </c>
      <c r="I2022" s="85">
        <v>3103</v>
      </c>
      <c r="J2022" s="83" t="s">
        <v>2452</v>
      </c>
      <c r="K2022" s="83" t="s">
        <v>2453</v>
      </c>
      <c r="L2022" s="86">
        <v>2869</v>
      </c>
      <c r="M2022" s="83" t="s">
        <v>2460</v>
      </c>
    </row>
    <row r="2023" spans="2:13" ht="13.15" customHeight="1" x14ac:dyDescent="0.2">
      <c r="B2023" s="61">
        <v>2899</v>
      </c>
      <c r="C2023" s="82">
        <v>44</v>
      </c>
      <c r="D2023" s="83" t="s">
        <v>2422</v>
      </c>
      <c r="E2023" s="84">
        <v>21270</v>
      </c>
      <c r="F2023" s="84" t="s">
        <v>2344</v>
      </c>
      <c r="G2023" s="83" t="s">
        <v>2423</v>
      </c>
      <c r="H2023" s="85">
        <v>16076087</v>
      </c>
      <c r="I2023" s="85">
        <v>3103</v>
      </c>
      <c r="J2023" s="83" t="s">
        <v>2452</v>
      </c>
      <c r="K2023" s="83" t="s">
        <v>2453</v>
      </c>
      <c r="L2023" s="86">
        <v>2899</v>
      </c>
      <c r="M2023" s="83" t="s">
        <v>2461</v>
      </c>
    </row>
    <row r="2024" spans="2:13" ht="13.15" customHeight="1" x14ac:dyDescent="0.2">
      <c r="B2024" s="61">
        <v>2954</v>
      </c>
      <c r="C2024" s="82">
        <v>44</v>
      </c>
      <c r="D2024" s="83" t="s">
        <v>2422</v>
      </c>
      <c r="E2024" s="84">
        <v>21370</v>
      </c>
      <c r="F2024" s="84" t="s">
        <v>2455</v>
      </c>
      <c r="G2024" s="83" t="s">
        <v>2423</v>
      </c>
      <c r="H2024" s="85">
        <v>16076087</v>
      </c>
      <c r="I2024" s="85">
        <v>3103</v>
      </c>
      <c r="J2024" s="83" t="s">
        <v>2452</v>
      </c>
      <c r="K2024" s="83" t="s">
        <v>2453</v>
      </c>
      <c r="L2024" s="86">
        <v>2954</v>
      </c>
      <c r="M2024" s="83" t="s">
        <v>2462</v>
      </c>
    </row>
    <row r="2025" spans="2:13" ht="13.15" customHeight="1" x14ac:dyDescent="0.2">
      <c r="B2025" s="61">
        <v>2902</v>
      </c>
      <c r="C2025" s="82">
        <v>44</v>
      </c>
      <c r="D2025" s="83" t="s">
        <v>2422</v>
      </c>
      <c r="E2025" s="84">
        <v>21273</v>
      </c>
      <c r="F2025" s="84" t="s">
        <v>2435</v>
      </c>
      <c r="G2025" s="83" t="s">
        <v>2423</v>
      </c>
      <c r="H2025" s="85">
        <v>16076087</v>
      </c>
      <c r="I2025" s="85">
        <v>3103</v>
      </c>
      <c r="J2025" s="83" t="s">
        <v>2452</v>
      </c>
      <c r="K2025" s="83" t="s">
        <v>2453</v>
      </c>
      <c r="L2025" s="86">
        <v>2902</v>
      </c>
      <c r="M2025" s="83" t="s">
        <v>2464</v>
      </c>
    </row>
    <row r="2026" spans="2:13" ht="13.15" customHeight="1" x14ac:dyDescent="0.2">
      <c r="B2026" s="61">
        <v>2903</v>
      </c>
      <c r="C2026" s="82">
        <v>44</v>
      </c>
      <c r="D2026" s="83" t="s">
        <v>2422</v>
      </c>
      <c r="E2026" s="84">
        <v>21270</v>
      </c>
      <c r="F2026" s="84" t="s">
        <v>2344</v>
      </c>
      <c r="G2026" s="83" t="s">
        <v>2423</v>
      </c>
      <c r="H2026" s="85">
        <v>16076087</v>
      </c>
      <c r="I2026" s="85">
        <v>3103</v>
      </c>
      <c r="J2026" s="83" t="s">
        <v>2452</v>
      </c>
      <c r="K2026" s="83" t="s">
        <v>2453</v>
      </c>
      <c r="L2026" s="86">
        <v>2903</v>
      </c>
      <c r="M2026" s="83" t="s">
        <v>2465</v>
      </c>
    </row>
    <row r="2027" spans="2:13" ht="13.15" customHeight="1" x14ac:dyDescent="0.2">
      <c r="B2027" s="61">
        <v>2904</v>
      </c>
      <c r="C2027" s="82">
        <v>44</v>
      </c>
      <c r="D2027" s="83" t="s">
        <v>2422</v>
      </c>
      <c r="E2027" s="84">
        <v>21270</v>
      </c>
      <c r="F2027" s="84" t="s">
        <v>2344</v>
      </c>
      <c r="G2027" s="83" t="s">
        <v>2423</v>
      </c>
      <c r="H2027" s="85">
        <v>16076087</v>
      </c>
      <c r="I2027" s="85">
        <v>3103</v>
      </c>
      <c r="J2027" s="83" t="s">
        <v>2452</v>
      </c>
      <c r="K2027" s="83" t="s">
        <v>2453</v>
      </c>
      <c r="L2027" s="86">
        <v>2904</v>
      </c>
      <c r="M2027" s="83" t="s">
        <v>2466</v>
      </c>
    </row>
    <row r="2028" spans="2:13" ht="13.15" customHeight="1" x14ac:dyDescent="0.2">
      <c r="B2028" s="61">
        <v>2871</v>
      </c>
      <c r="C2028" s="82">
        <v>44</v>
      </c>
      <c r="D2028" s="83" t="s">
        <v>2422</v>
      </c>
      <c r="E2028" s="84">
        <v>21203</v>
      </c>
      <c r="F2028" s="84" t="s">
        <v>2442</v>
      </c>
      <c r="G2028" s="83" t="s">
        <v>2423</v>
      </c>
      <c r="H2028" s="85">
        <v>16076087</v>
      </c>
      <c r="I2028" s="85">
        <v>3103</v>
      </c>
      <c r="J2028" s="83" t="s">
        <v>2452</v>
      </c>
      <c r="K2028" s="83" t="s">
        <v>2453</v>
      </c>
      <c r="L2028" s="86">
        <v>2871</v>
      </c>
      <c r="M2028" s="83" t="s">
        <v>2467</v>
      </c>
    </row>
    <row r="2029" spans="2:13" ht="13.15" customHeight="1" x14ac:dyDescent="0.2">
      <c r="B2029" s="61">
        <v>2800</v>
      </c>
      <c r="C2029" s="82">
        <v>44</v>
      </c>
      <c r="D2029" s="83" t="s">
        <v>2422</v>
      </c>
      <c r="E2029" s="84">
        <v>21181</v>
      </c>
      <c r="F2029" s="84" t="s">
        <v>2433</v>
      </c>
      <c r="G2029" s="83" t="s">
        <v>2423</v>
      </c>
      <c r="H2029" s="85">
        <v>16076087</v>
      </c>
      <c r="I2029" s="85">
        <v>3103</v>
      </c>
      <c r="J2029" s="83" t="s">
        <v>2452</v>
      </c>
      <c r="K2029" s="83" t="s">
        <v>2453</v>
      </c>
      <c r="L2029" s="86">
        <v>2800</v>
      </c>
      <c r="M2029" s="83" t="s">
        <v>2468</v>
      </c>
    </row>
    <row r="2030" spans="2:13" ht="13.15" customHeight="1" x14ac:dyDescent="0.2">
      <c r="B2030" s="61">
        <v>2909</v>
      </c>
      <c r="C2030" s="82">
        <v>44</v>
      </c>
      <c r="D2030" s="83" t="s">
        <v>2422</v>
      </c>
      <c r="E2030" s="84">
        <v>21046</v>
      </c>
      <c r="F2030" s="84" t="s">
        <v>2426</v>
      </c>
      <c r="G2030" s="83" t="s">
        <v>2423</v>
      </c>
      <c r="H2030" s="85">
        <v>16076087</v>
      </c>
      <c r="I2030" s="85">
        <v>3103</v>
      </c>
      <c r="J2030" s="83" t="s">
        <v>2452</v>
      </c>
      <c r="K2030" s="83" t="s">
        <v>2453</v>
      </c>
      <c r="L2030" s="86">
        <v>2909</v>
      </c>
      <c r="M2030" s="83" t="s">
        <v>2469</v>
      </c>
    </row>
    <row r="2031" spans="2:13" ht="13.15" customHeight="1" x14ac:dyDescent="0.2">
      <c r="B2031" s="61">
        <v>2910</v>
      </c>
      <c r="C2031" s="82">
        <v>44</v>
      </c>
      <c r="D2031" s="83" t="s">
        <v>2422</v>
      </c>
      <c r="E2031" s="84">
        <v>21273</v>
      </c>
      <c r="F2031" s="84" t="s">
        <v>2435</v>
      </c>
      <c r="G2031" s="83" t="s">
        <v>2423</v>
      </c>
      <c r="H2031" s="85">
        <v>16076087</v>
      </c>
      <c r="I2031" s="85">
        <v>3103</v>
      </c>
      <c r="J2031" s="83" t="s">
        <v>2452</v>
      </c>
      <c r="K2031" s="83" t="s">
        <v>2453</v>
      </c>
      <c r="L2031" s="86">
        <v>2910</v>
      </c>
      <c r="M2031" s="83" t="s">
        <v>2470</v>
      </c>
    </row>
    <row r="2032" spans="2:13" ht="13.15" customHeight="1" x14ac:dyDescent="0.2">
      <c r="B2032" s="61">
        <v>2801</v>
      </c>
      <c r="C2032" s="82">
        <v>44</v>
      </c>
      <c r="D2032" s="83" t="s">
        <v>2422</v>
      </c>
      <c r="E2032" s="84">
        <v>21181</v>
      </c>
      <c r="F2032" s="84" t="s">
        <v>2433</v>
      </c>
      <c r="G2032" s="83" t="s">
        <v>2423</v>
      </c>
      <c r="H2032" s="85">
        <v>16076087</v>
      </c>
      <c r="I2032" s="85">
        <v>3103</v>
      </c>
      <c r="J2032" s="83" t="s">
        <v>2452</v>
      </c>
      <c r="K2032" s="83" t="s">
        <v>2453</v>
      </c>
      <c r="L2032" s="86">
        <v>2801</v>
      </c>
      <c r="M2032" s="83" t="s">
        <v>2471</v>
      </c>
    </row>
    <row r="2033" spans="2:13" ht="13.15" customHeight="1" x14ac:dyDescent="0.2">
      <c r="B2033" s="61">
        <v>2961</v>
      </c>
      <c r="C2033" s="82">
        <v>44</v>
      </c>
      <c r="D2033" s="83" t="s">
        <v>2422</v>
      </c>
      <c r="E2033" s="84">
        <v>21046</v>
      </c>
      <c r="F2033" s="84" t="s">
        <v>2426</v>
      </c>
      <c r="G2033" s="83" t="s">
        <v>2423</v>
      </c>
      <c r="H2033" s="85">
        <v>16076087</v>
      </c>
      <c r="I2033" s="85">
        <v>3103</v>
      </c>
      <c r="J2033" s="83" t="s">
        <v>2452</v>
      </c>
      <c r="K2033" s="83" t="s">
        <v>2453</v>
      </c>
      <c r="L2033" s="86">
        <v>2961</v>
      </c>
      <c r="M2033" s="83" t="s">
        <v>2472</v>
      </c>
    </row>
    <row r="2034" spans="2:13" ht="13.15" customHeight="1" x14ac:dyDescent="0.2">
      <c r="B2034" s="61">
        <v>2851</v>
      </c>
      <c r="C2034" s="82">
        <v>44</v>
      </c>
      <c r="D2034" s="83" t="s">
        <v>2422</v>
      </c>
      <c r="E2034" s="84">
        <v>21273</v>
      </c>
      <c r="F2034" s="84" t="s">
        <v>2435</v>
      </c>
      <c r="G2034" s="83" t="s">
        <v>2423</v>
      </c>
      <c r="H2034" s="85">
        <v>16076087</v>
      </c>
      <c r="I2034" s="85">
        <v>3103</v>
      </c>
      <c r="J2034" s="83" t="s">
        <v>2452</v>
      </c>
      <c r="K2034" s="83" t="s">
        <v>2453</v>
      </c>
      <c r="L2034" s="86">
        <v>2851</v>
      </c>
      <c r="M2034" s="83" t="s">
        <v>2473</v>
      </c>
    </row>
    <row r="2035" spans="2:13" ht="13.15" customHeight="1" x14ac:dyDescent="0.2">
      <c r="B2035" s="61">
        <v>2964</v>
      </c>
      <c r="C2035" s="82">
        <v>44</v>
      </c>
      <c r="D2035" s="83" t="s">
        <v>2422</v>
      </c>
      <c r="E2035" s="84">
        <v>21370</v>
      </c>
      <c r="F2035" s="84" t="s">
        <v>2455</v>
      </c>
      <c r="G2035" s="83" t="s">
        <v>2423</v>
      </c>
      <c r="H2035" s="85">
        <v>16076087</v>
      </c>
      <c r="I2035" s="85">
        <v>3103</v>
      </c>
      <c r="J2035" s="83" t="s">
        <v>2452</v>
      </c>
      <c r="K2035" s="83" t="s">
        <v>2453</v>
      </c>
      <c r="L2035" s="86">
        <v>2964</v>
      </c>
      <c r="M2035" s="83" t="s">
        <v>2329</v>
      </c>
    </row>
    <row r="2036" spans="2:13" ht="13.15" customHeight="1" x14ac:dyDescent="0.2">
      <c r="B2036" s="61">
        <v>2852</v>
      </c>
      <c r="C2036" s="82">
        <v>44</v>
      </c>
      <c r="D2036" s="83" t="s">
        <v>2422</v>
      </c>
      <c r="E2036" s="84">
        <v>21273</v>
      </c>
      <c r="F2036" s="84" t="s">
        <v>2435</v>
      </c>
      <c r="G2036" s="83" t="s">
        <v>2423</v>
      </c>
      <c r="H2036" s="85">
        <v>16076087</v>
      </c>
      <c r="I2036" s="85">
        <v>3103</v>
      </c>
      <c r="J2036" s="83" t="s">
        <v>2452</v>
      </c>
      <c r="K2036" s="83" t="s">
        <v>2453</v>
      </c>
      <c r="L2036" s="86">
        <v>2852</v>
      </c>
      <c r="M2036" s="83" t="s">
        <v>2474</v>
      </c>
    </row>
    <row r="2037" spans="2:13" ht="13.15" customHeight="1" x14ac:dyDescent="0.2">
      <c r="B2037" s="61">
        <v>2914</v>
      </c>
      <c r="C2037" s="82">
        <v>44</v>
      </c>
      <c r="D2037" s="83" t="s">
        <v>2422</v>
      </c>
      <c r="E2037" s="84">
        <v>21273</v>
      </c>
      <c r="F2037" s="84" t="s">
        <v>2435</v>
      </c>
      <c r="G2037" s="83" t="s">
        <v>2423</v>
      </c>
      <c r="H2037" s="85">
        <v>16076087</v>
      </c>
      <c r="I2037" s="85">
        <v>3103</v>
      </c>
      <c r="J2037" s="83" t="s">
        <v>2452</v>
      </c>
      <c r="K2037" s="83" t="s">
        <v>2453</v>
      </c>
      <c r="L2037" s="86">
        <v>2914</v>
      </c>
      <c r="M2037" s="83" t="s">
        <v>2475</v>
      </c>
    </row>
    <row r="2038" spans="2:13" ht="13.15" customHeight="1" x14ac:dyDescent="0.2">
      <c r="B2038" s="61">
        <v>2872</v>
      </c>
      <c r="C2038" s="82">
        <v>44</v>
      </c>
      <c r="D2038" s="83" t="s">
        <v>2422</v>
      </c>
      <c r="E2038" s="84">
        <v>21046</v>
      </c>
      <c r="F2038" s="84" t="s">
        <v>2426</v>
      </c>
      <c r="G2038" s="83" t="s">
        <v>2423</v>
      </c>
      <c r="H2038" s="85">
        <v>16076087</v>
      </c>
      <c r="I2038" s="85">
        <v>3103</v>
      </c>
      <c r="J2038" s="83" t="s">
        <v>2452</v>
      </c>
      <c r="K2038" s="83" t="s">
        <v>2453</v>
      </c>
      <c r="L2038" s="86">
        <v>2872</v>
      </c>
      <c r="M2038" s="83" t="s">
        <v>2476</v>
      </c>
    </row>
    <row r="2039" spans="2:13" ht="13.15" customHeight="1" x14ac:dyDescent="0.2">
      <c r="B2039" s="61">
        <v>2916</v>
      </c>
      <c r="C2039" s="82">
        <v>44</v>
      </c>
      <c r="D2039" s="83" t="s">
        <v>2422</v>
      </c>
      <c r="E2039" s="84">
        <v>21270</v>
      </c>
      <c r="F2039" s="84" t="s">
        <v>2344</v>
      </c>
      <c r="G2039" s="83" t="s">
        <v>2423</v>
      </c>
      <c r="H2039" s="85">
        <v>16076087</v>
      </c>
      <c r="I2039" s="85">
        <v>3103</v>
      </c>
      <c r="J2039" s="83" t="s">
        <v>2452</v>
      </c>
      <c r="K2039" s="83" t="s">
        <v>2453</v>
      </c>
      <c r="L2039" s="86">
        <v>2916</v>
      </c>
      <c r="M2039" s="83" t="s">
        <v>2477</v>
      </c>
    </row>
    <row r="2040" spans="2:13" ht="13.15" customHeight="1" x14ac:dyDescent="0.2">
      <c r="B2040" s="61">
        <v>2967</v>
      </c>
      <c r="C2040" s="82">
        <v>44</v>
      </c>
      <c r="D2040" s="83" t="s">
        <v>2422</v>
      </c>
      <c r="E2040" s="84">
        <v>21046</v>
      </c>
      <c r="F2040" s="84" t="s">
        <v>2426</v>
      </c>
      <c r="G2040" s="83" t="s">
        <v>2423</v>
      </c>
      <c r="H2040" s="85">
        <v>16076087</v>
      </c>
      <c r="I2040" s="85">
        <v>3103</v>
      </c>
      <c r="J2040" s="83" t="s">
        <v>2452</v>
      </c>
      <c r="K2040" s="83" t="s">
        <v>2453</v>
      </c>
      <c r="L2040" s="86">
        <v>2967</v>
      </c>
      <c r="M2040" s="83" t="s">
        <v>2478</v>
      </c>
    </row>
    <row r="2041" spans="2:13" ht="13.15" customHeight="1" x14ac:dyDescent="0.2">
      <c r="B2041" s="61">
        <v>2893</v>
      </c>
      <c r="C2041" s="82">
        <v>44</v>
      </c>
      <c r="D2041" s="83" t="s">
        <v>2422</v>
      </c>
      <c r="E2041" s="84">
        <v>21273</v>
      </c>
      <c r="F2041" s="84" t="s">
        <v>2435</v>
      </c>
      <c r="G2041" s="83" t="s">
        <v>2423</v>
      </c>
      <c r="H2041" s="85">
        <v>16076087</v>
      </c>
      <c r="I2041" s="85">
        <v>3103</v>
      </c>
      <c r="J2041" s="83" t="s">
        <v>2452</v>
      </c>
      <c r="K2041" s="83" t="s">
        <v>2453</v>
      </c>
      <c r="L2041" s="86">
        <v>2893</v>
      </c>
      <c r="M2041" s="83" t="s">
        <v>2454</v>
      </c>
    </row>
    <row r="2042" spans="2:13" ht="13.15" customHeight="1" x14ac:dyDescent="0.2">
      <c r="B2042" s="61">
        <v>2917</v>
      </c>
      <c r="C2042" s="82">
        <v>44</v>
      </c>
      <c r="D2042" s="83" t="s">
        <v>2422</v>
      </c>
      <c r="E2042" s="84">
        <v>21046</v>
      </c>
      <c r="F2042" s="84" t="s">
        <v>2426</v>
      </c>
      <c r="G2042" s="83" t="s">
        <v>2423</v>
      </c>
      <c r="H2042" s="85">
        <v>16076087</v>
      </c>
      <c r="I2042" s="85">
        <v>3103</v>
      </c>
      <c r="J2042" s="83" t="s">
        <v>2452</v>
      </c>
      <c r="K2042" s="83" t="s">
        <v>2453</v>
      </c>
      <c r="L2042" s="86">
        <v>2917</v>
      </c>
      <c r="M2042" s="83" t="s">
        <v>2479</v>
      </c>
    </row>
    <row r="2043" spans="2:13" ht="13.15" customHeight="1" x14ac:dyDescent="0.2">
      <c r="B2043" s="61">
        <v>2682</v>
      </c>
      <c r="C2043" s="82">
        <v>45</v>
      </c>
      <c r="D2043" s="83" t="s">
        <v>2480</v>
      </c>
      <c r="E2043" s="84">
        <v>21009</v>
      </c>
      <c r="F2043" s="84" t="s">
        <v>2481</v>
      </c>
      <c r="G2043" s="83" t="s">
        <v>2423</v>
      </c>
      <c r="H2043" s="85">
        <v>16076094</v>
      </c>
      <c r="I2043" s="85">
        <v>3240</v>
      </c>
      <c r="J2043" s="83" t="s">
        <v>2482</v>
      </c>
      <c r="K2043" s="83" t="s">
        <v>2482</v>
      </c>
      <c r="L2043" s="86">
        <v>2682</v>
      </c>
      <c r="M2043" s="83" t="s">
        <v>1963</v>
      </c>
    </row>
    <row r="2044" spans="2:13" ht="13.15" customHeight="1" x14ac:dyDescent="0.2">
      <c r="B2044" s="61">
        <v>2683</v>
      </c>
      <c r="C2044" s="82">
        <v>45</v>
      </c>
      <c r="D2044" s="83" t="s">
        <v>2480</v>
      </c>
      <c r="E2044" s="84">
        <v>21009</v>
      </c>
      <c r="F2044" s="84" t="s">
        <v>2481</v>
      </c>
      <c r="G2044" s="83" t="s">
        <v>2423</v>
      </c>
      <c r="H2044" s="85">
        <v>16076094</v>
      </c>
      <c r="I2044" s="85">
        <v>3240</v>
      </c>
      <c r="J2044" s="83" t="s">
        <v>2482</v>
      </c>
      <c r="K2044" s="83" t="s">
        <v>2482</v>
      </c>
      <c r="L2044" s="86">
        <v>2683</v>
      </c>
      <c r="M2044" s="83" t="s">
        <v>2483</v>
      </c>
    </row>
    <row r="2045" spans="2:13" ht="12.75" customHeight="1" x14ac:dyDescent="0.2">
      <c r="B2045" s="61">
        <v>2684</v>
      </c>
      <c r="C2045" s="82">
        <v>45</v>
      </c>
      <c r="D2045" s="83" t="s">
        <v>2480</v>
      </c>
      <c r="E2045" s="84">
        <v>21009</v>
      </c>
      <c r="F2045" s="84" t="s">
        <v>2481</v>
      </c>
      <c r="G2045" s="83" t="s">
        <v>2423</v>
      </c>
      <c r="H2045" s="85">
        <v>16076094</v>
      </c>
      <c r="I2045" s="85">
        <v>3240</v>
      </c>
      <c r="J2045" s="83" t="s">
        <v>2482</v>
      </c>
      <c r="K2045" s="83" t="s">
        <v>2482</v>
      </c>
      <c r="L2045" s="86">
        <v>2684</v>
      </c>
      <c r="M2045" s="83" t="s">
        <v>2484</v>
      </c>
    </row>
    <row r="2046" spans="2:13" ht="13.15" customHeight="1" x14ac:dyDescent="0.2">
      <c r="B2046" s="61">
        <v>2685</v>
      </c>
      <c r="C2046" s="82">
        <v>45</v>
      </c>
      <c r="D2046" s="83" t="s">
        <v>2480</v>
      </c>
      <c r="E2046" s="84">
        <v>21009</v>
      </c>
      <c r="F2046" s="84" t="s">
        <v>2481</v>
      </c>
      <c r="G2046" s="83" t="s">
        <v>2423</v>
      </c>
      <c r="H2046" s="85">
        <v>16076094</v>
      </c>
      <c r="I2046" s="85">
        <v>3240</v>
      </c>
      <c r="J2046" s="83" t="s">
        <v>2482</v>
      </c>
      <c r="K2046" s="83" t="s">
        <v>2482</v>
      </c>
      <c r="L2046" s="86">
        <v>2685</v>
      </c>
      <c r="M2046" s="83" t="s">
        <v>2154</v>
      </c>
    </row>
    <row r="2047" spans="2:13" ht="13.15" customHeight="1" x14ac:dyDescent="0.2">
      <c r="B2047" s="61">
        <v>2686</v>
      </c>
      <c r="C2047" s="82">
        <v>45</v>
      </c>
      <c r="D2047" s="83" t="s">
        <v>2480</v>
      </c>
      <c r="E2047" s="84">
        <v>21009</v>
      </c>
      <c r="F2047" s="84" t="s">
        <v>2481</v>
      </c>
      <c r="G2047" s="83" t="s">
        <v>2423</v>
      </c>
      <c r="H2047" s="85">
        <v>16076094</v>
      </c>
      <c r="I2047" s="85">
        <v>3240</v>
      </c>
      <c r="J2047" s="83" t="s">
        <v>2482</v>
      </c>
      <c r="K2047" s="83" t="s">
        <v>2482</v>
      </c>
      <c r="L2047" s="86">
        <v>2686</v>
      </c>
      <c r="M2047" s="83" t="s">
        <v>2485</v>
      </c>
    </row>
    <row r="2048" spans="2:13" ht="13.15" customHeight="1" x14ac:dyDescent="0.2">
      <c r="B2048" s="61">
        <v>2687</v>
      </c>
      <c r="C2048" s="82">
        <v>45</v>
      </c>
      <c r="D2048" s="83" t="s">
        <v>2480</v>
      </c>
      <c r="E2048" s="84">
        <v>21009</v>
      </c>
      <c r="F2048" s="84" t="s">
        <v>2481</v>
      </c>
      <c r="G2048" s="83" t="s">
        <v>2423</v>
      </c>
      <c r="H2048" s="85">
        <v>16076094</v>
      </c>
      <c r="I2048" s="85">
        <v>3240</v>
      </c>
      <c r="J2048" s="83" t="s">
        <v>2482</v>
      </c>
      <c r="K2048" s="83" t="s">
        <v>2482</v>
      </c>
      <c r="L2048" s="86">
        <v>2687</v>
      </c>
      <c r="M2048" s="83" t="s">
        <v>2486</v>
      </c>
    </row>
    <row r="2049" spans="2:13" ht="13.15" customHeight="1" x14ac:dyDescent="0.2">
      <c r="B2049" s="61">
        <v>2689</v>
      </c>
      <c r="C2049" s="82">
        <v>45</v>
      </c>
      <c r="D2049" s="83" t="s">
        <v>2480</v>
      </c>
      <c r="E2049" s="84">
        <v>56622</v>
      </c>
      <c r="F2049" s="84" t="s">
        <v>2487</v>
      </c>
      <c r="G2049" s="83" t="s">
        <v>2423</v>
      </c>
      <c r="H2049" s="85">
        <v>16076094</v>
      </c>
      <c r="I2049" s="85">
        <v>3240</v>
      </c>
      <c r="J2049" s="83" t="s">
        <v>2482</v>
      </c>
      <c r="K2049" s="83" t="s">
        <v>2482</v>
      </c>
      <c r="L2049" s="86">
        <v>2689</v>
      </c>
      <c r="M2049" s="83" t="s">
        <v>2488</v>
      </c>
    </row>
    <row r="2050" spans="2:13" ht="13.15" customHeight="1" x14ac:dyDescent="0.2">
      <c r="B2050" s="61">
        <v>2690</v>
      </c>
      <c r="C2050" s="82">
        <v>45</v>
      </c>
      <c r="D2050" s="83" t="s">
        <v>2480</v>
      </c>
      <c r="E2050" s="84">
        <v>56622</v>
      </c>
      <c r="F2050" s="84" t="s">
        <v>2487</v>
      </c>
      <c r="G2050" s="83" t="s">
        <v>2423</v>
      </c>
      <c r="H2050" s="85">
        <v>16076094</v>
      </c>
      <c r="I2050" s="85">
        <v>3240</v>
      </c>
      <c r="J2050" s="83" t="s">
        <v>2482</v>
      </c>
      <c r="K2050" s="83" t="s">
        <v>2482</v>
      </c>
      <c r="L2050" s="86">
        <v>2690</v>
      </c>
      <c r="M2050" s="83" t="s">
        <v>2489</v>
      </c>
    </row>
    <row r="2051" spans="2:13" ht="13.15" customHeight="1" x14ac:dyDescent="0.2">
      <c r="B2051" s="61">
        <v>2692</v>
      </c>
      <c r="C2051" s="82">
        <v>45</v>
      </c>
      <c r="D2051" s="83" t="s">
        <v>2480</v>
      </c>
      <c r="E2051" s="84">
        <v>56622</v>
      </c>
      <c r="F2051" s="84" t="s">
        <v>2487</v>
      </c>
      <c r="G2051" s="83" t="s">
        <v>2423</v>
      </c>
      <c r="H2051" s="85">
        <v>16076094</v>
      </c>
      <c r="I2051" s="85">
        <v>3240</v>
      </c>
      <c r="J2051" s="83" t="s">
        <v>2482</v>
      </c>
      <c r="K2051" s="83" t="s">
        <v>2482</v>
      </c>
      <c r="L2051" s="86">
        <v>2692</v>
      </c>
      <c r="M2051" s="83" t="s">
        <v>2490</v>
      </c>
    </row>
    <row r="2052" spans="2:13" ht="13.15" customHeight="1" x14ac:dyDescent="0.2">
      <c r="B2052" s="61">
        <v>2695</v>
      </c>
      <c r="C2052" s="82">
        <v>45</v>
      </c>
      <c r="D2052" s="83" t="s">
        <v>2480</v>
      </c>
      <c r="E2052" s="84">
        <v>21009</v>
      </c>
      <c r="F2052" s="84" t="s">
        <v>2481</v>
      </c>
      <c r="G2052" s="83" t="s">
        <v>2423</v>
      </c>
      <c r="H2052" s="85">
        <v>16076094</v>
      </c>
      <c r="I2052" s="85">
        <v>3240</v>
      </c>
      <c r="J2052" s="83" t="s">
        <v>2482</v>
      </c>
      <c r="K2052" s="83" t="s">
        <v>2482</v>
      </c>
      <c r="L2052" s="86">
        <v>2695</v>
      </c>
      <c r="M2052" s="83" t="s">
        <v>2491</v>
      </c>
    </row>
    <row r="2053" spans="2:13" ht="13.15" customHeight="1" x14ac:dyDescent="0.2">
      <c r="B2053" s="61">
        <v>2696</v>
      </c>
      <c r="C2053" s="82">
        <v>45</v>
      </c>
      <c r="D2053" s="83" t="s">
        <v>2480</v>
      </c>
      <c r="E2053" s="84">
        <v>56622</v>
      </c>
      <c r="F2053" s="84" t="s">
        <v>2487</v>
      </c>
      <c r="G2053" s="83" t="s">
        <v>2423</v>
      </c>
      <c r="H2053" s="85">
        <v>16076094</v>
      </c>
      <c r="I2053" s="85">
        <v>3240</v>
      </c>
      <c r="J2053" s="83" t="s">
        <v>2482</v>
      </c>
      <c r="K2053" s="83" t="s">
        <v>2482</v>
      </c>
      <c r="L2053" s="86">
        <v>2696</v>
      </c>
      <c r="M2053" s="83" t="s">
        <v>2492</v>
      </c>
    </row>
    <row r="2054" spans="2:13" ht="13.15" customHeight="1" x14ac:dyDescent="0.2">
      <c r="B2054" s="61">
        <v>2697</v>
      </c>
      <c r="C2054" s="82">
        <v>45</v>
      </c>
      <c r="D2054" s="83" t="s">
        <v>2480</v>
      </c>
      <c r="E2054" s="84">
        <v>56623</v>
      </c>
      <c r="F2054" s="84" t="s">
        <v>2493</v>
      </c>
      <c r="G2054" s="83" t="s">
        <v>2423</v>
      </c>
      <c r="H2054" s="85">
        <v>16076094</v>
      </c>
      <c r="I2054" s="85">
        <v>3240</v>
      </c>
      <c r="J2054" s="83" t="s">
        <v>2482</v>
      </c>
      <c r="K2054" s="83" t="s">
        <v>2482</v>
      </c>
      <c r="L2054" s="86">
        <v>2697</v>
      </c>
      <c r="M2054" s="83" t="s">
        <v>2388</v>
      </c>
    </row>
    <row r="2055" spans="2:13" ht="13.15" customHeight="1" x14ac:dyDescent="0.2">
      <c r="B2055" s="61">
        <v>2698</v>
      </c>
      <c r="C2055" s="82">
        <v>45</v>
      </c>
      <c r="D2055" s="83" t="s">
        <v>2480</v>
      </c>
      <c r="E2055" s="84">
        <v>56623</v>
      </c>
      <c r="F2055" s="84" t="s">
        <v>2493</v>
      </c>
      <c r="G2055" s="83" t="s">
        <v>2423</v>
      </c>
      <c r="H2055" s="85">
        <v>16076094</v>
      </c>
      <c r="I2055" s="85">
        <v>3240</v>
      </c>
      <c r="J2055" s="83" t="s">
        <v>2482</v>
      </c>
      <c r="K2055" s="83" t="s">
        <v>2482</v>
      </c>
      <c r="L2055" s="86">
        <v>2698</v>
      </c>
      <c r="M2055" s="83" t="s">
        <v>2037</v>
      </c>
    </row>
    <row r="2056" spans="2:13" ht="13.15" customHeight="1" x14ac:dyDescent="0.2">
      <c r="B2056" s="61">
        <v>2699</v>
      </c>
      <c r="C2056" s="82">
        <v>45</v>
      </c>
      <c r="D2056" s="83" t="s">
        <v>2480</v>
      </c>
      <c r="E2056" s="84">
        <v>21009</v>
      </c>
      <c r="F2056" s="84" t="s">
        <v>2481</v>
      </c>
      <c r="G2056" s="83" t="s">
        <v>2423</v>
      </c>
      <c r="H2056" s="85">
        <v>16076094</v>
      </c>
      <c r="I2056" s="85">
        <v>3240</v>
      </c>
      <c r="J2056" s="83" t="s">
        <v>2482</v>
      </c>
      <c r="K2056" s="83" t="s">
        <v>2482</v>
      </c>
      <c r="L2056" s="86">
        <v>2699</v>
      </c>
      <c r="M2056" s="83" t="s">
        <v>2436</v>
      </c>
    </row>
    <row r="2057" spans="2:13" ht="13.15" customHeight="1" x14ac:dyDescent="0.2">
      <c r="B2057" s="61">
        <v>2723</v>
      </c>
      <c r="C2057" s="82">
        <v>45</v>
      </c>
      <c r="D2057" s="83" t="s">
        <v>2480</v>
      </c>
      <c r="E2057" s="84">
        <v>21281</v>
      </c>
      <c r="F2057" s="84" t="s">
        <v>2497</v>
      </c>
      <c r="G2057" s="83" t="s">
        <v>2423</v>
      </c>
      <c r="H2057" s="85">
        <v>16076022</v>
      </c>
      <c r="I2057" s="85">
        <v>1192</v>
      </c>
      <c r="J2057" s="83" t="s">
        <v>2495</v>
      </c>
      <c r="K2057" s="83" t="s">
        <v>2496</v>
      </c>
      <c r="L2057" s="86">
        <v>2723</v>
      </c>
      <c r="M2057" s="83" t="s">
        <v>2498</v>
      </c>
    </row>
    <row r="2058" spans="2:13" ht="13.15" customHeight="1" x14ac:dyDescent="0.2">
      <c r="B2058" s="61">
        <v>2950</v>
      </c>
      <c r="C2058" s="82">
        <v>45</v>
      </c>
      <c r="D2058" s="83" t="s">
        <v>2480</v>
      </c>
      <c r="E2058" s="84">
        <v>21281</v>
      </c>
      <c r="F2058" s="84" t="s">
        <v>2497</v>
      </c>
      <c r="G2058" s="83" t="s">
        <v>2423</v>
      </c>
      <c r="H2058" s="85">
        <v>16076022</v>
      </c>
      <c r="I2058" s="85">
        <v>1192</v>
      </c>
      <c r="J2058" s="83" t="s">
        <v>2495</v>
      </c>
      <c r="K2058" s="83" t="s">
        <v>2496</v>
      </c>
      <c r="L2058" s="86">
        <v>2950</v>
      </c>
      <c r="M2058" s="83" t="s">
        <v>2499</v>
      </c>
    </row>
    <row r="2059" spans="2:13" ht="13.15" customHeight="1" x14ac:dyDescent="0.2">
      <c r="B2059" s="61">
        <v>2724</v>
      </c>
      <c r="C2059" s="82">
        <v>45</v>
      </c>
      <c r="D2059" s="83" t="s">
        <v>2480</v>
      </c>
      <c r="E2059" s="84">
        <v>21281</v>
      </c>
      <c r="F2059" s="84" t="s">
        <v>2497</v>
      </c>
      <c r="G2059" s="83" t="s">
        <v>2423</v>
      </c>
      <c r="H2059" s="85">
        <v>16076022</v>
      </c>
      <c r="I2059" s="85">
        <v>1192</v>
      </c>
      <c r="J2059" s="83" t="s">
        <v>2495</v>
      </c>
      <c r="K2059" s="83" t="s">
        <v>2496</v>
      </c>
      <c r="L2059" s="86">
        <v>2724</v>
      </c>
      <c r="M2059" s="83" t="s">
        <v>2501</v>
      </c>
    </row>
    <row r="2060" spans="2:13" ht="13.15" customHeight="1" x14ac:dyDescent="0.2">
      <c r="B2060" s="61">
        <v>2955</v>
      </c>
      <c r="C2060" s="82">
        <v>45</v>
      </c>
      <c r="D2060" s="83" t="s">
        <v>2480</v>
      </c>
      <c r="E2060" s="84">
        <v>21370</v>
      </c>
      <c r="F2060" s="84" t="s">
        <v>2455</v>
      </c>
      <c r="G2060" s="83" t="s">
        <v>2423</v>
      </c>
      <c r="H2060" s="85">
        <v>16076022</v>
      </c>
      <c r="I2060" s="85">
        <v>1192</v>
      </c>
      <c r="J2060" s="83" t="s">
        <v>2495</v>
      </c>
      <c r="K2060" s="83" t="s">
        <v>2496</v>
      </c>
      <c r="L2060" s="86">
        <v>2955</v>
      </c>
      <c r="M2060" s="83" t="s">
        <v>2502</v>
      </c>
    </row>
    <row r="2061" spans="2:13" ht="13.15" customHeight="1" x14ac:dyDescent="0.2">
      <c r="B2061" s="61">
        <v>2727</v>
      </c>
      <c r="C2061" s="82">
        <v>45</v>
      </c>
      <c r="D2061" s="83" t="s">
        <v>2480</v>
      </c>
      <c r="E2061" s="84">
        <v>21009</v>
      </c>
      <c r="F2061" s="84" t="s">
        <v>2481</v>
      </c>
      <c r="G2061" s="83" t="s">
        <v>2423</v>
      </c>
      <c r="H2061" s="85">
        <v>16076022</v>
      </c>
      <c r="I2061" s="85">
        <v>1192</v>
      </c>
      <c r="J2061" s="83" t="s">
        <v>2495</v>
      </c>
      <c r="K2061" s="83" t="s">
        <v>2496</v>
      </c>
      <c r="L2061" s="86">
        <v>2727</v>
      </c>
      <c r="M2061" s="83" t="s">
        <v>3212</v>
      </c>
    </row>
    <row r="2062" spans="2:13" ht="13.15" customHeight="1" x14ac:dyDescent="0.2">
      <c r="B2062" s="61">
        <v>2728</v>
      </c>
      <c r="C2062" s="82">
        <v>45</v>
      </c>
      <c r="D2062" s="83" t="s">
        <v>2480</v>
      </c>
      <c r="E2062" s="84">
        <v>21009</v>
      </c>
      <c r="F2062" s="84" t="s">
        <v>2481</v>
      </c>
      <c r="G2062" s="83" t="s">
        <v>2423</v>
      </c>
      <c r="H2062" s="85">
        <v>16076022</v>
      </c>
      <c r="I2062" s="85">
        <v>1192</v>
      </c>
      <c r="J2062" s="83" t="s">
        <v>2495</v>
      </c>
      <c r="K2062" s="83" t="s">
        <v>2496</v>
      </c>
      <c r="L2062" s="86">
        <v>2728</v>
      </c>
      <c r="M2062" s="83" t="s">
        <v>3213</v>
      </c>
    </row>
    <row r="2063" spans="2:13" ht="13.15" customHeight="1" x14ac:dyDescent="0.2">
      <c r="B2063" s="61">
        <v>2956</v>
      </c>
      <c r="C2063" s="82">
        <v>45</v>
      </c>
      <c r="D2063" s="83" t="s">
        <v>2480</v>
      </c>
      <c r="E2063" s="84">
        <v>21370</v>
      </c>
      <c r="F2063" s="84" t="s">
        <v>2455</v>
      </c>
      <c r="G2063" s="83" t="s">
        <v>2423</v>
      </c>
      <c r="H2063" s="85">
        <v>16076022</v>
      </c>
      <c r="I2063" s="85">
        <v>1192</v>
      </c>
      <c r="J2063" s="83" t="s">
        <v>2495</v>
      </c>
      <c r="K2063" s="83" t="s">
        <v>2496</v>
      </c>
      <c r="L2063" s="86">
        <v>2956</v>
      </c>
      <c r="M2063" s="83" t="s">
        <v>2504</v>
      </c>
    </row>
    <row r="2064" spans="2:13" ht="13.15" customHeight="1" x14ac:dyDescent="0.2">
      <c r="B2064" s="61">
        <v>2730</v>
      </c>
      <c r="C2064" s="82">
        <v>45</v>
      </c>
      <c r="D2064" s="83" t="s">
        <v>2480</v>
      </c>
      <c r="E2064" s="84">
        <v>21009</v>
      </c>
      <c r="F2064" s="84" t="s">
        <v>2481</v>
      </c>
      <c r="G2064" s="83" t="s">
        <v>2423</v>
      </c>
      <c r="H2064" s="85">
        <v>16076022</v>
      </c>
      <c r="I2064" s="85">
        <v>1192</v>
      </c>
      <c r="J2064" s="83" t="s">
        <v>2495</v>
      </c>
      <c r="K2064" s="83" t="s">
        <v>2496</v>
      </c>
      <c r="L2064" s="86">
        <v>2730</v>
      </c>
      <c r="M2064" s="83" t="s">
        <v>2505</v>
      </c>
    </row>
    <row r="2065" spans="2:13" ht="13.15" customHeight="1" x14ac:dyDescent="0.2">
      <c r="B2065" s="61">
        <v>2819</v>
      </c>
      <c r="C2065" s="82">
        <v>45</v>
      </c>
      <c r="D2065" s="83" t="s">
        <v>2480</v>
      </c>
      <c r="E2065" s="84">
        <v>21009</v>
      </c>
      <c r="F2065" s="84" t="s">
        <v>2481</v>
      </c>
      <c r="G2065" s="83" t="s">
        <v>2423</v>
      </c>
      <c r="H2065" s="85">
        <v>16076022</v>
      </c>
      <c r="I2065" s="85">
        <v>1192</v>
      </c>
      <c r="J2065" s="83" t="s">
        <v>2495</v>
      </c>
      <c r="K2065" s="83" t="s">
        <v>2496</v>
      </c>
      <c r="L2065" s="86">
        <v>2819</v>
      </c>
      <c r="M2065" s="83" t="s">
        <v>2506</v>
      </c>
    </row>
    <row r="2066" spans="2:13" ht="13.15" customHeight="1" x14ac:dyDescent="0.2">
      <c r="B2066" s="61">
        <v>2731</v>
      </c>
      <c r="C2066" s="82">
        <v>45</v>
      </c>
      <c r="D2066" s="83" t="s">
        <v>2480</v>
      </c>
      <c r="E2066" s="84">
        <v>21009</v>
      </c>
      <c r="F2066" s="84" t="s">
        <v>2481</v>
      </c>
      <c r="G2066" s="83" t="s">
        <v>2423</v>
      </c>
      <c r="H2066" s="85">
        <v>16076022</v>
      </c>
      <c r="I2066" s="85">
        <v>1192</v>
      </c>
      <c r="J2066" s="83" t="s">
        <v>2495</v>
      </c>
      <c r="K2066" s="83" t="s">
        <v>2496</v>
      </c>
      <c r="L2066" s="86">
        <v>2731</v>
      </c>
      <c r="M2066" s="83" t="s">
        <v>2507</v>
      </c>
    </row>
    <row r="2067" spans="2:13" ht="13.15" customHeight="1" x14ac:dyDescent="0.2">
      <c r="B2067" s="61">
        <v>2957</v>
      </c>
      <c r="C2067" s="82">
        <v>45</v>
      </c>
      <c r="D2067" s="83" t="s">
        <v>2480</v>
      </c>
      <c r="E2067" s="84">
        <v>21370</v>
      </c>
      <c r="F2067" s="84" t="s">
        <v>2455</v>
      </c>
      <c r="G2067" s="83" t="s">
        <v>2423</v>
      </c>
      <c r="H2067" s="85">
        <v>16076022</v>
      </c>
      <c r="I2067" s="85">
        <v>1192</v>
      </c>
      <c r="J2067" s="83" t="s">
        <v>2495</v>
      </c>
      <c r="K2067" s="83" t="s">
        <v>2496</v>
      </c>
      <c r="L2067" s="86">
        <v>2957</v>
      </c>
      <c r="M2067" s="83" t="s">
        <v>2508</v>
      </c>
    </row>
    <row r="2068" spans="2:13" ht="13.15" customHeight="1" x14ac:dyDescent="0.2">
      <c r="B2068" s="61">
        <v>2820</v>
      </c>
      <c r="C2068" s="82">
        <v>45</v>
      </c>
      <c r="D2068" s="83" t="s">
        <v>2480</v>
      </c>
      <c r="E2068" s="84">
        <v>21009</v>
      </c>
      <c r="F2068" s="84" t="s">
        <v>2481</v>
      </c>
      <c r="G2068" s="83" t="s">
        <v>2423</v>
      </c>
      <c r="H2068" s="85">
        <v>16076022</v>
      </c>
      <c r="I2068" s="85">
        <v>1192</v>
      </c>
      <c r="J2068" s="83" t="s">
        <v>2495</v>
      </c>
      <c r="K2068" s="83" t="s">
        <v>2496</v>
      </c>
      <c r="L2068" s="86">
        <v>2820</v>
      </c>
      <c r="M2068" s="83" t="s">
        <v>2509</v>
      </c>
    </row>
    <row r="2069" spans="2:13" ht="13.15" customHeight="1" x14ac:dyDescent="0.2">
      <c r="B2069" s="61">
        <v>2958</v>
      </c>
      <c r="C2069" s="82">
        <v>45</v>
      </c>
      <c r="D2069" s="83" t="s">
        <v>2480</v>
      </c>
      <c r="E2069" s="84">
        <v>21370</v>
      </c>
      <c r="F2069" s="84" t="s">
        <v>2455</v>
      </c>
      <c r="G2069" s="83" t="s">
        <v>2423</v>
      </c>
      <c r="H2069" s="85">
        <v>16076022</v>
      </c>
      <c r="I2069" s="85">
        <v>1192</v>
      </c>
      <c r="J2069" s="83" t="s">
        <v>2495</v>
      </c>
      <c r="K2069" s="83" t="s">
        <v>2496</v>
      </c>
      <c r="L2069" s="86">
        <v>2958</v>
      </c>
      <c r="M2069" s="83" t="s">
        <v>2510</v>
      </c>
    </row>
    <row r="2070" spans="2:13" ht="13.15" customHeight="1" x14ac:dyDescent="0.2">
      <c r="B2070" s="61">
        <v>2732</v>
      </c>
      <c r="C2070" s="82">
        <v>45</v>
      </c>
      <c r="D2070" s="83" t="s">
        <v>2480</v>
      </c>
      <c r="E2070" s="84">
        <v>21275</v>
      </c>
      <c r="F2070" s="84" t="s">
        <v>2511</v>
      </c>
      <c r="G2070" s="83" t="s">
        <v>2423</v>
      </c>
      <c r="H2070" s="85">
        <v>16076022</v>
      </c>
      <c r="I2070" s="85">
        <v>1192</v>
      </c>
      <c r="J2070" s="83" t="s">
        <v>2495</v>
      </c>
      <c r="K2070" s="83" t="s">
        <v>2496</v>
      </c>
      <c r="L2070" s="86">
        <v>2732</v>
      </c>
      <c r="M2070" s="83" t="s">
        <v>2512</v>
      </c>
    </row>
    <row r="2071" spans="2:13" ht="13.15" customHeight="1" x14ac:dyDescent="0.2">
      <c r="B2071" s="61">
        <v>2733</v>
      </c>
      <c r="C2071" s="82">
        <v>45</v>
      </c>
      <c r="D2071" s="83" t="s">
        <v>2480</v>
      </c>
      <c r="E2071" s="84">
        <v>21275</v>
      </c>
      <c r="F2071" s="84" t="s">
        <v>2511</v>
      </c>
      <c r="G2071" s="83" t="s">
        <v>2423</v>
      </c>
      <c r="H2071" s="85">
        <v>16076022</v>
      </c>
      <c r="I2071" s="85">
        <v>1192</v>
      </c>
      <c r="J2071" s="83" t="s">
        <v>2495</v>
      </c>
      <c r="K2071" s="83" t="s">
        <v>2496</v>
      </c>
      <c r="L2071" s="86">
        <v>2733</v>
      </c>
      <c r="M2071" s="83" t="s">
        <v>2513</v>
      </c>
    </row>
    <row r="2072" spans="2:13" ht="13.15" customHeight="1" x14ac:dyDescent="0.2">
      <c r="B2072" s="61">
        <v>2734</v>
      </c>
      <c r="C2072" s="82">
        <v>45</v>
      </c>
      <c r="D2072" s="83" t="s">
        <v>2480</v>
      </c>
      <c r="E2072" s="84">
        <v>21009</v>
      </c>
      <c r="F2072" s="84" t="s">
        <v>2481</v>
      </c>
      <c r="G2072" s="83" t="s">
        <v>2423</v>
      </c>
      <c r="H2072" s="85">
        <v>16076022</v>
      </c>
      <c r="I2072" s="85">
        <v>1192</v>
      </c>
      <c r="J2072" s="83" t="s">
        <v>2495</v>
      </c>
      <c r="K2072" s="83" t="s">
        <v>2496</v>
      </c>
      <c r="L2072" s="86">
        <v>2734</v>
      </c>
      <c r="M2072" s="83" t="s">
        <v>2514</v>
      </c>
    </row>
    <row r="2073" spans="2:13" ht="13.15" customHeight="1" x14ac:dyDescent="0.2">
      <c r="B2073" s="61">
        <v>2821</v>
      </c>
      <c r="C2073" s="82">
        <v>45</v>
      </c>
      <c r="D2073" s="83" t="s">
        <v>2480</v>
      </c>
      <c r="E2073" s="84">
        <v>21009</v>
      </c>
      <c r="F2073" s="84" t="s">
        <v>2481</v>
      </c>
      <c r="G2073" s="83" t="s">
        <v>2423</v>
      </c>
      <c r="H2073" s="85">
        <v>16076022</v>
      </c>
      <c r="I2073" s="85">
        <v>1192</v>
      </c>
      <c r="J2073" s="83" t="s">
        <v>2495</v>
      </c>
      <c r="K2073" s="83" t="s">
        <v>2496</v>
      </c>
      <c r="L2073" s="86">
        <v>2821</v>
      </c>
      <c r="M2073" s="83" t="s">
        <v>333</v>
      </c>
    </row>
    <row r="2074" spans="2:13" ht="13.15" customHeight="1" x14ac:dyDescent="0.2">
      <c r="B2074" s="61">
        <v>2735</v>
      </c>
      <c r="C2074" s="82">
        <v>45</v>
      </c>
      <c r="D2074" s="83" t="s">
        <v>2480</v>
      </c>
      <c r="E2074" s="84">
        <v>21009</v>
      </c>
      <c r="F2074" s="84" t="s">
        <v>2481</v>
      </c>
      <c r="G2074" s="83" t="s">
        <v>2423</v>
      </c>
      <c r="H2074" s="85">
        <v>16076022</v>
      </c>
      <c r="I2074" s="85">
        <v>1192</v>
      </c>
      <c r="J2074" s="83" t="s">
        <v>2495</v>
      </c>
      <c r="K2074" s="83" t="s">
        <v>2496</v>
      </c>
      <c r="L2074" s="86">
        <v>2735</v>
      </c>
      <c r="M2074" s="83" t="s">
        <v>2515</v>
      </c>
    </row>
    <row r="2075" spans="2:13" ht="13.15" customHeight="1" x14ac:dyDescent="0.2">
      <c r="B2075" s="61">
        <v>2960</v>
      </c>
      <c r="C2075" s="82">
        <v>45</v>
      </c>
      <c r="D2075" s="83" t="s">
        <v>2480</v>
      </c>
      <c r="E2075" s="84">
        <v>21275</v>
      </c>
      <c r="F2075" s="84" t="s">
        <v>2511</v>
      </c>
      <c r="G2075" s="83" t="s">
        <v>2423</v>
      </c>
      <c r="H2075" s="85">
        <v>16076022</v>
      </c>
      <c r="I2075" s="85">
        <v>1192</v>
      </c>
      <c r="J2075" s="83" t="s">
        <v>2495</v>
      </c>
      <c r="K2075" s="83" t="s">
        <v>2496</v>
      </c>
      <c r="L2075" s="86">
        <v>2960</v>
      </c>
      <c r="M2075" s="83" t="s">
        <v>2516</v>
      </c>
    </row>
    <row r="2076" spans="2:13" ht="13.15" customHeight="1" x14ac:dyDescent="0.2">
      <c r="B2076" s="61">
        <v>2739</v>
      </c>
      <c r="C2076" s="82">
        <v>45</v>
      </c>
      <c r="D2076" s="83" t="s">
        <v>2480</v>
      </c>
      <c r="E2076" s="84">
        <v>56620</v>
      </c>
      <c r="F2076" s="84" t="s">
        <v>2494</v>
      </c>
      <c r="G2076" s="83" t="s">
        <v>2423</v>
      </c>
      <c r="H2076" s="85">
        <v>16076022</v>
      </c>
      <c r="I2076" s="85">
        <v>1192</v>
      </c>
      <c r="J2076" s="83" t="s">
        <v>2495</v>
      </c>
      <c r="K2076" s="83" t="s">
        <v>2496</v>
      </c>
      <c r="L2076" s="86">
        <v>2739</v>
      </c>
      <c r="M2076" s="83" t="s">
        <v>2518</v>
      </c>
    </row>
    <row r="2077" spans="2:13" ht="13.15" customHeight="1" x14ac:dyDescent="0.2">
      <c r="B2077" s="61">
        <v>2740</v>
      </c>
      <c r="C2077" s="82">
        <v>45</v>
      </c>
      <c r="D2077" s="83" t="s">
        <v>2480</v>
      </c>
      <c r="E2077" s="84">
        <v>21259</v>
      </c>
      <c r="F2077" s="84" t="s">
        <v>2503</v>
      </c>
      <c r="G2077" s="83" t="s">
        <v>2423</v>
      </c>
      <c r="H2077" s="85">
        <v>16076022</v>
      </c>
      <c r="I2077" s="85">
        <v>1192</v>
      </c>
      <c r="J2077" s="83" t="s">
        <v>2495</v>
      </c>
      <c r="K2077" s="83" t="s">
        <v>2496</v>
      </c>
      <c r="L2077" s="86">
        <v>2740</v>
      </c>
      <c r="M2077" s="83" t="s">
        <v>728</v>
      </c>
    </row>
    <row r="2078" spans="2:13" ht="13.15" customHeight="1" x14ac:dyDescent="0.2">
      <c r="B2078" s="61">
        <v>2741</v>
      </c>
      <c r="C2078" s="82">
        <v>45</v>
      </c>
      <c r="D2078" s="83" t="s">
        <v>2480</v>
      </c>
      <c r="E2078" s="84">
        <v>21281</v>
      </c>
      <c r="F2078" s="84" t="s">
        <v>2497</v>
      </c>
      <c r="G2078" s="83" t="s">
        <v>2423</v>
      </c>
      <c r="H2078" s="85">
        <v>16076022</v>
      </c>
      <c r="I2078" s="85">
        <v>1192</v>
      </c>
      <c r="J2078" s="83" t="s">
        <v>2495</v>
      </c>
      <c r="K2078" s="83" t="s">
        <v>2496</v>
      </c>
      <c r="L2078" s="86">
        <v>2741</v>
      </c>
      <c r="M2078" s="83" t="s">
        <v>2519</v>
      </c>
    </row>
    <row r="2079" spans="2:13" ht="13.15" customHeight="1" x14ac:dyDescent="0.2">
      <c r="B2079" s="61">
        <v>2742</v>
      </c>
      <c r="C2079" s="82">
        <v>45</v>
      </c>
      <c r="D2079" s="83" t="s">
        <v>2480</v>
      </c>
      <c r="E2079" s="84">
        <v>21281</v>
      </c>
      <c r="F2079" s="84" t="s">
        <v>2497</v>
      </c>
      <c r="G2079" s="83" t="s">
        <v>2423</v>
      </c>
      <c r="H2079" s="85">
        <v>16076022</v>
      </c>
      <c r="I2079" s="85">
        <v>1192</v>
      </c>
      <c r="J2079" s="83" t="s">
        <v>2495</v>
      </c>
      <c r="K2079" s="83" t="s">
        <v>2496</v>
      </c>
      <c r="L2079" s="86">
        <v>2742</v>
      </c>
      <c r="M2079" s="83" t="s">
        <v>2520</v>
      </c>
    </row>
    <row r="2080" spans="2:13" ht="13.15" customHeight="1" x14ac:dyDescent="0.2">
      <c r="B2080" s="61">
        <v>2963</v>
      </c>
      <c r="C2080" s="82">
        <v>45</v>
      </c>
      <c r="D2080" s="83" t="s">
        <v>2480</v>
      </c>
      <c r="E2080" s="84">
        <v>21375</v>
      </c>
      <c r="F2080" s="84" t="s">
        <v>2500</v>
      </c>
      <c r="G2080" s="83" t="s">
        <v>2423</v>
      </c>
      <c r="H2080" s="85">
        <v>16076022</v>
      </c>
      <c r="I2080" s="85">
        <v>1192</v>
      </c>
      <c r="J2080" s="83" t="s">
        <v>2495</v>
      </c>
      <c r="K2080" s="83" t="s">
        <v>2496</v>
      </c>
      <c r="L2080" s="86">
        <v>2963</v>
      </c>
      <c r="M2080" s="83" t="s">
        <v>2521</v>
      </c>
    </row>
    <row r="2081" spans="2:13" ht="13.15" customHeight="1" x14ac:dyDescent="0.2">
      <c r="B2081" s="61">
        <v>2743</v>
      </c>
      <c r="C2081" s="82">
        <v>45</v>
      </c>
      <c r="D2081" s="83" t="s">
        <v>2480</v>
      </c>
      <c r="E2081" s="84">
        <v>56620</v>
      </c>
      <c r="F2081" s="84" t="s">
        <v>2494</v>
      </c>
      <c r="G2081" s="83" t="s">
        <v>2423</v>
      </c>
      <c r="H2081" s="85">
        <v>16076022</v>
      </c>
      <c r="I2081" s="85">
        <v>1192</v>
      </c>
      <c r="J2081" s="83" t="s">
        <v>2495</v>
      </c>
      <c r="K2081" s="83" t="s">
        <v>2496</v>
      </c>
      <c r="L2081" s="86">
        <v>2743</v>
      </c>
      <c r="M2081" s="83" t="s">
        <v>678</v>
      </c>
    </row>
    <row r="2082" spans="2:13" ht="13.15" customHeight="1" x14ac:dyDescent="0.2">
      <c r="B2082" s="61">
        <v>2965</v>
      </c>
      <c r="C2082" s="82">
        <v>45</v>
      </c>
      <c r="D2082" s="83" t="s">
        <v>2480</v>
      </c>
      <c r="E2082" s="84">
        <v>21370</v>
      </c>
      <c r="F2082" s="84" t="s">
        <v>2455</v>
      </c>
      <c r="G2082" s="83" t="s">
        <v>2423</v>
      </c>
      <c r="H2082" s="85">
        <v>16076022</v>
      </c>
      <c r="I2082" s="85">
        <v>1192</v>
      </c>
      <c r="J2082" s="83" t="s">
        <v>2495</v>
      </c>
      <c r="K2082" s="83" t="s">
        <v>2496</v>
      </c>
      <c r="L2082" s="86">
        <v>2965</v>
      </c>
      <c r="M2082" s="83" t="s">
        <v>2522</v>
      </c>
    </row>
    <row r="2083" spans="2:13" ht="13.15" customHeight="1" x14ac:dyDescent="0.2">
      <c r="B2083" s="61">
        <v>2745</v>
      </c>
      <c r="C2083" s="82">
        <v>45</v>
      </c>
      <c r="D2083" s="83" t="s">
        <v>2480</v>
      </c>
      <c r="E2083" s="84">
        <v>21259</v>
      </c>
      <c r="F2083" s="84" t="s">
        <v>2503</v>
      </c>
      <c r="G2083" s="83" t="s">
        <v>2423</v>
      </c>
      <c r="H2083" s="85">
        <v>16076022</v>
      </c>
      <c r="I2083" s="85">
        <v>1192</v>
      </c>
      <c r="J2083" s="83" t="s">
        <v>2495</v>
      </c>
      <c r="K2083" s="83" t="s">
        <v>2496</v>
      </c>
      <c r="L2083" s="86">
        <v>2745</v>
      </c>
      <c r="M2083" s="83" t="s">
        <v>2523</v>
      </c>
    </row>
    <row r="2084" spans="2:13" ht="13.15" customHeight="1" x14ac:dyDescent="0.2">
      <c r="B2084" s="61">
        <v>2966</v>
      </c>
      <c r="C2084" s="82">
        <v>45</v>
      </c>
      <c r="D2084" s="83" t="s">
        <v>2480</v>
      </c>
      <c r="E2084" s="84">
        <v>21275</v>
      </c>
      <c r="F2084" s="84" t="s">
        <v>2511</v>
      </c>
      <c r="G2084" s="83" t="s">
        <v>2423</v>
      </c>
      <c r="H2084" s="85">
        <v>16076022</v>
      </c>
      <c r="I2084" s="85">
        <v>1192</v>
      </c>
      <c r="J2084" s="83" t="s">
        <v>2495</v>
      </c>
      <c r="K2084" s="83" t="s">
        <v>2496</v>
      </c>
      <c r="L2084" s="86">
        <v>2966</v>
      </c>
      <c r="M2084" s="83" t="s">
        <v>2524</v>
      </c>
    </row>
    <row r="2085" spans="2:13" ht="13.15" customHeight="1" x14ac:dyDescent="0.2">
      <c r="B2085" s="61">
        <v>2746</v>
      </c>
      <c r="C2085" s="82">
        <v>45</v>
      </c>
      <c r="D2085" s="83" t="s">
        <v>2480</v>
      </c>
      <c r="E2085" s="84">
        <v>21009</v>
      </c>
      <c r="F2085" s="84" t="s">
        <v>2481</v>
      </c>
      <c r="G2085" s="83" t="s">
        <v>2423</v>
      </c>
      <c r="H2085" s="85">
        <v>16076022</v>
      </c>
      <c r="I2085" s="85">
        <v>1192</v>
      </c>
      <c r="J2085" s="83" t="s">
        <v>2495</v>
      </c>
      <c r="K2085" s="83" t="s">
        <v>2496</v>
      </c>
      <c r="L2085" s="86">
        <v>2746</v>
      </c>
      <c r="M2085" s="83" t="s">
        <v>2525</v>
      </c>
    </row>
    <row r="2086" spans="2:13" ht="13.15" customHeight="1" x14ac:dyDescent="0.2">
      <c r="B2086" s="61">
        <v>2749</v>
      </c>
      <c r="C2086" s="82">
        <v>45</v>
      </c>
      <c r="D2086" s="83" t="s">
        <v>2480</v>
      </c>
      <c r="E2086" s="84">
        <v>21259</v>
      </c>
      <c r="F2086" s="84" t="s">
        <v>2503</v>
      </c>
      <c r="G2086" s="83" t="s">
        <v>2423</v>
      </c>
      <c r="H2086" s="85">
        <v>16076022</v>
      </c>
      <c r="I2086" s="85">
        <v>1192</v>
      </c>
      <c r="J2086" s="83" t="s">
        <v>2495</v>
      </c>
      <c r="K2086" s="83" t="s">
        <v>2496</v>
      </c>
      <c r="L2086" s="86">
        <v>2749</v>
      </c>
      <c r="M2086" s="83" t="s">
        <v>2058</v>
      </c>
    </row>
    <row r="2087" spans="2:13" ht="13.15" customHeight="1" x14ac:dyDescent="0.2">
      <c r="B2087" s="61">
        <v>2880</v>
      </c>
      <c r="C2087" s="82">
        <v>45</v>
      </c>
      <c r="D2087" s="83" t="s">
        <v>2480</v>
      </c>
      <c r="E2087" s="84">
        <v>21009</v>
      </c>
      <c r="F2087" s="84" t="s">
        <v>2481</v>
      </c>
      <c r="G2087" s="83" t="s">
        <v>2423</v>
      </c>
      <c r="H2087" s="85">
        <v>16076039</v>
      </c>
      <c r="I2087" s="85">
        <v>1175</v>
      </c>
      <c r="J2087" s="83" t="s">
        <v>2443</v>
      </c>
      <c r="K2087" s="83" t="s">
        <v>2443</v>
      </c>
      <c r="L2087" s="86">
        <v>2880</v>
      </c>
      <c r="M2087" s="83" t="s">
        <v>2527</v>
      </c>
    </row>
    <row r="2088" spans="2:13" ht="13.15" customHeight="1" x14ac:dyDescent="0.2">
      <c r="B2088" s="61">
        <v>2777</v>
      </c>
      <c r="C2088" s="82">
        <v>45</v>
      </c>
      <c r="D2088" s="83" t="s">
        <v>2480</v>
      </c>
      <c r="E2088" s="84">
        <v>21009</v>
      </c>
      <c r="F2088" s="84" t="s">
        <v>2481</v>
      </c>
      <c r="G2088" s="83" t="s">
        <v>2423</v>
      </c>
      <c r="H2088" s="85">
        <v>16076039</v>
      </c>
      <c r="I2088" s="85">
        <v>1175</v>
      </c>
      <c r="J2088" s="83" t="s">
        <v>2443</v>
      </c>
      <c r="K2088" s="83" t="s">
        <v>2443</v>
      </c>
      <c r="L2088" s="86">
        <v>2777</v>
      </c>
      <c r="M2088" s="83" t="s">
        <v>2528</v>
      </c>
    </row>
    <row r="2089" spans="2:13" ht="13.15" customHeight="1" x14ac:dyDescent="0.2">
      <c r="B2089" s="61">
        <v>2778</v>
      </c>
      <c r="C2089" s="82">
        <v>45</v>
      </c>
      <c r="D2089" s="83" t="s">
        <v>2480</v>
      </c>
      <c r="E2089" s="84">
        <v>21275</v>
      </c>
      <c r="F2089" s="84" t="s">
        <v>2511</v>
      </c>
      <c r="G2089" s="83" t="s">
        <v>2423</v>
      </c>
      <c r="H2089" s="85">
        <v>16076039</v>
      </c>
      <c r="I2089" s="85">
        <v>1175</v>
      </c>
      <c r="J2089" s="83" t="s">
        <v>2443</v>
      </c>
      <c r="K2089" s="83" t="s">
        <v>2443</v>
      </c>
      <c r="L2089" s="86">
        <v>2778</v>
      </c>
      <c r="M2089" s="83" t="s">
        <v>2529</v>
      </c>
    </row>
    <row r="2090" spans="2:13" ht="13.15" customHeight="1" x14ac:dyDescent="0.2">
      <c r="B2090" s="61">
        <v>2775</v>
      </c>
      <c r="C2090" s="82">
        <v>45</v>
      </c>
      <c r="D2090" s="83" t="s">
        <v>2480</v>
      </c>
      <c r="E2090" s="84">
        <v>21166</v>
      </c>
      <c r="F2090" s="84" t="s">
        <v>2441</v>
      </c>
      <c r="G2090" s="83" t="s">
        <v>2423</v>
      </c>
      <c r="H2090" s="85">
        <v>16076039</v>
      </c>
      <c r="I2090" s="85">
        <v>1175</v>
      </c>
      <c r="J2090" s="83" t="s">
        <v>2443</v>
      </c>
      <c r="K2090" s="83" t="s">
        <v>2443</v>
      </c>
      <c r="L2090" s="86">
        <v>2775</v>
      </c>
      <c r="M2090" s="83" t="s">
        <v>2526</v>
      </c>
    </row>
    <row r="2091" spans="2:13" ht="13.15" customHeight="1" x14ac:dyDescent="0.2">
      <c r="B2091" s="61">
        <v>2784</v>
      </c>
      <c r="C2091" s="82">
        <v>45</v>
      </c>
      <c r="D2091" s="83" t="s">
        <v>2480</v>
      </c>
      <c r="E2091" s="84">
        <v>21203</v>
      </c>
      <c r="F2091" s="84" t="s">
        <v>2442</v>
      </c>
      <c r="G2091" s="83" t="s">
        <v>2423</v>
      </c>
      <c r="H2091" s="85">
        <v>16076039</v>
      </c>
      <c r="I2091" s="85">
        <v>1175</v>
      </c>
      <c r="J2091" s="83" t="s">
        <v>2443</v>
      </c>
      <c r="K2091" s="83" t="s">
        <v>2443</v>
      </c>
      <c r="L2091" s="86">
        <v>2784</v>
      </c>
      <c r="M2091" s="83" t="s">
        <v>2530</v>
      </c>
    </row>
    <row r="2092" spans="2:13" ht="13.15" customHeight="1" x14ac:dyDescent="0.2">
      <c r="B2092" s="61">
        <v>2817</v>
      </c>
      <c r="C2092" s="82">
        <v>45</v>
      </c>
      <c r="D2092" s="83" t="s">
        <v>2480</v>
      </c>
      <c r="E2092" s="84">
        <v>21009</v>
      </c>
      <c r="F2092" s="84" t="s">
        <v>2481</v>
      </c>
      <c r="G2092" s="83" t="s">
        <v>2423</v>
      </c>
      <c r="H2092" s="85">
        <v>16076039</v>
      </c>
      <c r="I2092" s="85">
        <v>1175</v>
      </c>
      <c r="J2092" s="83" t="s">
        <v>2443</v>
      </c>
      <c r="K2092" s="83" t="s">
        <v>2443</v>
      </c>
      <c r="L2092" s="86">
        <v>2817</v>
      </c>
      <c r="M2092" s="83" t="s">
        <v>2531</v>
      </c>
    </row>
    <row r="2093" spans="2:13" ht="13.15" customHeight="1" x14ac:dyDescent="0.2">
      <c r="B2093" s="61">
        <v>2818</v>
      </c>
      <c r="C2093" s="82">
        <v>45</v>
      </c>
      <c r="D2093" s="83" t="s">
        <v>2480</v>
      </c>
      <c r="E2093" s="84">
        <v>21009</v>
      </c>
      <c r="F2093" s="84" t="s">
        <v>2481</v>
      </c>
      <c r="G2093" s="83" t="s">
        <v>2423</v>
      </c>
      <c r="H2093" s="85">
        <v>16076039</v>
      </c>
      <c r="I2093" s="85">
        <v>1175</v>
      </c>
      <c r="J2093" s="83" t="s">
        <v>2443</v>
      </c>
      <c r="K2093" s="83" t="s">
        <v>2443</v>
      </c>
      <c r="L2093" s="86">
        <v>2818</v>
      </c>
      <c r="M2093" s="83" t="s">
        <v>2532</v>
      </c>
    </row>
    <row r="2094" spans="2:13" ht="13.15" customHeight="1" x14ac:dyDescent="0.2">
      <c r="B2094" s="61">
        <v>2786</v>
      </c>
      <c r="C2094" s="82">
        <v>45</v>
      </c>
      <c r="D2094" s="83" t="s">
        <v>2480</v>
      </c>
      <c r="E2094" s="84">
        <v>21009</v>
      </c>
      <c r="F2094" s="84" t="s">
        <v>2481</v>
      </c>
      <c r="G2094" s="83" t="s">
        <v>2423</v>
      </c>
      <c r="H2094" s="85">
        <v>16076039</v>
      </c>
      <c r="I2094" s="85">
        <v>1175</v>
      </c>
      <c r="J2094" s="83" t="s">
        <v>2443</v>
      </c>
      <c r="K2094" s="83" t="s">
        <v>2443</v>
      </c>
      <c r="L2094" s="86">
        <v>2786</v>
      </c>
      <c r="M2094" s="83" t="s">
        <v>2533</v>
      </c>
    </row>
    <row r="2095" spans="2:13" ht="13.15" customHeight="1" x14ac:dyDescent="0.2">
      <c r="B2095" s="61">
        <v>2788</v>
      </c>
      <c r="C2095" s="82">
        <v>45</v>
      </c>
      <c r="D2095" s="83" t="s">
        <v>2480</v>
      </c>
      <c r="E2095" s="84">
        <v>21275</v>
      </c>
      <c r="F2095" s="84" t="s">
        <v>2511</v>
      </c>
      <c r="G2095" s="83" t="s">
        <v>2423</v>
      </c>
      <c r="H2095" s="85">
        <v>16076039</v>
      </c>
      <c r="I2095" s="85">
        <v>1175</v>
      </c>
      <c r="J2095" s="83" t="s">
        <v>2443</v>
      </c>
      <c r="K2095" s="83" t="s">
        <v>2443</v>
      </c>
      <c r="L2095" s="86">
        <v>2788</v>
      </c>
      <c r="M2095" s="83" t="s">
        <v>2534</v>
      </c>
    </row>
    <row r="2096" spans="2:13" ht="13.15" customHeight="1" x14ac:dyDescent="0.2">
      <c r="B2096" s="61">
        <v>2881</v>
      </c>
      <c r="C2096" s="82">
        <v>45</v>
      </c>
      <c r="D2096" s="83" t="s">
        <v>2480</v>
      </c>
      <c r="E2096" s="84">
        <v>21009</v>
      </c>
      <c r="F2096" s="84" t="s">
        <v>2481</v>
      </c>
      <c r="G2096" s="83" t="s">
        <v>2423</v>
      </c>
      <c r="H2096" s="85">
        <v>16076039</v>
      </c>
      <c r="I2096" s="85">
        <v>1175</v>
      </c>
      <c r="J2096" s="83" t="s">
        <v>2443</v>
      </c>
      <c r="K2096" s="83" t="s">
        <v>2443</v>
      </c>
      <c r="L2096" s="86">
        <v>2881</v>
      </c>
      <c r="M2096" s="83" t="s">
        <v>2535</v>
      </c>
    </row>
    <row r="2097" spans="2:13" ht="13.15" customHeight="1" x14ac:dyDescent="0.2">
      <c r="B2097" s="61">
        <v>2882</v>
      </c>
      <c r="C2097" s="82">
        <v>45</v>
      </c>
      <c r="D2097" s="83" t="s">
        <v>2480</v>
      </c>
      <c r="E2097" s="84">
        <v>21009</v>
      </c>
      <c r="F2097" s="84" t="s">
        <v>2481</v>
      </c>
      <c r="G2097" s="83" t="s">
        <v>2423</v>
      </c>
      <c r="H2097" s="85">
        <v>16076039</v>
      </c>
      <c r="I2097" s="85">
        <v>1175</v>
      </c>
      <c r="J2097" s="83" t="s">
        <v>2443</v>
      </c>
      <c r="K2097" s="83" t="s">
        <v>2443</v>
      </c>
      <c r="L2097" s="86">
        <v>2882</v>
      </c>
      <c r="M2097" s="83" t="s">
        <v>2536</v>
      </c>
    </row>
    <row r="2098" spans="2:13" ht="13.15" customHeight="1" x14ac:dyDescent="0.2">
      <c r="B2098" s="61">
        <v>2789</v>
      </c>
      <c r="C2098" s="82">
        <v>45</v>
      </c>
      <c r="D2098" s="83" t="s">
        <v>2480</v>
      </c>
      <c r="E2098" s="84">
        <v>21009</v>
      </c>
      <c r="F2098" s="84" t="s">
        <v>2481</v>
      </c>
      <c r="G2098" s="83" t="s">
        <v>2423</v>
      </c>
      <c r="H2098" s="85">
        <v>16076039</v>
      </c>
      <c r="I2098" s="85">
        <v>1175</v>
      </c>
      <c r="J2098" s="83" t="s">
        <v>2443</v>
      </c>
      <c r="K2098" s="83" t="s">
        <v>2443</v>
      </c>
      <c r="L2098" s="86">
        <v>2789</v>
      </c>
      <c r="M2098" s="83" t="s">
        <v>2537</v>
      </c>
    </row>
    <row r="2099" spans="2:13" ht="13.15" customHeight="1" x14ac:dyDescent="0.2">
      <c r="B2099" s="61">
        <v>2803</v>
      </c>
      <c r="C2099" s="82">
        <v>45</v>
      </c>
      <c r="D2099" s="83" t="s">
        <v>2480</v>
      </c>
      <c r="E2099" s="84">
        <v>56620</v>
      </c>
      <c r="F2099" s="84" t="s">
        <v>2494</v>
      </c>
      <c r="G2099" s="83" t="s">
        <v>2423</v>
      </c>
      <c r="H2099" s="85">
        <v>16076093</v>
      </c>
      <c r="I2099" s="85">
        <v>3117</v>
      </c>
      <c r="J2099" s="83" t="s">
        <v>2538</v>
      </c>
      <c r="K2099" s="83" t="s">
        <v>2538</v>
      </c>
      <c r="L2099" s="86">
        <v>2803</v>
      </c>
      <c r="M2099" s="83" t="s">
        <v>2539</v>
      </c>
    </row>
    <row r="2100" spans="2:13" ht="13.15" customHeight="1" x14ac:dyDescent="0.2">
      <c r="B2100" s="61">
        <v>2804</v>
      </c>
      <c r="C2100" s="82">
        <v>45</v>
      </c>
      <c r="D2100" s="83" t="s">
        <v>2480</v>
      </c>
      <c r="E2100" s="84">
        <v>56620</v>
      </c>
      <c r="F2100" s="84" t="s">
        <v>2494</v>
      </c>
      <c r="G2100" s="83" t="s">
        <v>2423</v>
      </c>
      <c r="H2100" s="85">
        <v>16076093</v>
      </c>
      <c r="I2100" s="85">
        <v>3117</v>
      </c>
      <c r="J2100" s="83" t="s">
        <v>2538</v>
      </c>
      <c r="K2100" s="83" t="s">
        <v>2538</v>
      </c>
      <c r="L2100" s="86">
        <v>2804</v>
      </c>
      <c r="M2100" s="83" t="s">
        <v>2540</v>
      </c>
    </row>
    <row r="2101" spans="2:13" ht="13.15" customHeight="1" x14ac:dyDescent="0.2">
      <c r="B2101" s="61">
        <v>2860</v>
      </c>
      <c r="C2101" s="82">
        <v>45</v>
      </c>
      <c r="D2101" s="83" t="s">
        <v>2480</v>
      </c>
      <c r="E2101" s="84">
        <v>56622</v>
      </c>
      <c r="F2101" s="84" t="s">
        <v>2487</v>
      </c>
      <c r="G2101" s="83" t="s">
        <v>2423</v>
      </c>
      <c r="H2101" s="85">
        <v>16076093</v>
      </c>
      <c r="I2101" s="85">
        <v>3117</v>
      </c>
      <c r="J2101" s="83" t="s">
        <v>2538</v>
      </c>
      <c r="K2101" s="83" t="s">
        <v>2538</v>
      </c>
      <c r="L2101" s="86">
        <v>2860</v>
      </c>
      <c r="M2101" s="83" t="s">
        <v>2541</v>
      </c>
    </row>
    <row r="2102" spans="2:13" ht="13.15" customHeight="1" x14ac:dyDescent="0.2">
      <c r="B2102" s="61">
        <v>2805</v>
      </c>
      <c r="C2102" s="82">
        <v>45</v>
      </c>
      <c r="D2102" s="83" t="s">
        <v>2480</v>
      </c>
      <c r="E2102" s="84">
        <v>56620</v>
      </c>
      <c r="F2102" s="84" t="s">
        <v>2494</v>
      </c>
      <c r="G2102" s="83" t="s">
        <v>2423</v>
      </c>
      <c r="H2102" s="85">
        <v>16076093</v>
      </c>
      <c r="I2102" s="85">
        <v>3117</v>
      </c>
      <c r="J2102" s="83" t="s">
        <v>2538</v>
      </c>
      <c r="K2102" s="83" t="s">
        <v>2538</v>
      </c>
      <c r="L2102" s="86">
        <v>2805</v>
      </c>
      <c r="M2102" s="83" t="s">
        <v>3214</v>
      </c>
    </row>
    <row r="2103" spans="2:13" ht="13.15" customHeight="1" x14ac:dyDescent="0.2">
      <c r="B2103" s="61">
        <v>2807</v>
      </c>
      <c r="C2103" s="82">
        <v>45</v>
      </c>
      <c r="D2103" s="83" t="s">
        <v>2480</v>
      </c>
      <c r="E2103" s="84">
        <v>56620</v>
      </c>
      <c r="F2103" s="84" t="s">
        <v>2494</v>
      </c>
      <c r="G2103" s="83" t="s">
        <v>2423</v>
      </c>
      <c r="H2103" s="85">
        <v>16076093</v>
      </c>
      <c r="I2103" s="85">
        <v>3117</v>
      </c>
      <c r="J2103" s="83" t="s">
        <v>2538</v>
      </c>
      <c r="K2103" s="83" t="s">
        <v>2538</v>
      </c>
      <c r="L2103" s="86">
        <v>2807</v>
      </c>
      <c r="M2103" s="83" t="s">
        <v>2542</v>
      </c>
    </row>
    <row r="2104" spans="2:13" ht="13.15" customHeight="1" x14ac:dyDescent="0.2">
      <c r="B2104" s="61">
        <v>2861</v>
      </c>
      <c r="C2104" s="82">
        <v>45</v>
      </c>
      <c r="D2104" s="83" t="s">
        <v>2480</v>
      </c>
      <c r="E2104" s="84">
        <v>56621</v>
      </c>
      <c r="F2104" s="84" t="s">
        <v>2543</v>
      </c>
      <c r="G2104" s="83" t="s">
        <v>2423</v>
      </c>
      <c r="H2104" s="85">
        <v>16076093</v>
      </c>
      <c r="I2104" s="85">
        <v>3117</v>
      </c>
      <c r="J2104" s="83" t="s">
        <v>2538</v>
      </c>
      <c r="K2104" s="83" t="s">
        <v>2538</v>
      </c>
      <c r="L2104" s="86">
        <v>2861</v>
      </c>
      <c r="M2104" s="83" t="s">
        <v>2544</v>
      </c>
    </row>
    <row r="2105" spans="2:13" ht="13.15" customHeight="1" x14ac:dyDescent="0.2">
      <c r="B2105" s="61">
        <v>2808</v>
      </c>
      <c r="C2105" s="82">
        <v>45</v>
      </c>
      <c r="D2105" s="83" t="s">
        <v>2480</v>
      </c>
      <c r="E2105" s="84">
        <v>56620</v>
      </c>
      <c r="F2105" s="84" t="s">
        <v>2494</v>
      </c>
      <c r="G2105" s="83" t="s">
        <v>2423</v>
      </c>
      <c r="H2105" s="85">
        <v>16076093</v>
      </c>
      <c r="I2105" s="85">
        <v>3117</v>
      </c>
      <c r="J2105" s="83" t="s">
        <v>2538</v>
      </c>
      <c r="K2105" s="83" t="s">
        <v>2538</v>
      </c>
      <c r="L2105" s="86">
        <v>2808</v>
      </c>
      <c r="M2105" s="83" t="s">
        <v>2545</v>
      </c>
    </row>
    <row r="2106" spans="2:13" ht="13.15" customHeight="1" x14ac:dyDescent="0.2">
      <c r="B2106" s="61">
        <v>2809</v>
      </c>
      <c r="C2106" s="82">
        <v>45</v>
      </c>
      <c r="D2106" s="83" t="s">
        <v>2480</v>
      </c>
      <c r="E2106" s="84">
        <v>56620</v>
      </c>
      <c r="F2106" s="84" t="s">
        <v>2494</v>
      </c>
      <c r="G2106" s="83" t="s">
        <v>2423</v>
      </c>
      <c r="H2106" s="85">
        <v>16076093</v>
      </c>
      <c r="I2106" s="85">
        <v>3117</v>
      </c>
      <c r="J2106" s="83" t="s">
        <v>2538</v>
      </c>
      <c r="K2106" s="83" t="s">
        <v>2538</v>
      </c>
      <c r="L2106" s="86">
        <v>2809</v>
      </c>
      <c r="M2106" s="83" t="s">
        <v>2380</v>
      </c>
    </row>
    <row r="2107" spans="2:13" ht="13.15" customHeight="1" x14ac:dyDescent="0.2">
      <c r="B2107" s="61">
        <v>2810</v>
      </c>
      <c r="C2107" s="82">
        <v>45</v>
      </c>
      <c r="D2107" s="83" t="s">
        <v>2480</v>
      </c>
      <c r="E2107" s="84">
        <v>56620</v>
      </c>
      <c r="F2107" s="84" t="s">
        <v>2494</v>
      </c>
      <c r="G2107" s="83" t="s">
        <v>2423</v>
      </c>
      <c r="H2107" s="85">
        <v>16076093</v>
      </c>
      <c r="I2107" s="85">
        <v>3117</v>
      </c>
      <c r="J2107" s="83" t="s">
        <v>2538</v>
      </c>
      <c r="K2107" s="83" t="s">
        <v>2538</v>
      </c>
      <c r="L2107" s="86">
        <v>2810</v>
      </c>
      <c r="M2107" s="83" t="s">
        <v>2546</v>
      </c>
    </row>
    <row r="2108" spans="2:13" ht="13.15" customHeight="1" x14ac:dyDescent="0.2">
      <c r="B2108" s="61">
        <v>2863</v>
      </c>
      <c r="C2108" s="82">
        <v>45</v>
      </c>
      <c r="D2108" s="83" t="s">
        <v>2480</v>
      </c>
      <c r="E2108" s="84">
        <v>21009</v>
      </c>
      <c r="F2108" s="84" t="s">
        <v>2481</v>
      </c>
      <c r="G2108" s="83" t="s">
        <v>2423</v>
      </c>
      <c r="H2108" s="85">
        <v>16076093</v>
      </c>
      <c r="I2108" s="85">
        <v>3117</v>
      </c>
      <c r="J2108" s="83" t="s">
        <v>2538</v>
      </c>
      <c r="K2108" s="83" t="s">
        <v>2538</v>
      </c>
      <c r="L2108" s="86">
        <v>2863</v>
      </c>
      <c r="M2108" s="83" t="s">
        <v>2547</v>
      </c>
    </row>
    <row r="2109" spans="2:13" ht="13.15" customHeight="1" x14ac:dyDescent="0.2">
      <c r="B2109" s="61">
        <v>2864</v>
      </c>
      <c r="C2109" s="82">
        <v>45</v>
      </c>
      <c r="D2109" s="83" t="s">
        <v>2480</v>
      </c>
      <c r="E2109" s="84">
        <v>56622</v>
      </c>
      <c r="F2109" s="84" t="s">
        <v>2487</v>
      </c>
      <c r="G2109" s="83" t="s">
        <v>2423</v>
      </c>
      <c r="H2109" s="85">
        <v>16076093</v>
      </c>
      <c r="I2109" s="85">
        <v>3117</v>
      </c>
      <c r="J2109" s="83" t="s">
        <v>2538</v>
      </c>
      <c r="K2109" s="83" t="s">
        <v>2538</v>
      </c>
      <c r="L2109" s="86">
        <v>2864</v>
      </c>
      <c r="M2109" s="83" t="s">
        <v>2548</v>
      </c>
    </row>
    <row r="2110" spans="2:13" ht="13.15" customHeight="1" x14ac:dyDescent="0.2">
      <c r="B2110" s="61">
        <v>2865</v>
      </c>
      <c r="C2110" s="82">
        <v>45</v>
      </c>
      <c r="D2110" s="83" t="s">
        <v>2480</v>
      </c>
      <c r="E2110" s="84">
        <v>56621</v>
      </c>
      <c r="F2110" s="84" t="s">
        <v>2543</v>
      </c>
      <c r="G2110" s="83" t="s">
        <v>2423</v>
      </c>
      <c r="H2110" s="85">
        <v>16076093</v>
      </c>
      <c r="I2110" s="85">
        <v>3117</v>
      </c>
      <c r="J2110" s="83" t="s">
        <v>2538</v>
      </c>
      <c r="K2110" s="83" t="s">
        <v>2538</v>
      </c>
      <c r="L2110" s="86">
        <v>2865</v>
      </c>
      <c r="M2110" s="83" t="s">
        <v>1045</v>
      </c>
    </row>
    <row r="2111" spans="2:13" ht="13.15" customHeight="1" x14ac:dyDescent="0.2">
      <c r="B2111" s="61">
        <v>2802</v>
      </c>
      <c r="C2111" s="82">
        <v>45</v>
      </c>
      <c r="D2111" s="83" t="s">
        <v>2480</v>
      </c>
      <c r="E2111" s="84">
        <v>56620</v>
      </c>
      <c r="F2111" s="84" t="s">
        <v>2494</v>
      </c>
      <c r="G2111" s="83" t="s">
        <v>2423</v>
      </c>
      <c r="H2111" s="85">
        <v>16076093</v>
      </c>
      <c r="I2111" s="85">
        <v>3117</v>
      </c>
      <c r="J2111" s="83" t="s">
        <v>2538</v>
      </c>
      <c r="K2111" s="83" t="s">
        <v>2538</v>
      </c>
      <c r="L2111" s="86">
        <v>2802</v>
      </c>
      <c r="M2111" s="83" t="s">
        <v>3193</v>
      </c>
    </row>
    <row r="2112" spans="2:13" ht="13.15" customHeight="1" x14ac:dyDescent="0.2">
      <c r="B2112" s="61">
        <v>2866</v>
      </c>
      <c r="C2112" s="82">
        <v>45</v>
      </c>
      <c r="D2112" s="83" t="s">
        <v>2480</v>
      </c>
      <c r="E2112" s="84">
        <v>56621</v>
      </c>
      <c r="F2112" s="84" t="s">
        <v>2543</v>
      </c>
      <c r="G2112" s="83" t="s">
        <v>2423</v>
      </c>
      <c r="H2112" s="85">
        <v>16076093</v>
      </c>
      <c r="I2112" s="85">
        <v>3117</v>
      </c>
      <c r="J2112" s="83" t="s">
        <v>2538</v>
      </c>
      <c r="K2112" s="83" t="s">
        <v>2538</v>
      </c>
      <c r="L2112" s="86">
        <v>2866</v>
      </c>
      <c r="M2112" s="83" t="s">
        <v>2549</v>
      </c>
    </row>
    <row r="2113" spans="2:13" ht="13.15" customHeight="1" x14ac:dyDescent="0.2">
      <c r="B2113" s="61">
        <v>2812</v>
      </c>
      <c r="C2113" s="82">
        <v>45</v>
      </c>
      <c r="D2113" s="83" t="s">
        <v>2480</v>
      </c>
      <c r="E2113" s="84">
        <v>21009</v>
      </c>
      <c r="F2113" s="84" t="s">
        <v>2481</v>
      </c>
      <c r="G2113" s="83" t="s">
        <v>2423</v>
      </c>
      <c r="H2113" s="85">
        <v>16076093</v>
      </c>
      <c r="I2113" s="85">
        <v>3117</v>
      </c>
      <c r="J2113" s="83" t="s">
        <v>2538</v>
      </c>
      <c r="K2113" s="83" t="s">
        <v>2538</v>
      </c>
      <c r="L2113" s="86">
        <v>2812</v>
      </c>
      <c r="M2113" s="83" t="s">
        <v>2550</v>
      </c>
    </row>
    <row r="2114" spans="2:13" ht="13.15" customHeight="1" x14ac:dyDescent="0.2">
      <c r="B2114" s="61">
        <v>2867</v>
      </c>
      <c r="C2114" s="82">
        <v>45</v>
      </c>
      <c r="D2114" s="83" t="s">
        <v>2480</v>
      </c>
      <c r="E2114" s="84">
        <v>21009</v>
      </c>
      <c r="F2114" s="84" t="s">
        <v>2481</v>
      </c>
      <c r="G2114" s="83" t="s">
        <v>2423</v>
      </c>
      <c r="H2114" s="85">
        <v>16076093</v>
      </c>
      <c r="I2114" s="85">
        <v>3117</v>
      </c>
      <c r="J2114" s="83" t="s">
        <v>2538</v>
      </c>
      <c r="K2114" s="83" t="s">
        <v>2538</v>
      </c>
      <c r="L2114" s="86">
        <v>2867</v>
      </c>
      <c r="M2114" s="83" t="s">
        <v>2551</v>
      </c>
    </row>
    <row r="2115" spans="2:13" ht="13.15" customHeight="1" x14ac:dyDescent="0.2">
      <c r="B2115" s="61">
        <v>2868</v>
      </c>
      <c r="C2115" s="82">
        <v>45</v>
      </c>
      <c r="D2115" s="83" t="s">
        <v>2480</v>
      </c>
      <c r="E2115" s="84">
        <v>56621</v>
      </c>
      <c r="F2115" s="84" t="s">
        <v>2543</v>
      </c>
      <c r="G2115" s="83" t="s">
        <v>2423</v>
      </c>
      <c r="H2115" s="85">
        <v>16076093</v>
      </c>
      <c r="I2115" s="85">
        <v>3117</v>
      </c>
      <c r="J2115" s="83" t="s">
        <v>2538</v>
      </c>
      <c r="K2115" s="83" t="s">
        <v>2538</v>
      </c>
      <c r="L2115" s="86">
        <v>2868</v>
      </c>
      <c r="M2115" s="83" t="s">
        <v>2552</v>
      </c>
    </row>
    <row r="2116" spans="2:13" ht="13.15" customHeight="1" x14ac:dyDescent="0.2">
      <c r="B2116" s="61">
        <v>2677</v>
      </c>
      <c r="C2116" s="82">
        <v>46</v>
      </c>
      <c r="D2116" s="83" t="s">
        <v>2553</v>
      </c>
      <c r="E2116" s="84">
        <v>20669</v>
      </c>
      <c r="F2116" s="84" t="s">
        <v>1884</v>
      </c>
      <c r="G2116" s="83" t="s">
        <v>2423</v>
      </c>
      <c r="H2116" s="85">
        <v>16076003</v>
      </c>
      <c r="I2116" s="85">
        <v>780</v>
      </c>
      <c r="J2116" s="83" t="s">
        <v>2554</v>
      </c>
      <c r="K2116" s="83" t="s">
        <v>2555</v>
      </c>
      <c r="L2116" s="86">
        <v>2677</v>
      </c>
      <c r="M2116" s="83" t="s">
        <v>2555</v>
      </c>
    </row>
    <row r="2117" spans="2:13" ht="13.15" customHeight="1" x14ac:dyDescent="0.2">
      <c r="B2117" s="61">
        <v>2756</v>
      </c>
      <c r="C2117" s="82">
        <v>46</v>
      </c>
      <c r="D2117" s="83" t="s">
        <v>2553</v>
      </c>
      <c r="E2117" s="84">
        <v>20823</v>
      </c>
      <c r="F2117" s="84" t="s">
        <v>2557</v>
      </c>
      <c r="G2117" s="83" t="s">
        <v>2423</v>
      </c>
      <c r="H2117" s="85">
        <v>16076003</v>
      </c>
      <c r="I2117" s="85">
        <v>780</v>
      </c>
      <c r="J2117" s="83" t="s">
        <v>2554</v>
      </c>
      <c r="K2117" s="83" t="s">
        <v>2555</v>
      </c>
      <c r="L2117" s="86">
        <v>2756</v>
      </c>
      <c r="M2117" s="83" t="s">
        <v>2638</v>
      </c>
    </row>
    <row r="2118" spans="2:13" ht="13.15" customHeight="1" x14ac:dyDescent="0.2">
      <c r="B2118" s="61">
        <v>2678</v>
      </c>
      <c r="C2118" s="82">
        <v>46</v>
      </c>
      <c r="D2118" s="83" t="s">
        <v>2553</v>
      </c>
      <c r="E2118" s="84">
        <v>20669</v>
      </c>
      <c r="F2118" s="84" t="s">
        <v>1884</v>
      </c>
      <c r="G2118" s="83" t="s">
        <v>2423</v>
      </c>
      <c r="H2118" s="85">
        <v>16076003</v>
      </c>
      <c r="I2118" s="85">
        <v>780</v>
      </c>
      <c r="J2118" s="83" t="s">
        <v>2554</v>
      </c>
      <c r="K2118" s="83" t="s">
        <v>2555</v>
      </c>
      <c r="L2118" s="86">
        <v>2678</v>
      </c>
      <c r="M2118" s="83" t="s">
        <v>2556</v>
      </c>
    </row>
    <row r="2119" spans="2:13" ht="13.15" customHeight="1" x14ac:dyDescent="0.2">
      <c r="B2119" s="61">
        <v>2757</v>
      </c>
      <c r="C2119" s="82">
        <v>46</v>
      </c>
      <c r="D2119" s="83" t="s">
        <v>2553</v>
      </c>
      <c r="E2119" s="84">
        <v>20823</v>
      </c>
      <c r="F2119" s="84" t="s">
        <v>2557</v>
      </c>
      <c r="G2119" s="83" t="s">
        <v>2423</v>
      </c>
      <c r="H2119" s="85">
        <v>16076003</v>
      </c>
      <c r="I2119" s="85">
        <v>780</v>
      </c>
      <c r="J2119" s="83" t="s">
        <v>2554</v>
      </c>
      <c r="K2119" s="83" t="s">
        <v>2555</v>
      </c>
      <c r="L2119" s="86">
        <v>2757</v>
      </c>
      <c r="M2119" s="83" t="s">
        <v>1898</v>
      </c>
    </row>
    <row r="2120" spans="2:13" ht="13.15" customHeight="1" x14ac:dyDescent="0.2">
      <c r="B2120" s="61">
        <v>2680</v>
      </c>
      <c r="C2120" s="82">
        <v>46</v>
      </c>
      <c r="D2120" s="83" t="s">
        <v>2553</v>
      </c>
      <c r="E2120" s="84">
        <v>20669</v>
      </c>
      <c r="F2120" s="84" t="s">
        <v>1884</v>
      </c>
      <c r="G2120" s="83" t="s">
        <v>2423</v>
      </c>
      <c r="H2120" s="85">
        <v>16076003</v>
      </c>
      <c r="I2120" s="85">
        <v>780</v>
      </c>
      <c r="J2120" s="83" t="s">
        <v>2554</v>
      </c>
      <c r="K2120" s="83" t="s">
        <v>2555</v>
      </c>
      <c r="L2120" s="86">
        <v>2680</v>
      </c>
      <c r="M2120" s="83" t="s">
        <v>2517</v>
      </c>
    </row>
    <row r="2121" spans="2:13" ht="13.15" customHeight="1" x14ac:dyDescent="0.2">
      <c r="B2121" s="61">
        <v>2681</v>
      </c>
      <c r="C2121" s="82">
        <v>46</v>
      </c>
      <c r="D2121" s="83" t="s">
        <v>2553</v>
      </c>
      <c r="E2121" s="84">
        <v>20823</v>
      </c>
      <c r="F2121" s="84" t="s">
        <v>2557</v>
      </c>
      <c r="G2121" s="83" t="s">
        <v>2423</v>
      </c>
      <c r="H2121" s="85">
        <v>16076003</v>
      </c>
      <c r="I2121" s="85">
        <v>780</v>
      </c>
      <c r="J2121" s="83" t="s">
        <v>2554</v>
      </c>
      <c r="K2121" s="83" t="s">
        <v>2555</v>
      </c>
      <c r="L2121" s="86">
        <v>2681</v>
      </c>
      <c r="M2121" s="83" t="s">
        <v>2558</v>
      </c>
    </row>
    <row r="2122" spans="2:13" ht="13.15" customHeight="1" x14ac:dyDescent="0.2">
      <c r="B2122" s="61">
        <v>2883</v>
      </c>
      <c r="C2122" s="82">
        <v>46</v>
      </c>
      <c r="D2122" s="83" t="s">
        <v>2553</v>
      </c>
      <c r="E2122" s="84">
        <v>21009</v>
      </c>
      <c r="F2122" s="84" t="s">
        <v>2481</v>
      </c>
      <c r="G2122" s="83" t="s">
        <v>2423</v>
      </c>
      <c r="H2122" s="85">
        <v>16076094</v>
      </c>
      <c r="I2122" s="85">
        <v>3240</v>
      </c>
      <c r="J2122" s="83" t="s">
        <v>2482</v>
      </c>
      <c r="K2122" s="83" t="s">
        <v>2482</v>
      </c>
      <c r="L2122" s="86">
        <v>2883</v>
      </c>
      <c r="M2122" s="83" t="s">
        <v>2696</v>
      </c>
    </row>
    <row r="2123" spans="2:13" ht="13.15" customHeight="1" x14ac:dyDescent="0.2">
      <c r="B2123" s="61">
        <v>2884</v>
      </c>
      <c r="C2123" s="82">
        <v>46</v>
      </c>
      <c r="D2123" s="83" t="s">
        <v>2553</v>
      </c>
      <c r="E2123" s="84">
        <v>20823</v>
      </c>
      <c r="F2123" s="84" t="s">
        <v>2557</v>
      </c>
      <c r="G2123" s="83" t="s">
        <v>2423</v>
      </c>
      <c r="H2123" s="85">
        <v>16076094</v>
      </c>
      <c r="I2123" s="85">
        <v>3240</v>
      </c>
      <c r="J2123" s="83" t="s">
        <v>2482</v>
      </c>
      <c r="K2123" s="83" t="s">
        <v>2482</v>
      </c>
      <c r="L2123" s="86">
        <v>2884</v>
      </c>
      <c r="M2123" s="83" t="s">
        <v>2215</v>
      </c>
    </row>
    <row r="2124" spans="2:13" ht="13.15" customHeight="1" x14ac:dyDescent="0.2">
      <c r="B2124" s="61">
        <v>2885</v>
      </c>
      <c r="C2124" s="82">
        <v>46</v>
      </c>
      <c r="D2124" s="83" t="s">
        <v>2553</v>
      </c>
      <c r="E2124" s="84">
        <v>21046</v>
      </c>
      <c r="F2124" s="84" t="s">
        <v>2426</v>
      </c>
      <c r="G2124" s="83" t="s">
        <v>2423</v>
      </c>
      <c r="H2124" s="85">
        <v>16076094</v>
      </c>
      <c r="I2124" s="85">
        <v>3240</v>
      </c>
      <c r="J2124" s="83" t="s">
        <v>2482</v>
      </c>
      <c r="K2124" s="83" t="s">
        <v>2482</v>
      </c>
      <c r="L2124" s="86">
        <v>2885</v>
      </c>
      <c r="M2124" s="83" t="s">
        <v>2697</v>
      </c>
    </row>
    <row r="2125" spans="2:13" ht="13.15" customHeight="1" x14ac:dyDescent="0.2">
      <c r="B2125" s="61">
        <v>2886</v>
      </c>
      <c r="C2125" s="82">
        <v>46</v>
      </c>
      <c r="D2125" s="83" t="s">
        <v>2553</v>
      </c>
      <c r="E2125" s="84">
        <v>21009</v>
      </c>
      <c r="F2125" s="84" t="s">
        <v>2481</v>
      </c>
      <c r="G2125" s="83" t="s">
        <v>2423</v>
      </c>
      <c r="H2125" s="85">
        <v>16076094</v>
      </c>
      <c r="I2125" s="85">
        <v>3240</v>
      </c>
      <c r="J2125" s="83" t="s">
        <v>2482</v>
      </c>
      <c r="K2125" s="83" t="s">
        <v>2482</v>
      </c>
      <c r="L2125" s="86">
        <v>2886</v>
      </c>
      <c r="M2125" s="83" t="s">
        <v>2698</v>
      </c>
    </row>
    <row r="2126" spans="2:13" ht="13.15" customHeight="1" x14ac:dyDescent="0.2">
      <c r="B2126" s="61">
        <v>2887</v>
      </c>
      <c r="C2126" s="82">
        <v>46</v>
      </c>
      <c r="D2126" s="83" t="s">
        <v>2553</v>
      </c>
      <c r="E2126" s="84">
        <v>20823</v>
      </c>
      <c r="F2126" s="84" t="s">
        <v>2557</v>
      </c>
      <c r="G2126" s="83" t="s">
        <v>2423</v>
      </c>
      <c r="H2126" s="85">
        <v>16076094</v>
      </c>
      <c r="I2126" s="85">
        <v>3240</v>
      </c>
      <c r="J2126" s="83" t="s">
        <v>2482</v>
      </c>
      <c r="K2126" s="83" t="s">
        <v>2482</v>
      </c>
      <c r="L2126" s="86">
        <v>2887</v>
      </c>
      <c r="M2126" s="83" t="s">
        <v>2699</v>
      </c>
    </row>
    <row r="2127" spans="2:13" ht="13.15" customHeight="1" x14ac:dyDescent="0.2">
      <c r="B2127" s="61">
        <v>2888</v>
      </c>
      <c r="C2127" s="82">
        <v>46</v>
      </c>
      <c r="D2127" s="83" t="s">
        <v>2553</v>
      </c>
      <c r="E2127" s="84">
        <v>20823</v>
      </c>
      <c r="F2127" s="84" t="s">
        <v>2557</v>
      </c>
      <c r="G2127" s="83" t="s">
        <v>2423</v>
      </c>
      <c r="H2127" s="85">
        <v>16076094</v>
      </c>
      <c r="I2127" s="85">
        <v>3240</v>
      </c>
      <c r="J2127" s="83" t="s">
        <v>2482</v>
      </c>
      <c r="K2127" s="83" t="s">
        <v>2482</v>
      </c>
      <c r="L2127" s="86">
        <v>2888</v>
      </c>
      <c r="M2127" s="83" t="s">
        <v>2700</v>
      </c>
    </row>
    <row r="2128" spans="2:13" ht="13.15" customHeight="1" x14ac:dyDescent="0.2">
      <c r="B2128" s="61">
        <v>2889</v>
      </c>
      <c r="C2128" s="82">
        <v>46</v>
      </c>
      <c r="D2128" s="83" t="s">
        <v>2553</v>
      </c>
      <c r="E2128" s="84">
        <v>21046</v>
      </c>
      <c r="F2128" s="84" t="s">
        <v>2426</v>
      </c>
      <c r="G2128" s="83" t="s">
        <v>2423</v>
      </c>
      <c r="H2128" s="85">
        <v>16076094</v>
      </c>
      <c r="I2128" s="85">
        <v>3240</v>
      </c>
      <c r="J2128" s="83" t="s">
        <v>2482</v>
      </c>
      <c r="K2128" s="83" t="s">
        <v>2482</v>
      </c>
      <c r="L2128" s="86">
        <v>2889</v>
      </c>
      <c r="M2128" s="83" t="s">
        <v>2701</v>
      </c>
    </row>
    <row r="2129" spans="2:13" ht="13.15" customHeight="1" x14ac:dyDescent="0.2">
      <c r="B2129" s="61">
        <v>2890</v>
      </c>
      <c r="C2129" s="82">
        <v>46</v>
      </c>
      <c r="D2129" s="83" t="s">
        <v>2553</v>
      </c>
      <c r="E2129" s="84">
        <v>21009</v>
      </c>
      <c r="F2129" s="84" t="s">
        <v>2481</v>
      </c>
      <c r="G2129" s="83" t="s">
        <v>2423</v>
      </c>
      <c r="H2129" s="85">
        <v>16076094</v>
      </c>
      <c r="I2129" s="85">
        <v>3240</v>
      </c>
      <c r="J2129" s="83" t="s">
        <v>2482</v>
      </c>
      <c r="K2129" s="83" t="s">
        <v>2482</v>
      </c>
      <c r="L2129" s="86">
        <v>2890</v>
      </c>
      <c r="M2129" s="83" t="s">
        <v>2702</v>
      </c>
    </row>
    <row r="2130" spans="2:13" ht="13.15" customHeight="1" x14ac:dyDescent="0.2">
      <c r="B2130" s="61">
        <v>2891</v>
      </c>
      <c r="C2130" s="82">
        <v>46</v>
      </c>
      <c r="D2130" s="83" t="s">
        <v>2553</v>
      </c>
      <c r="E2130" s="84">
        <v>21009</v>
      </c>
      <c r="F2130" s="84" t="s">
        <v>2481</v>
      </c>
      <c r="G2130" s="83" t="s">
        <v>2423</v>
      </c>
      <c r="H2130" s="85">
        <v>16076094</v>
      </c>
      <c r="I2130" s="85">
        <v>3240</v>
      </c>
      <c r="J2130" s="83" t="s">
        <v>2482</v>
      </c>
      <c r="K2130" s="83" t="s">
        <v>2482</v>
      </c>
      <c r="L2130" s="86">
        <v>2891</v>
      </c>
      <c r="M2130" s="83" t="s">
        <v>2703</v>
      </c>
    </row>
    <row r="2131" spans="2:13" ht="13.15" customHeight="1" x14ac:dyDescent="0.2">
      <c r="B2131" s="61">
        <v>2892</v>
      </c>
      <c r="C2131" s="82">
        <v>46</v>
      </c>
      <c r="D2131" s="83" t="s">
        <v>2553</v>
      </c>
      <c r="E2131" s="84">
        <v>21009</v>
      </c>
      <c r="F2131" s="84" t="s">
        <v>2481</v>
      </c>
      <c r="G2131" s="83" t="s">
        <v>2423</v>
      </c>
      <c r="H2131" s="85">
        <v>16076094</v>
      </c>
      <c r="I2131" s="85">
        <v>3240</v>
      </c>
      <c r="J2131" s="83" t="s">
        <v>2482</v>
      </c>
      <c r="K2131" s="83" t="s">
        <v>2482</v>
      </c>
      <c r="L2131" s="86">
        <v>2892</v>
      </c>
      <c r="M2131" s="83" t="s">
        <v>2704</v>
      </c>
    </row>
    <row r="2132" spans="2:13" ht="13.15" customHeight="1" x14ac:dyDescent="0.2">
      <c r="B2132" s="61">
        <v>2700</v>
      </c>
      <c r="C2132" s="82">
        <v>46</v>
      </c>
      <c r="D2132" s="83" t="s">
        <v>2553</v>
      </c>
      <c r="E2132" s="84">
        <v>20816</v>
      </c>
      <c r="F2132" s="84" t="s">
        <v>2559</v>
      </c>
      <c r="G2132" s="83" t="s">
        <v>2423</v>
      </c>
      <c r="H2132" s="85">
        <v>16076006</v>
      </c>
      <c r="I2132" s="85">
        <v>800</v>
      </c>
      <c r="J2132" s="83" t="s">
        <v>2560</v>
      </c>
      <c r="K2132" s="83" t="s">
        <v>2560</v>
      </c>
      <c r="L2132" s="86">
        <v>2700</v>
      </c>
      <c r="M2132" s="83" t="s">
        <v>2560</v>
      </c>
    </row>
    <row r="2133" spans="2:13" ht="13.15" customHeight="1" x14ac:dyDescent="0.2">
      <c r="B2133" s="61">
        <v>2701</v>
      </c>
      <c r="C2133" s="82">
        <v>46</v>
      </c>
      <c r="D2133" s="83" t="s">
        <v>2553</v>
      </c>
      <c r="E2133" s="84">
        <v>20816</v>
      </c>
      <c r="F2133" s="84" t="s">
        <v>2559</v>
      </c>
      <c r="G2133" s="83" t="s">
        <v>2423</v>
      </c>
      <c r="H2133" s="85">
        <v>16076006</v>
      </c>
      <c r="I2133" s="85">
        <v>800</v>
      </c>
      <c r="J2133" s="83" t="s">
        <v>2560</v>
      </c>
      <c r="K2133" s="83" t="s">
        <v>2560</v>
      </c>
      <c r="L2133" s="86">
        <v>2701</v>
      </c>
      <c r="M2133" s="83" t="s">
        <v>2561</v>
      </c>
    </row>
    <row r="2134" spans="2:13" ht="13.15" customHeight="1" x14ac:dyDescent="0.2">
      <c r="B2134" s="61">
        <v>2702</v>
      </c>
      <c r="C2134" s="82">
        <v>46</v>
      </c>
      <c r="D2134" s="83" t="s">
        <v>2553</v>
      </c>
      <c r="E2134" s="84">
        <v>20872</v>
      </c>
      <c r="F2134" s="84" t="s">
        <v>1966</v>
      </c>
      <c r="G2134" s="83" t="s">
        <v>2423</v>
      </c>
      <c r="H2134" s="85">
        <v>16076007</v>
      </c>
      <c r="I2134" s="85">
        <v>974</v>
      </c>
      <c r="J2134" s="83" t="s">
        <v>2562</v>
      </c>
      <c r="K2134" s="83" t="s">
        <v>2562</v>
      </c>
      <c r="L2134" s="86">
        <v>2702</v>
      </c>
      <c r="M2134" s="83" t="s">
        <v>2563</v>
      </c>
    </row>
    <row r="2135" spans="2:13" ht="13.15" customHeight="1" x14ac:dyDescent="0.2">
      <c r="B2135" s="61">
        <v>2703</v>
      </c>
      <c r="C2135" s="82">
        <v>46</v>
      </c>
      <c r="D2135" s="83" t="s">
        <v>2553</v>
      </c>
      <c r="E2135" s="84">
        <v>20872</v>
      </c>
      <c r="F2135" s="84" t="s">
        <v>1966</v>
      </c>
      <c r="G2135" s="83" t="s">
        <v>2423</v>
      </c>
      <c r="H2135" s="85">
        <v>16076007</v>
      </c>
      <c r="I2135" s="85">
        <v>974</v>
      </c>
      <c r="J2135" s="83" t="s">
        <v>2562</v>
      </c>
      <c r="K2135" s="83" t="s">
        <v>2562</v>
      </c>
      <c r="L2135" s="86">
        <v>2703</v>
      </c>
      <c r="M2135" s="83" t="s">
        <v>2564</v>
      </c>
    </row>
    <row r="2136" spans="2:13" ht="13.15" customHeight="1" x14ac:dyDescent="0.2">
      <c r="B2136" s="61">
        <v>2704</v>
      </c>
      <c r="C2136" s="82">
        <v>46</v>
      </c>
      <c r="D2136" s="83" t="s">
        <v>2553</v>
      </c>
      <c r="E2136" s="84">
        <v>20816</v>
      </c>
      <c r="F2136" s="84" t="s">
        <v>2559</v>
      </c>
      <c r="G2136" s="83" t="s">
        <v>2423</v>
      </c>
      <c r="H2136" s="85">
        <v>16076008</v>
      </c>
      <c r="I2136" s="85">
        <v>801</v>
      </c>
      <c r="J2136" s="83" t="s">
        <v>2565</v>
      </c>
      <c r="K2136" s="83" t="s">
        <v>2565</v>
      </c>
      <c r="L2136" s="86">
        <v>2704</v>
      </c>
      <c r="M2136" s="83" t="s">
        <v>2566</v>
      </c>
    </row>
    <row r="2137" spans="2:13" ht="13.15" customHeight="1" x14ac:dyDescent="0.2">
      <c r="B2137" s="61">
        <v>2705</v>
      </c>
      <c r="C2137" s="82">
        <v>46</v>
      </c>
      <c r="D2137" s="83" t="s">
        <v>2553</v>
      </c>
      <c r="E2137" s="84">
        <v>20816</v>
      </c>
      <c r="F2137" s="84" t="s">
        <v>2559</v>
      </c>
      <c r="G2137" s="83" t="s">
        <v>2423</v>
      </c>
      <c r="H2137" s="85">
        <v>16076008</v>
      </c>
      <c r="I2137" s="85">
        <v>801</v>
      </c>
      <c r="J2137" s="83" t="s">
        <v>2565</v>
      </c>
      <c r="K2137" s="83" t="s">
        <v>2565</v>
      </c>
      <c r="L2137" s="86">
        <v>2705</v>
      </c>
      <c r="M2137" s="83" t="s">
        <v>2567</v>
      </c>
    </row>
    <row r="2138" spans="2:13" ht="13.15" customHeight="1" x14ac:dyDescent="0.2">
      <c r="B2138" s="61">
        <v>2706</v>
      </c>
      <c r="C2138" s="82">
        <v>46</v>
      </c>
      <c r="D2138" s="83" t="s">
        <v>2553</v>
      </c>
      <c r="E2138" s="84">
        <v>20816</v>
      </c>
      <c r="F2138" s="84" t="s">
        <v>2559</v>
      </c>
      <c r="G2138" s="83" t="s">
        <v>2423</v>
      </c>
      <c r="H2138" s="85">
        <v>16076008</v>
      </c>
      <c r="I2138" s="85">
        <v>801</v>
      </c>
      <c r="J2138" s="83" t="s">
        <v>2565</v>
      </c>
      <c r="K2138" s="83" t="s">
        <v>2565</v>
      </c>
      <c r="L2138" s="86">
        <v>2706</v>
      </c>
      <c r="M2138" s="83" t="s">
        <v>2568</v>
      </c>
    </row>
    <row r="2139" spans="2:13" ht="13.15" customHeight="1" x14ac:dyDescent="0.2">
      <c r="B2139" s="61">
        <v>2707</v>
      </c>
      <c r="C2139" s="82">
        <v>46</v>
      </c>
      <c r="D2139" s="83" t="s">
        <v>2553</v>
      </c>
      <c r="E2139" s="84">
        <v>20816</v>
      </c>
      <c r="F2139" s="84" t="s">
        <v>2559</v>
      </c>
      <c r="G2139" s="83" t="s">
        <v>2423</v>
      </c>
      <c r="H2139" s="85">
        <v>16076008</v>
      </c>
      <c r="I2139" s="85">
        <v>801</v>
      </c>
      <c r="J2139" s="83" t="s">
        <v>2565</v>
      </c>
      <c r="K2139" s="83" t="s">
        <v>2565</v>
      </c>
      <c r="L2139" s="86">
        <v>2707</v>
      </c>
      <c r="M2139" s="83" t="s">
        <v>2569</v>
      </c>
    </row>
    <row r="2140" spans="2:13" ht="13.15" customHeight="1" x14ac:dyDescent="0.2">
      <c r="B2140" s="61">
        <v>2708</v>
      </c>
      <c r="C2140" s="82">
        <v>46</v>
      </c>
      <c r="D2140" s="83" t="s">
        <v>2553</v>
      </c>
      <c r="E2140" s="84">
        <v>20816</v>
      </c>
      <c r="F2140" s="84" t="s">
        <v>2559</v>
      </c>
      <c r="G2140" s="83" t="s">
        <v>2423</v>
      </c>
      <c r="H2140" s="85">
        <v>16076008</v>
      </c>
      <c r="I2140" s="85">
        <v>801</v>
      </c>
      <c r="J2140" s="83" t="s">
        <v>2565</v>
      </c>
      <c r="K2140" s="83" t="s">
        <v>2565</v>
      </c>
      <c r="L2140" s="86">
        <v>2708</v>
      </c>
      <c r="M2140" s="83" t="s">
        <v>2570</v>
      </c>
    </row>
    <row r="2141" spans="2:13" ht="13.15" customHeight="1" x14ac:dyDescent="0.2">
      <c r="B2141" s="61">
        <v>2709</v>
      </c>
      <c r="C2141" s="82">
        <v>46</v>
      </c>
      <c r="D2141" s="83" t="s">
        <v>2553</v>
      </c>
      <c r="E2141" s="84">
        <v>56623</v>
      </c>
      <c r="F2141" s="84" t="s">
        <v>2493</v>
      </c>
      <c r="G2141" s="83" t="s">
        <v>2423</v>
      </c>
      <c r="H2141" s="85">
        <v>16076009</v>
      </c>
      <c r="I2141" s="85">
        <v>1006</v>
      </c>
      <c r="J2141" s="83" t="s">
        <v>2571</v>
      </c>
      <c r="K2141" s="83" t="s">
        <v>2571</v>
      </c>
      <c r="L2141" s="86">
        <v>2709</v>
      </c>
      <c r="M2141" s="83" t="s">
        <v>2571</v>
      </c>
    </row>
    <row r="2142" spans="2:13" ht="13.15" customHeight="1" x14ac:dyDescent="0.2">
      <c r="B2142" s="61">
        <v>2710</v>
      </c>
      <c r="C2142" s="82">
        <v>46</v>
      </c>
      <c r="D2142" s="83" t="s">
        <v>2553</v>
      </c>
      <c r="E2142" s="84">
        <v>56623</v>
      </c>
      <c r="F2142" s="84" t="s">
        <v>2493</v>
      </c>
      <c r="G2142" s="83" t="s">
        <v>2423</v>
      </c>
      <c r="H2142" s="85">
        <v>16076009</v>
      </c>
      <c r="I2142" s="85">
        <v>1006</v>
      </c>
      <c r="J2142" s="83" t="s">
        <v>2571</v>
      </c>
      <c r="K2142" s="83" t="s">
        <v>2571</v>
      </c>
      <c r="L2142" s="86">
        <v>2710</v>
      </c>
      <c r="M2142" s="83" t="s">
        <v>2572</v>
      </c>
    </row>
    <row r="2143" spans="2:13" ht="13.15" customHeight="1" x14ac:dyDescent="0.2">
      <c r="B2143" s="61">
        <v>2713</v>
      </c>
      <c r="C2143" s="82">
        <v>46</v>
      </c>
      <c r="D2143" s="83" t="s">
        <v>2553</v>
      </c>
      <c r="E2143" s="84">
        <v>20669</v>
      </c>
      <c r="F2143" s="84" t="s">
        <v>1884</v>
      </c>
      <c r="G2143" s="83" t="s">
        <v>2423</v>
      </c>
      <c r="H2143" s="85">
        <v>16076012</v>
      </c>
      <c r="I2143" s="85">
        <v>761</v>
      </c>
      <c r="J2143" s="83" t="s">
        <v>2573</v>
      </c>
      <c r="K2143" s="83" t="s">
        <v>2573</v>
      </c>
      <c r="L2143" s="86">
        <v>2713</v>
      </c>
      <c r="M2143" s="83" t="s">
        <v>2573</v>
      </c>
    </row>
    <row r="2144" spans="2:13" ht="13.15" customHeight="1" x14ac:dyDescent="0.2">
      <c r="B2144" s="61">
        <v>2714</v>
      </c>
      <c r="C2144" s="82">
        <v>46</v>
      </c>
      <c r="D2144" s="83" t="s">
        <v>2553</v>
      </c>
      <c r="E2144" s="84">
        <v>21009</v>
      </c>
      <c r="F2144" s="84" t="s">
        <v>2481</v>
      </c>
      <c r="G2144" s="83" t="s">
        <v>2423</v>
      </c>
      <c r="H2144" s="85">
        <v>16076014</v>
      </c>
      <c r="I2144" s="85">
        <v>1018</v>
      </c>
      <c r="J2144" s="83" t="s">
        <v>2574</v>
      </c>
      <c r="K2144" s="83" t="s">
        <v>2574</v>
      </c>
      <c r="L2144" s="86">
        <v>2714</v>
      </c>
      <c r="M2144" s="83" t="s">
        <v>2574</v>
      </c>
    </row>
    <row r="2145" spans="2:13" ht="13.15" customHeight="1" x14ac:dyDescent="0.2">
      <c r="B2145" s="61">
        <v>2715</v>
      </c>
      <c r="C2145" s="82">
        <v>46</v>
      </c>
      <c r="D2145" s="83" t="s">
        <v>2553</v>
      </c>
      <c r="E2145" s="84">
        <v>56623</v>
      </c>
      <c r="F2145" s="84" t="s">
        <v>2493</v>
      </c>
      <c r="G2145" s="83" t="s">
        <v>2423</v>
      </c>
      <c r="H2145" s="85">
        <v>16076017</v>
      </c>
      <c r="I2145" s="85">
        <v>1024</v>
      </c>
      <c r="J2145" s="83" t="s">
        <v>2575</v>
      </c>
      <c r="K2145" s="83" t="s">
        <v>2575</v>
      </c>
      <c r="L2145" s="86">
        <v>2715</v>
      </c>
      <c r="M2145" s="83" t="s">
        <v>2575</v>
      </c>
    </row>
    <row r="2146" spans="2:13" ht="13.15" customHeight="1" x14ac:dyDescent="0.2">
      <c r="B2146" s="61">
        <v>2716</v>
      </c>
      <c r="C2146" s="82">
        <v>46</v>
      </c>
      <c r="D2146" s="83" t="s">
        <v>2553</v>
      </c>
      <c r="E2146" s="84">
        <v>56623</v>
      </c>
      <c r="F2146" s="84" t="s">
        <v>2493</v>
      </c>
      <c r="G2146" s="83" t="s">
        <v>2423</v>
      </c>
      <c r="H2146" s="85">
        <v>16076017</v>
      </c>
      <c r="I2146" s="85">
        <v>1024</v>
      </c>
      <c r="J2146" s="83" t="s">
        <v>2575</v>
      </c>
      <c r="K2146" s="83" t="s">
        <v>2575</v>
      </c>
      <c r="L2146" s="86">
        <v>2716</v>
      </c>
      <c r="M2146" s="83" t="s">
        <v>2576</v>
      </c>
    </row>
    <row r="2147" spans="2:13" ht="13.15" customHeight="1" x14ac:dyDescent="0.2">
      <c r="B2147" s="61">
        <v>2717</v>
      </c>
      <c r="C2147" s="82">
        <v>46</v>
      </c>
      <c r="D2147" s="83" t="s">
        <v>2553</v>
      </c>
      <c r="E2147" s="84">
        <v>56623</v>
      </c>
      <c r="F2147" s="84" t="s">
        <v>2493</v>
      </c>
      <c r="G2147" s="83" t="s">
        <v>2423</v>
      </c>
      <c r="H2147" s="85">
        <v>16076017</v>
      </c>
      <c r="I2147" s="85">
        <v>1024</v>
      </c>
      <c r="J2147" s="83" t="s">
        <v>2575</v>
      </c>
      <c r="K2147" s="83" t="s">
        <v>2575</v>
      </c>
      <c r="L2147" s="86">
        <v>2717</v>
      </c>
      <c r="M2147" s="83" t="s">
        <v>2577</v>
      </c>
    </row>
    <row r="2148" spans="2:13" ht="13.15" customHeight="1" x14ac:dyDescent="0.2">
      <c r="B2148" s="61">
        <v>2718</v>
      </c>
      <c r="C2148" s="82">
        <v>46</v>
      </c>
      <c r="D2148" s="83" t="s">
        <v>2553</v>
      </c>
      <c r="E2148" s="84">
        <v>56623</v>
      </c>
      <c r="F2148" s="84" t="s">
        <v>2493</v>
      </c>
      <c r="G2148" s="83" t="s">
        <v>2423</v>
      </c>
      <c r="H2148" s="85">
        <v>16076019</v>
      </c>
      <c r="I2148" s="85">
        <v>1034</v>
      </c>
      <c r="J2148" s="83" t="s">
        <v>2578</v>
      </c>
      <c r="K2148" s="83" t="s">
        <v>2578</v>
      </c>
      <c r="L2148" s="86">
        <v>2718</v>
      </c>
      <c r="M2148" s="83" t="s">
        <v>2578</v>
      </c>
    </row>
    <row r="2149" spans="2:13" ht="13.15" customHeight="1" x14ac:dyDescent="0.2">
      <c r="B2149" s="61">
        <v>59</v>
      </c>
      <c r="C2149" s="82">
        <v>46</v>
      </c>
      <c r="D2149" s="83" t="s">
        <v>2553</v>
      </c>
      <c r="E2149" s="84">
        <v>56625</v>
      </c>
      <c r="F2149" s="84" t="s">
        <v>2582</v>
      </c>
      <c r="G2149" s="83" t="s">
        <v>2579</v>
      </c>
      <c r="H2149" s="85">
        <v>16052000</v>
      </c>
      <c r="I2149" s="85">
        <v>728</v>
      </c>
      <c r="J2149" s="83" t="s">
        <v>2580</v>
      </c>
      <c r="K2149" s="83" t="s">
        <v>2581</v>
      </c>
      <c r="L2149" s="86">
        <v>59</v>
      </c>
      <c r="M2149" s="83" t="s">
        <v>2583</v>
      </c>
    </row>
    <row r="2150" spans="2:13" ht="13.15" customHeight="1" x14ac:dyDescent="0.2">
      <c r="B2150" s="61">
        <v>60</v>
      </c>
      <c r="C2150" s="82">
        <v>46</v>
      </c>
      <c r="D2150" s="83" t="s">
        <v>2553</v>
      </c>
      <c r="E2150" s="84">
        <v>20816</v>
      </c>
      <c r="F2150" s="84" t="s">
        <v>2559</v>
      </c>
      <c r="G2150" s="83" t="s">
        <v>2579</v>
      </c>
      <c r="H2150" s="85">
        <v>16052000</v>
      </c>
      <c r="I2150" s="85">
        <v>728</v>
      </c>
      <c r="J2150" s="83" t="s">
        <v>2580</v>
      </c>
      <c r="K2150" s="83" t="s">
        <v>2581</v>
      </c>
      <c r="L2150" s="86">
        <v>60</v>
      </c>
      <c r="M2150" s="83" t="s">
        <v>2584</v>
      </c>
    </row>
    <row r="2151" spans="2:13" ht="13.15" customHeight="1" x14ac:dyDescent="0.2">
      <c r="B2151" s="61">
        <v>62</v>
      </c>
      <c r="C2151" s="82">
        <v>46</v>
      </c>
      <c r="D2151" s="83" t="s">
        <v>2553</v>
      </c>
      <c r="E2151" s="84">
        <v>20816</v>
      </c>
      <c r="F2151" s="84" t="s">
        <v>2559</v>
      </c>
      <c r="G2151" s="83" t="s">
        <v>2579</v>
      </c>
      <c r="H2151" s="85">
        <v>16052000</v>
      </c>
      <c r="I2151" s="85">
        <v>728</v>
      </c>
      <c r="J2151" s="83" t="s">
        <v>2580</v>
      </c>
      <c r="K2151" s="83" t="s">
        <v>2581</v>
      </c>
      <c r="L2151" s="86">
        <v>62</v>
      </c>
      <c r="M2151" s="83" t="s">
        <v>2007</v>
      </c>
    </row>
    <row r="2152" spans="2:13" ht="13.15" customHeight="1" x14ac:dyDescent="0.2">
      <c r="B2152" s="61">
        <v>63</v>
      </c>
      <c r="C2152" s="82">
        <v>46</v>
      </c>
      <c r="D2152" s="83" t="s">
        <v>2553</v>
      </c>
      <c r="E2152" s="84">
        <v>20872</v>
      </c>
      <c r="F2152" s="84" t="s">
        <v>1966</v>
      </c>
      <c r="G2152" s="83" t="s">
        <v>2579</v>
      </c>
      <c r="H2152" s="85">
        <v>16052000</v>
      </c>
      <c r="I2152" s="85">
        <v>728</v>
      </c>
      <c r="J2152" s="83" t="s">
        <v>2580</v>
      </c>
      <c r="K2152" s="83" t="s">
        <v>2581</v>
      </c>
      <c r="L2152" s="86">
        <v>63</v>
      </c>
      <c r="M2152" s="83" t="s">
        <v>2585</v>
      </c>
    </row>
    <row r="2153" spans="2:13" ht="13.15" customHeight="1" x14ac:dyDescent="0.2">
      <c r="B2153" s="61">
        <v>64</v>
      </c>
      <c r="C2153" s="82">
        <v>46</v>
      </c>
      <c r="D2153" s="83" t="s">
        <v>2553</v>
      </c>
      <c r="E2153" s="84">
        <v>20872</v>
      </c>
      <c r="F2153" s="84" t="s">
        <v>1966</v>
      </c>
      <c r="G2153" s="83" t="s">
        <v>2579</v>
      </c>
      <c r="H2153" s="85">
        <v>16052000</v>
      </c>
      <c r="I2153" s="85">
        <v>728</v>
      </c>
      <c r="J2153" s="83" t="s">
        <v>2580</v>
      </c>
      <c r="K2153" s="83" t="s">
        <v>2581</v>
      </c>
      <c r="L2153" s="86">
        <v>64</v>
      </c>
      <c r="M2153" s="83" t="s">
        <v>2586</v>
      </c>
    </row>
    <row r="2154" spans="2:13" ht="13.15" customHeight="1" x14ac:dyDescent="0.2">
      <c r="B2154" s="61">
        <v>65</v>
      </c>
      <c r="C2154" s="82">
        <v>46</v>
      </c>
      <c r="D2154" s="83" t="s">
        <v>2553</v>
      </c>
      <c r="E2154" s="84">
        <v>20872</v>
      </c>
      <c r="F2154" s="84" t="s">
        <v>1966</v>
      </c>
      <c r="G2154" s="83" t="s">
        <v>2579</v>
      </c>
      <c r="H2154" s="85">
        <v>16052000</v>
      </c>
      <c r="I2154" s="85">
        <v>728</v>
      </c>
      <c r="J2154" s="83" t="s">
        <v>2580</v>
      </c>
      <c r="K2154" s="83" t="s">
        <v>2581</v>
      </c>
      <c r="L2154" s="86">
        <v>65</v>
      </c>
      <c r="M2154" s="83" t="s">
        <v>2587</v>
      </c>
    </row>
    <row r="2155" spans="2:13" ht="12.75" customHeight="1" x14ac:dyDescent="0.2">
      <c r="B2155" s="61">
        <v>66</v>
      </c>
      <c r="C2155" s="82">
        <v>46</v>
      </c>
      <c r="D2155" s="83" t="s">
        <v>2553</v>
      </c>
      <c r="E2155" s="84">
        <v>20823</v>
      </c>
      <c r="F2155" s="84" t="s">
        <v>2557</v>
      </c>
      <c r="G2155" s="83" t="s">
        <v>2579</v>
      </c>
      <c r="H2155" s="85">
        <v>16052000</v>
      </c>
      <c r="I2155" s="85">
        <v>728</v>
      </c>
      <c r="J2155" s="83" t="s">
        <v>2580</v>
      </c>
      <c r="K2155" s="83" t="s">
        <v>2581</v>
      </c>
      <c r="L2155" s="86">
        <v>66</v>
      </c>
      <c r="M2155" s="83" t="s">
        <v>2581</v>
      </c>
    </row>
    <row r="2156" spans="2:13" ht="13.15" customHeight="1" x14ac:dyDescent="0.2">
      <c r="B2156" s="61">
        <v>67</v>
      </c>
      <c r="C2156" s="82">
        <v>46</v>
      </c>
      <c r="D2156" s="83" t="s">
        <v>2553</v>
      </c>
      <c r="E2156" s="84">
        <v>20823</v>
      </c>
      <c r="F2156" s="84" t="s">
        <v>2557</v>
      </c>
      <c r="G2156" s="83" t="s">
        <v>2579</v>
      </c>
      <c r="H2156" s="85">
        <v>16052000</v>
      </c>
      <c r="I2156" s="85">
        <v>728</v>
      </c>
      <c r="J2156" s="83" t="s">
        <v>2580</v>
      </c>
      <c r="K2156" s="83" t="s">
        <v>2581</v>
      </c>
      <c r="L2156" s="86">
        <v>67</v>
      </c>
      <c r="M2156" s="83" t="s">
        <v>2588</v>
      </c>
    </row>
    <row r="2157" spans="2:13" ht="13.15" customHeight="1" x14ac:dyDescent="0.2">
      <c r="B2157" s="61">
        <v>68</v>
      </c>
      <c r="C2157" s="82">
        <v>46</v>
      </c>
      <c r="D2157" s="83" t="s">
        <v>2553</v>
      </c>
      <c r="E2157" s="84">
        <v>20778</v>
      </c>
      <c r="F2157" s="84" t="s">
        <v>2589</v>
      </c>
      <c r="G2157" s="83" t="s">
        <v>2579</v>
      </c>
      <c r="H2157" s="85">
        <v>16052000</v>
      </c>
      <c r="I2157" s="85">
        <v>728</v>
      </c>
      <c r="J2157" s="83" t="s">
        <v>2580</v>
      </c>
      <c r="K2157" s="83" t="s">
        <v>2581</v>
      </c>
      <c r="L2157" s="86">
        <v>68</v>
      </c>
      <c r="M2157" s="83" t="s">
        <v>2590</v>
      </c>
    </row>
    <row r="2158" spans="2:13" ht="13.15" customHeight="1" x14ac:dyDescent="0.2">
      <c r="B2158" s="61">
        <v>69</v>
      </c>
      <c r="C2158" s="82">
        <v>46</v>
      </c>
      <c r="D2158" s="83" t="s">
        <v>2553</v>
      </c>
      <c r="E2158" s="84">
        <v>21009</v>
      </c>
      <c r="F2158" s="84" t="s">
        <v>2481</v>
      </c>
      <c r="G2158" s="83" t="s">
        <v>2579</v>
      </c>
      <c r="H2158" s="85">
        <v>16052000</v>
      </c>
      <c r="I2158" s="85">
        <v>728</v>
      </c>
      <c r="J2158" s="83" t="s">
        <v>2580</v>
      </c>
      <c r="K2158" s="83" t="s">
        <v>2581</v>
      </c>
      <c r="L2158" s="86">
        <v>69</v>
      </c>
      <c r="M2158" s="83" t="s">
        <v>2591</v>
      </c>
    </row>
    <row r="2159" spans="2:13" ht="13.15" customHeight="1" x14ac:dyDescent="0.2">
      <c r="B2159" s="61">
        <v>70</v>
      </c>
      <c r="C2159" s="82">
        <v>46</v>
      </c>
      <c r="D2159" s="83" t="s">
        <v>2553</v>
      </c>
      <c r="E2159" s="84">
        <v>20816</v>
      </c>
      <c r="F2159" s="84" t="s">
        <v>2559</v>
      </c>
      <c r="G2159" s="83" t="s">
        <v>2579</v>
      </c>
      <c r="H2159" s="85">
        <v>16052000</v>
      </c>
      <c r="I2159" s="85">
        <v>728</v>
      </c>
      <c r="J2159" s="83" t="s">
        <v>2580</v>
      </c>
      <c r="K2159" s="83" t="s">
        <v>2581</v>
      </c>
      <c r="L2159" s="86">
        <v>70</v>
      </c>
      <c r="M2159" s="83" t="s">
        <v>286</v>
      </c>
    </row>
    <row r="2160" spans="2:13" ht="13.15" customHeight="1" x14ac:dyDescent="0.2">
      <c r="B2160" s="61">
        <v>71</v>
      </c>
      <c r="C2160" s="82">
        <v>46</v>
      </c>
      <c r="D2160" s="83" t="s">
        <v>2553</v>
      </c>
      <c r="E2160" s="84">
        <v>20763</v>
      </c>
      <c r="F2160" s="84" t="s">
        <v>2592</v>
      </c>
      <c r="G2160" s="83" t="s">
        <v>2579</v>
      </c>
      <c r="H2160" s="85">
        <v>16052000</v>
      </c>
      <c r="I2160" s="85">
        <v>728</v>
      </c>
      <c r="J2160" s="83" t="s">
        <v>2580</v>
      </c>
      <c r="K2160" s="83" t="s">
        <v>2581</v>
      </c>
      <c r="L2160" s="86">
        <v>71</v>
      </c>
      <c r="M2160" s="83" t="s">
        <v>1985</v>
      </c>
    </row>
    <row r="2161" spans="2:13" ht="13.15" customHeight="1" x14ac:dyDescent="0.2">
      <c r="B2161" s="61">
        <v>73</v>
      </c>
      <c r="C2161" s="82">
        <v>46</v>
      </c>
      <c r="D2161" s="83" t="s">
        <v>2553</v>
      </c>
      <c r="E2161" s="84">
        <v>20823</v>
      </c>
      <c r="F2161" s="84" t="s">
        <v>2557</v>
      </c>
      <c r="G2161" s="83" t="s">
        <v>2579</v>
      </c>
      <c r="H2161" s="85">
        <v>16052000</v>
      </c>
      <c r="I2161" s="85">
        <v>728</v>
      </c>
      <c r="J2161" s="83" t="s">
        <v>2580</v>
      </c>
      <c r="K2161" s="83" t="s">
        <v>2581</v>
      </c>
      <c r="L2161" s="86">
        <v>73</v>
      </c>
      <c r="M2161" s="83" t="s">
        <v>2593</v>
      </c>
    </row>
    <row r="2162" spans="2:13" ht="13.15" customHeight="1" x14ac:dyDescent="0.2">
      <c r="B2162" s="61">
        <v>74</v>
      </c>
      <c r="C2162" s="82">
        <v>46</v>
      </c>
      <c r="D2162" s="83" t="s">
        <v>2553</v>
      </c>
      <c r="E2162" s="84">
        <v>20778</v>
      </c>
      <c r="F2162" s="84" t="s">
        <v>2589</v>
      </c>
      <c r="G2162" s="83" t="s">
        <v>2579</v>
      </c>
      <c r="H2162" s="85">
        <v>16052000</v>
      </c>
      <c r="I2162" s="85">
        <v>728</v>
      </c>
      <c r="J2162" s="83" t="s">
        <v>2580</v>
      </c>
      <c r="K2162" s="83" t="s">
        <v>2581</v>
      </c>
      <c r="L2162" s="86">
        <v>74</v>
      </c>
      <c r="M2162" s="83" t="s">
        <v>2594</v>
      </c>
    </row>
    <row r="2163" spans="2:13" ht="13.15" customHeight="1" x14ac:dyDescent="0.2">
      <c r="B2163" s="61">
        <v>75</v>
      </c>
      <c r="C2163" s="82">
        <v>46</v>
      </c>
      <c r="D2163" s="83" t="s">
        <v>2553</v>
      </c>
      <c r="E2163" s="84">
        <v>20823</v>
      </c>
      <c r="F2163" s="84" t="s">
        <v>2557</v>
      </c>
      <c r="G2163" s="83" t="s">
        <v>2579</v>
      </c>
      <c r="H2163" s="85">
        <v>16052000</v>
      </c>
      <c r="I2163" s="85">
        <v>728</v>
      </c>
      <c r="J2163" s="83" t="s">
        <v>2580</v>
      </c>
      <c r="K2163" s="83" t="s">
        <v>2581</v>
      </c>
      <c r="L2163" s="86">
        <v>75</v>
      </c>
      <c r="M2163" s="83" t="s">
        <v>2595</v>
      </c>
    </row>
    <row r="2164" spans="2:13" ht="13.15" customHeight="1" x14ac:dyDescent="0.2">
      <c r="B2164" s="61">
        <v>77</v>
      </c>
      <c r="C2164" s="82">
        <v>46</v>
      </c>
      <c r="D2164" s="83" t="s">
        <v>2553</v>
      </c>
      <c r="E2164" s="84">
        <v>20823</v>
      </c>
      <c r="F2164" s="84" t="s">
        <v>2557</v>
      </c>
      <c r="G2164" s="83" t="s">
        <v>2579</v>
      </c>
      <c r="H2164" s="85">
        <v>16052000</v>
      </c>
      <c r="I2164" s="85">
        <v>728</v>
      </c>
      <c r="J2164" s="83" t="s">
        <v>2580</v>
      </c>
      <c r="K2164" s="83" t="s">
        <v>2581</v>
      </c>
      <c r="L2164" s="86">
        <v>77</v>
      </c>
      <c r="M2164" s="83" t="s">
        <v>2112</v>
      </c>
    </row>
    <row r="2165" spans="2:13" ht="13.15" customHeight="1" x14ac:dyDescent="0.2">
      <c r="B2165" s="61">
        <v>79</v>
      </c>
      <c r="C2165" s="82">
        <v>46</v>
      </c>
      <c r="D2165" s="83" t="s">
        <v>2553</v>
      </c>
      <c r="E2165" s="84">
        <v>20872</v>
      </c>
      <c r="F2165" s="84" t="s">
        <v>1966</v>
      </c>
      <c r="G2165" s="83" t="s">
        <v>2579</v>
      </c>
      <c r="H2165" s="85">
        <v>16052000</v>
      </c>
      <c r="I2165" s="85">
        <v>728</v>
      </c>
      <c r="J2165" s="83" t="s">
        <v>2580</v>
      </c>
      <c r="K2165" s="83" t="s">
        <v>2581</v>
      </c>
      <c r="L2165" s="86">
        <v>79</v>
      </c>
      <c r="M2165" s="83" t="s">
        <v>2596</v>
      </c>
    </row>
    <row r="2166" spans="2:13" ht="13.15" customHeight="1" x14ac:dyDescent="0.2">
      <c r="B2166" s="61">
        <v>80</v>
      </c>
      <c r="C2166" s="82">
        <v>46</v>
      </c>
      <c r="D2166" s="83" t="s">
        <v>2553</v>
      </c>
      <c r="E2166" s="84">
        <v>20816</v>
      </c>
      <c r="F2166" s="84" t="s">
        <v>2559</v>
      </c>
      <c r="G2166" s="83" t="s">
        <v>2579</v>
      </c>
      <c r="H2166" s="85">
        <v>16052000</v>
      </c>
      <c r="I2166" s="85">
        <v>728</v>
      </c>
      <c r="J2166" s="83" t="s">
        <v>2580</v>
      </c>
      <c r="K2166" s="83" t="s">
        <v>2581</v>
      </c>
      <c r="L2166" s="86">
        <v>80</v>
      </c>
      <c r="M2166" s="83" t="s">
        <v>2597</v>
      </c>
    </row>
    <row r="2167" spans="2:13" ht="13.15" customHeight="1" x14ac:dyDescent="0.2">
      <c r="B2167" s="61">
        <v>82</v>
      </c>
      <c r="C2167" s="82">
        <v>46</v>
      </c>
      <c r="D2167" s="83" t="s">
        <v>2553</v>
      </c>
      <c r="E2167" s="84">
        <v>20778</v>
      </c>
      <c r="F2167" s="84" t="s">
        <v>2589</v>
      </c>
      <c r="G2167" s="83" t="s">
        <v>2579</v>
      </c>
      <c r="H2167" s="85">
        <v>16052000</v>
      </c>
      <c r="I2167" s="85">
        <v>728</v>
      </c>
      <c r="J2167" s="83" t="s">
        <v>2580</v>
      </c>
      <c r="K2167" s="83" t="s">
        <v>2581</v>
      </c>
      <c r="L2167" s="86">
        <v>82</v>
      </c>
      <c r="M2167" s="83" t="s">
        <v>2598</v>
      </c>
    </row>
    <row r="2168" spans="2:13" ht="13.15" customHeight="1" x14ac:dyDescent="0.2">
      <c r="B2168" s="61">
        <v>85</v>
      </c>
      <c r="C2168" s="82">
        <v>46</v>
      </c>
      <c r="D2168" s="83" t="s">
        <v>2553</v>
      </c>
      <c r="E2168" s="84">
        <v>20823</v>
      </c>
      <c r="F2168" s="84" t="s">
        <v>2557</v>
      </c>
      <c r="G2168" s="83" t="s">
        <v>2579</v>
      </c>
      <c r="H2168" s="85">
        <v>16052000</v>
      </c>
      <c r="I2168" s="85">
        <v>728</v>
      </c>
      <c r="J2168" s="83" t="s">
        <v>2580</v>
      </c>
      <c r="K2168" s="83" t="s">
        <v>2581</v>
      </c>
      <c r="L2168" s="86">
        <v>85</v>
      </c>
      <c r="M2168" s="83" t="s">
        <v>2600</v>
      </c>
    </row>
    <row r="2169" spans="2:13" ht="13.15" customHeight="1" x14ac:dyDescent="0.2">
      <c r="B2169" s="61">
        <v>87</v>
      </c>
      <c r="C2169" s="82">
        <v>46</v>
      </c>
      <c r="D2169" s="83" t="s">
        <v>2553</v>
      </c>
      <c r="E2169" s="84">
        <v>20823</v>
      </c>
      <c r="F2169" s="84" t="s">
        <v>2557</v>
      </c>
      <c r="G2169" s="83" t="s">
        <v>2579</v>
      </c>
      <c r="H2169" s="85">
        <v>16052000</v>
      </c>
      <c r="I2169" s="85">
        <v>728</v>
      </c>
      <c r="J2169" s="83" t="s">
        <v>2580</v>
      </c>
      <c r="K2169" s="83" t="s">
        <v>2581</v>
      </c>
      <c r="L2169" s="86">
        <v>87</v>
      </c>
      <c r="M2169" s="83" t="s">
        <v>2601</v>
      </c>
    </row>
    <row r="2170" spans="2:13" ht="13.15" customHeight="1" x14ac:dyDescent="0.2">
      <c r="B2170" s="61">
        <v>88</v>
      </c>
      <c r="C2170" s="82">
        <v>46</v>
      </c>
      <c r="D2170" s="83" t="s">
        <v>2553</v>
      </c>
      <c r="E2170" s="84">
        <v>56625</v>
      </c>
      <c r="F2170" s="84" t="s">
        <v>2582</v>
      </c>
      <c r="G2170" s="83" t="s">
        <v>2579</v>
      </c>
      <c r="H2170" s="85">
        <v>16052000</v>
      </c>
      <c r="I2170" s="85">
        <v>728</v>
      </c>
      <c r="J2170" s="83" t="s">
        <v>2580</v>
      </c>
      <c r="K2170" s="83" t="s">
        <v>2581</v>
      </c>
      <c r="L2170" s="86">
        <v>88</v>
      </c>
      <c r="M2170" s="83" t="s">
        <v>2602</v>
      </c>
    </row>
    <row r="2171" spans="2:13" ht="13.15" customHeight="1" x14ac:dyDescent="0.2">
      <c r="B2171" s="61">
        <v>89</v>
      </c>
      <c r="C2171" s="82">
        <v>46</v>
      </c>
      <c r="D2171" s="83" t="s">
        <v>2553</v>
      </c>
      <c r="E2171" s="84">
        <v>20816</v>
      </c>
      <c r="F2171" s="84" t="s">
        <v>2559</v>
      </c>
      <c r="G2171" s="83" t="s">
        <v>2579</v>
      </c>
      <c r="H2171" s="85">
        <v>16052000</v>
      </c>
      <c r="I2171" s="85">
        <v>728</v>
      </c>
      <c r="J2171" s="83" t="s">
        <v>2580</v>
      </c>
      <c r="K2171" s="83" t="s">
        <v>2581</v>
      </c>
      <c r="L2171" s="86">
        <v>89</v>
      </c>
      <c r="M2171" s="83" t="s">
        <v>2603</v>
      </c>
    </row>
    <row r="2172" spans="2:13" ht="13.15" customHeight="1" x14ac:dyDescent="0.2">
      <c r="B2172" s="61">
        <v>90</v>
      </c>
      <c r="C2172" s="82">
        <v>46</v>
      </c>
      <c r="D2172" s="83" t="s">
        <v>2553</v>
      </c>
      <c r="E2172" s="84">
        <v>20823</v>
      </c>
      <c r="F2172" s="84" t="s">
        <v>2557</v>
      </c>
      <c r="G2172" s="83" t="s">
        <v>2579</v>
      </c>
      <c r="H2172" s="85">
        <v>16052000</v>
      </c>
      <c r="I2172" s="85">
        <v>728</v>
      </c>
      <c r="J2172" s="83" t="s">
        <v>2580</v>
      </c>
      <c r="K2172" s="83" t="s">
        <v>2581</v>
      </c>
      <c r="L2172" s="86">
        <v>90</v>
      </c>
      <c r="M2172" s="83" t="s">
        <v>2604</v>
      </c>
    </row>
    <row r="2173" spans="2:13" ht="13.15" customHeight="1" x14ac:dyDescent="0.2">
      <c r="B2173" s="61">
        <v>91</v>
      </c>
      <c r="C2173" s="82">
        <v>46</v>
      </c>
      <c r="D2173" s="83" t="s">
        <v>2553</v>
      </c>
      <c r="E2173" s="84">
        <v>56624</v>
      </c>
      <c r="F2173" s="84" t="s">
        <v>2599</v>
      </c>
      <c r="G2173" s="83" t="s">
        <v>2579</v>
      </c>
      <c r="H2173" s="85">
        <v>16052000</v>
      </c>
      <c r="I2173" s="85">
        <v>728</v>
      </c>
      <c r="J2173" s="83" t="s">
        <v>2580</v>
      </c>
      <c r="K2173" s="83" t="s">
        <v>2581</v>
      </c>
      <c r="L2173" s="86">
        <v>91</v>
      </c>
      <c r="M2173" s="83" t="s">
        <v>2605</v>
      </c>
    </row>
    <row r="2174" spans="2:13" ht="13.15" customHeight="1" x14ac:dyDescent="0.2">
      <c r="B2174" s="61">
        <v>93</v>
      </c>
      <c r="C2174" s="82">
        <v>46</v>
      </c>
      <c r="D2174" s="83" t="s">
        <v>2553</v>
      </c>
      <c r="E2174" s="84">
        <v>20823</v>
      </c>
      <c r="F2174" s="84" t="s">
        <v>2557</v>
      </c>
      <c r="G2174" s="83" t="s">
        <v>2579</v>
      </c>
      <c r="H2174" s="85">
        <v>16052000</v>
      </c>
      <c r="I2174" s="85">
        <v>728</v>
      </c>
      <c r="J2174" s="83" t="s">
        <v>2580</v>
      </c>
      <c r="K2174" s="83" t="s">
        <v>2581</v>
      </c>
      <c r="L2174" s="86">
        <v>93</v>
      </c>
      <c r="M2174" s="83" t="s">
        <v>3183</v>
      </c>
    </row>
    <row r="2175" spans="2:13" ht="13.15" customHeight="1" x14ac:dyDescent="0.2">
      <c r="B2175" s="61">
        <v>94</v>
      </c>
      <c r="C2175" s="82">
        <v>46</v>
      </c>
      <c r="D2175" s="83" t="s">
        <v>2553</v>
      </c>
      <c r="E2175" s="84">
        <v>20778</v>
      </c>
      <c r="F2175" s="84" t="s">
        <v>2589</v>
      </c>
      <c r="G2175" s="83" t="s">
        <v>2579</v>
      </c>
      <c r="H2175" s="85">
        <v>16052000</v>
      </c>
      <c r="I2175" s="85">
        <v>728</v>
      </c>
      <c r="J2175" s="83" t="s">
        <v>2580</v>
      </c>
      <c r="K2175" s="83" t="s">
        <v>2581</v>
      </c>
      <c r="L2175" s="86">
        <v>94</v>
      </c>
      <c r="M2175" s="83" t="s">
        <v>806</v>
      </c>
    </row>
    <row r="2176" spans="2:13" ht="13.15" customHeight="1" x14ac:dyDescent="0.2">
      <c r="B2176" s="61">
        <v>95</v>
      </c>
      <c r="C2176" s="82">
        <v>46</v>
      </c>
      <c r="D2176" s="83" t="s">
        <v>2553</v>
      </c>
      <c r="E2176" s="84">
        <v>20823</v>
      </c>
      <c r="F2176" s="84" t="s">
        <v>2557</v>
      </c>
      <c r="G2176" s="83" t="s">
        <v>2579</v>
      </c>
      <c r="H2176" s="85">
        <v>16052000</v>
      </c>
      <c r="I2176" s="85">
        <v>728</v>
      </c>
      <c r="J2176" s="83" t="s">
        <v>2580</v>
      </c>
      <c r="K2176" s="83" t="s">
        <v>2581</v>
      </c>
      <c r="L2176" s="86">
        <v>95</v>
      </c>
      <c r="M2176" s="83" t="s">
        <v>2606</v>
      </c>
    </row>
    <row r="2177" spans="2:13" ht="13.15" customHeight="1" x14ac:dyDescent="0.2">
      <c r="B2177" s="61">
        <v>97</v>
      </c>
      <c r="C2177" s="82">
        <v>46</v>
      </c>
      <c r="D2177" s="83" t="s">
        <v>2553</v>
      </c>
      <c r="E2177" s="84">
        <v>20816</v>
      </c>
      <c r="F2177" s="84" t="s">
        <v>2559</v>
      </c>
      <c r="G2177" s="83" t="s">
        <v>2579</v>
      </c>
      <c r="H2177" s="85">
        <v>16052000</v>
      </c>
      <c r="I2177" s="85">
        <v>728</v>
      </c>
      <c r="J2177" s="83" t="s">
        <v>2580</v>
      </c>
      <c r="K2177" s="83" t="s">
        <v>2581</v>
      </c>
      <c r="L2177" s="86">
        <v>97</v>
      </c>
      <c r="M2177" s="83" t="s">
        <v>2607</v>
      </c>
    </row>
    <row r="2178" spans="2:13" ht="13.15" customHeight="1" x14ac:dyDescent="0.2">
      <c r="B2178" s="61">
        <v>99</v>
      </c>
      <c r="C2178" s="82">
        <v>46</v>
      </c>
      <c r="D2178" s="83" t="s">
        <v>2553</v>
      </c>
      <c r="E2178" s="84">
        <v>20872</v>
      </c>
      <c r="F2178" s="84" t="s">
        <v>1966</v>
      </c>
      <c r="G2178" s="83" t="s">
        <v>2579</v>
      </c>
      <c r="H2178" s="85">
        <v>16052000</v>
      </c>
      <c r="I2178" s="85">
        <v>728</v>
      </c>
      <c r="J2178" s="83" t="s">
        <v>2580</v>
      </c>
      <c r="K2178" s="83" t="s">
        <v>2581</v>
      </c>
      <c r="L2178" s="86">
        <v>99</v>
      </c>
      <c r="M2178" s="83" t="s">
        <v>2608</v>
      </c>
    </row>
    <row r="2179" spans="2:13" ht="13.15" customHeight="1" x14ac:dyDescent="0.2">
      <c r="B2179" s="61">
        <v>100</v>
      </c>
      <c r="C2179" s="82">
        <v>46</v>
      </c>
      <c r="D2179" s="83" t="s">
        <v>2553</v>
      </c>
      <c r="E2179" s="84">
        <v>20823</v>
      </c>
      <c r="F2179" s="84" t="s">
        <v>2557</v>
      </c>
      <c r="G2179" s="83" t="s">
        <v>2579</v>
      </c>
      <c r="H2179" s="85">
        <v>16052000</v>
      </c>
      <c r="I2179" s="85">
        <v>728</v>
      </c>
      <c r="J2179" s="83" t="s">
        <v>2580</v>
      </c>
      <c r="K2179" s="83" t="s">
        <v>2581</v>
      </c>
      <c r="L2179" s="86">
        <v>100</v>
      </c>
      <c r="M2179" s="83" t="s">
        <v>2609</v>
      </c>
    </row>
    <row r="2180" spans="2:13" ht="13.15" customHeight="1" x14ac:dyDescent="0.2">
      <c r="B2180" s="61">
        <v>101</v>
      </c>
      <c r="C2180" s="82">
        <v>46</v>
      </c>
      <c r="D2180" s="83" t="s">
        <v>2553</v>
      </c>
      <c r="E2180" s="84">
        <v>20823</v>
      </c>
      <c r="F2180" s="84" t="s">
        <v>2557</v>
      </c>
      <c r="G2180" s="83" t="s">
        <v>2579</v>
      </c>
      <c r="H2180" s="85">
        <v>16052000</v>
      </c>
      <c r="I2180" s="85">
        <v>728</v>
      </c>
      <c r="J2180" s="83" t="s">
        <v>2580</v>
      </c>
      <c r="K2180" s="83" t="s">
        <v>2581</v>
      </c>
      <c r="L2180" s="86">
        <v>101</v>
      </c>
      <c r="M2180" s="83" t="s">
        <v>2610</v>
      </c>
    </row>
    <row r="2181" spans="2:13" ht="13.15" customHeight="1" x14ac:dyDescent="0.2">
      <c r="B2181" s="61">
        <v>102</v>
      </c>
      <c r="C2181" s="82">
        <v>46</v>
      </c>
      <c r="D2181" s="83" t="s">
        <v>2553</v>
      </c>
      <c r="E2181" s="84">
        <v>20872</v>
      </c>
      <c r="F2181" s="84" t="s">
        <v>1966</v>
      </c>
      <c r="G2181" s="83" t="s">
        <v>2579</v>
      </c>
      <c r="H2181" s="85">
        <v>16052000</v>
      </c>
      <c r="I2181" s="85">
        <v>728</v>
      </c>
      <c r="J2181" s="83" t="s">
        <v>2580</v>
      </c>
      <c r="K2181" s="83" t="s">
        <v>2581</v>
      </c>
      <c r="L2181" s="86">
        <v>102</v>
      </c>
      <c r="M2181" s="83" t="s">
        <v>2611</v>
      </c>
    </row>
    <row r="2182" spans="2:13" ht="13.15" customHeight="1" x14ac:dyDescent="0.2">
      <c r="B2182" s="61">
        <v>103</v>
      </c>
      <c r="C2182" s="82">
        <v>46</v>
      </c>
      <c r="D2182" s="83" t="s">
        <v>2553</v>
      </c>
      <c r="E2182" s="84">
        <v>20778</v>
      </c>
      <c r="F2182" s="84" t="s">
        <v>2589</v>
      </c>
      <c r="G2182" s="83" t="s">
        <v>2579</v>
      </c>
      <c r="H2182" s="85">
        <v>16052000</v>
      </c>
      <c r="I2182" s="85">
        <v>728</v>
      </c>
      <c r="J2182" s="83" t="s">
        <v>2580</v>
      </c>
      <c r="K2182" s="83" t="s">
        <v>2581</v>
      </c>
      <c r="L2182" s="86">
        <v>103</v>
      </c>
      <c r="M2182" s="83" t="s">
        <v>2612</v>
      </c>
    </row>
    <row r="2183" spans="2:13" ht="13.15" customHeight="1" x14ac:dyDescent="0.2">
      <c r="B2183" s="61">
        <v>104</v>
      </c>
      <c r="C2183" s="82">
        <v>46</v>
      </c>
      <c r="D2183" s="83" t="s">
        <v>2553</v>
      </c>
      <c r="E2183" s="84">
        <v>20816</v>
      </c>
      <c r="F2183" s="84" t="s">
        <v>2559</v>
      </c>
      <c r="G2183" s="83" t="s">
        <v>2579</v>
      </c>
      <c r="H2183" s="85">
        <v>16052000</v>
      </c>
      <c r="I2183" s="85">
        <v>728</v>
      </c>
      <c r="J2183" s="83" t="s">
        <v>2580</v>
      </c>
      <c r="K2183" s="83" t="s">
        <v>2581</v>
      </c>
      <c r="L2183" s="86">
        <v>104</v>
      </c>
      <c r="M2183" s="83" t="s">
        <v>2613</v>
      </c>
    </row>
    <row r="2184" spans="2:13" ht="13.15" customHeight="1" x14ac:dyDescent="0.2">
      <c r="B2184" s="61">
        <v>105</v>
      </c>
      <c r="C2184" s="82">
        <v>46</v>
      </c>
      <c r="D2184" s="83" t="s">
        <v>2553</v>
      </c>
      <c r="E2184" s="84">
        <v>20669</v>
      </c>
      <c r="F2184" s="84" t="s">
        <v>1884</v>
      </c>
      <c r="G2184" s="83" t="s">
        <v>2579</v>
      </c>
      <c r="H2184" s="85">
        <v>16052000</v>
      </c>
      <c r="I2184" s="85">
        <v>728</v>
      </c>
      <c r="J2184" s="83" t="s">
        <v>2580</v>
      </c>
      <c r="K2184" s="83" t="s">
        <v>2581</v>
      </c>
      <c r="L2184" s="86">
        <v>105</v>
      </c>
      <c r="M2184" s="83" t="s">
        <v>241</v>
      </c>
    </row>
    <row r="2185" spans="2:13" ht="13.15" customHeight="1" x14ac:dyDescent="0.2">
      <c r="B2185" s="61">
        <v>108</v>
      </c>
      <c r="C2185" s="82">
        <v>46</v>
      </c>
      <c r="D2185" s="83" t="s">
        <v>2553</v>
      </c>
      <c r="E2185" s="84">
        <v>20823</v>
      </c>
      <c r="F2185" s="84" t="s">
        <v>2557</v>
      </c>
      <c r="G2185" s="83" t="s">
        <v>2579</v>
      </c>
      <c r="H2185" s="85">
        <v>16052000</v>
      </c>
      <c r="I2185" s="85">
        <v>728</v>
      </c>
      <c r="J2185" s="83" t="s">
        <v>2580</v>
      </c>
      <c r="K2185" s="83" t="s">
        <v>2581</v>
      </c>
      <c r="L2185" s="86">
        <v>108</v>
      </c>
      <c r="M2185" s="83" t="s">
        <v>2614</v>
      </c>
    </row>
    <row r="2186" spans="2:13" ht="13.15" customHeight="1" x14ac:dyDescent="0.2">
      <c r="B2186" s="61">
        <v>109</v>
      </c>
      <c r="C2186" s="82">
        <v>46</v>
      </c>
      <c r="D2186" s="83" t="s">
        <v>2553</v>
      </c>
      <c r="E2186" s="84">
        <v>20872</v>
      </c>
      <c r="F2186" s="84" t="s">
        <v>1966</v>
      </c>
      <c r="G2186" s="83" t="s">
        <v>2579</v>
      </c>
      <c r="H2186" s="85">
        <v>16052000</v>
      </c>
      <c r="I2186" s="85">
        <v>728</v>
      </c>
      <c r="J2186" s="83" t="s">
        <v>2580</v>
      </c>
      <c r="K2186" s="83" t="s">
        <v>2581</v>
      </c>
      <c r="L2186" s="86">
        <v>109</v>
      </c>
      <c r="M2186" s="83" t="s">
        <v>2615</v>
      </c>
    </row>
    <row r="2187" spans="2:13" ht="13.15" customHeight="1" x14ac:dyDescent="0.2">
      <c r="B2187" s="61">
        <v>110</v>
      </c>
      <c r="C2187" s="82">
        <v>46</v>
      </c>
      <c r="D2187" s="83" t="s">
        <v>2553</v>
      </c>
      <c r="E2187" s="84">
        <v>56625</v>
      </c>
      <c r="F2187" s="84" t="s">
        <v>2582</v>
      </c>
      <c r="G2187" s="83" t="s">
        <v>2579</v>
      </c>
      <c r="H2187" s="85">
        <v>16052000</v>
      </c>
      <c r="I2187" s="85">
        <v>728</v>
      </c>
      <c r="J2187" s="83" t="s">
        <v>2580</v>
      </c>
      <c r="K2187" s="83" t="s">
        <v>2581</v>
      </c>
      <c r="L2187" s="86">
        <v>110</v>
      </c>
      <c r="M2187" s="83" t="s">
        <v>2616</v>
      </c>
    </row>
    <row r="2188" spans="2:13" ht="13.15" customHeight="1" x14ac:dyDescent="0.2">
      <c r="B2188" s="61">
        <v>106</v>
      </c>
      <c r="C2188" s="82">
        <v>46</v>
      </c>
      <c r="D2188" s="83" t="s">
        <v>2553</v>
      </c>
      <c r="E2188" s="84">
        <v>20823</v>
      </c>
      <c r="F2188" s="84" t="s">
        <v>2557</v>
      </c>
      <c r="G2188" s="83" t="s">
        <v>2579</v>
      </c>
      <c r="H2188" s="85">
        <v>16052000</v>
      </c>
      <c r="I2188" s="85">
        <v>728</v>
      </c>
      <c r="J2188" s="83" t="s">
        <v>2580</v>
      </c>
      <c r="K2188" s="83" t="s">
        <v>2581</v>
      </c>
      <c r="L2188" s="86">
        <v>106</v>
      </c>
      <c r="M2188" s="83" t="s">
        <v>3184</v>
      </c>
    </row>
    <row r="2189" spans="2:13" ht="13.15" customHeight="1" x14ac:dyDescent="0.2">
      <c r="B2189" s="61">
        <v>112</v>
      </c>
      <c r="C2189" s="82">
        <v>46</v>
      </c>
      <c r="D2189" s="83" t="s">
        <v>2553</v>
      </c>
      <c r="E2189" s="84">
        <v>20823</v>
      </c>
      <c r="F2189" s="84" t="s">
        <v>2557</v>
      </c>
      <c r="G2189" s="83" t="s">
        <v>2579</v>
      </c>
      <c r="H2189" s="85">
        <v>16052000</v>
      </c>
      <c r="I2189" s="85">
        <v>728</v>
      </c>
      <c r="J2189" s="83" t="s">
        <v>2580</v>
      </c>
      <c r="K2189" s="83" t="s">
        <v>2581</v>
      </c>
      <c r="L2189" s="86">
        <v>112</v>
      </c>
      <c r="M2189" s="83" t="s">
        <v>2617</v>
      </c>
    </row>
    <row r="2190" spans="2:13" ht="13.15" customHeight="1" x14ac:dyDescent="0.2">
      <c r="B2190" s="61">
        <v>114</v>
      </c>
      <c r="C2190" s="82">
        <v>46</v>
      </c>
      <c r="D2190" s="83" t="s">
        <v>2553</v>
      </c>
      <c r="E2190" s="84">
        <v>20823</v>
      </c>
      <c r="F2190" s="84" t="s">
        <v>2557</v>
      </c>
      <c r="G2190" s="83" t="s">
        <v>2579</v>
      </c>
      <c r="H2190" s="85">
        <v>16052000</v>
      </c>
      <c r="I2190" s="85">
        <v>728</v>
      </c>
      <c r="J2190" s="83" t="s">
        <v>2580</v>
      </c>
      <c r="K2190" s="83" t="s">
        <v>2581</v>
      </c>
      <c r="L2190" s="86">
        <v>114</v>
      </c>
      <c r="M2190" s="83" t="s">
        <v>2618</v>
      </c>
    </row>
    <row r="2191" spans="2:13" ht="13.15" customHeight="1" x14ac:dyDescent="0.2">
      <c r="B2191" s="61">
        <v>115</v>
      </c>
      <c r="C2191" s="82">
        <v>46</v>
      </c>
      <c r="D2191" s="83" t="s">
        <v>2553</v>
      </c>
      <c r="E2191" s="84">
        <v>20872</v>
      </c>
      <c r="F2191" s="84" t="s">
        <v>1966</v>
      </c>
      <c r="G2191" s="83" t="s">
        <v>2579</v>
      </c>
      <c r="H2191" s="85">
        <v>16052000</v>
      </c>
      <c r="I2191" s="85">
        <v>728</v>
      </c>
      <c r="J2191" s="83" t="s">
        <v>2580</v>
      </c>
      <c r="K2191" s="83" t="s">
        <v>2581</v>
      </c>
      <c r="L2191" s="86">
        <v>115</v>
      </c>
      <c r="M2191" s="83" t="s">
        <v>2619</v>
      </c>
    </row>
    <row r="2192" spans="2:13" ht="13.15" customHeight="1" x14ac:dyDescent="0.2">
      <c r="B2192" s="61">
        <v>116</v>
      </c>
      <c r="C2192" s="82">
        <v>46</v>
      </c>
      <c r="D2192" s="83" t="s">
        <v>2553</v>
      </c>
      <c r="E2192" s="84">
        <v>20816</v>
      </c>
      <c r="F2192" s="84" t="s">
        <v>2559</v>
      </c>
      <c r="G2192" s="83" t="s">
        <v>2579</v>
      </c>
      <c r="H2192" s="85">
        <v>16052000</v>
      </c>
      <c r="I2192" s="85">
        <v>728</v>
      </c>
      <c r="J2192" s="83" t="s">
        <v>2580</v>
      </c>
      <c r="K2192" s="83" t="s">
        <v>2581</v>
      </c>
      <c r="L2192" s="86">
        <v>116</v>
      </c>
      <c r="M2192" s="83" t="s">
        <v>2388</v>
      </c>
    </row>
    <row r="2193" spans="2:13" ht="13.15" customHeight="1" x14ac:dyDescent="0.2">
      <c r="B2193" s="61">
        <v>117</v>
      </c>
      <c r="C2193" s="82">
        <v>46</v>
      </c>
      <c r="D2193" s="83" t="s">
        <v>2553</v>
      </c>
      <c r="E2193" s="84">
        <v>20872</v>
      </c>
      <c r="F2193" s="84" t="s">
        <v>1966</v>
      </c>
      <c r="G2193" s="83" t="s">
        <v>2579</v>
      </c>
      <c r="H2193" s="85">
        <v>16052000</v>
      </c>
      <c r="I2193" s="85">
        <v>728</v>
      </c>
      <c r="J2193" s="83" t="s">
        <v>2580</v>
      </c>
      <c r="K2193" s="83" t="s">
        <v>2581</v>
      </c>
      <c r="L2193" s="86">
        <v>117</v>
      </c>
      <c r="M2193" s="83" t="s">
        <v>2620</v>
      </c>
    </row>
    <row r="2194" spans="2:13" ht="13.15" customHeight="1" x14ac:dyDescent="0.2">
      <c r="B2194" s="61">
        <v>120</v>
      </c>
      <c r="C2194" s="82">
        <v>46</v>
      </c>
      <c r="D2194" s="83" t="s">
        <v>2553</v>
      </c>
      <c r="E2194" s="84">
        <v>20823</v>
      </c>
      <c r="F2194" s="84" t="s">
        <v>2557</v>
      </c>
      <c r="G2194" s="83" t="s">
        <v>2579</v>
      </c>
      <c r="H2194" s="85">
        <v>16052000</v>
      </c>
      <c r="I2194" s="85">
        <v>728</v>
      </c>
      <c r="J2194" s="83" t="s">
        <v>2580</v>
      </c>
      <c r="K2194" s="83" t="s">
        <v>2581</v>
      </c>
      <c r="L2194" s="86">
        <v>120</v>
      </c>
      <c r="M2194" s="83" t="s">
        <v>2621</v>
      </c>
    </row>
    <row r="2195" spans="2:13" ht="13.15" customHeight="1" x14ac:dyDescent="0.2">
      <c r="B2195" s="61">
        <v>2751</v>
      </c>
      <c r="C2195" s="82">
        <v>46</v>
      </c>
      <c r="D2195" s="83" t="s">
        <v>2553</v>
      </c>
      <c r="E2195" s="84">
        <v>20867</v>
      </c>
      <c r="F2195" s="84" t="s">
        <v>2622</v>
      </c>
      <c r="G2195" s="83" t="s">
        <v>2423</v>
      </c>
      <c r="H2195" s="85">
        <v>16076023</v>
      </c>
      <c r="I2195" s="85">
        <v>814</v>
      </c>
      <c r="J2195" s="83" t="s">
        <v>2623</v>
      </c>
      <c r="K2195" s="83" t="s">
        <v>2623</v>
      </c>
      <c r="L2195" s="86">
        <v>2751</v>
      </c>
      <c r="M2195" s="83" t="s">
        <v>2624</v>
      </c>
    </row>
    <row r="2196" spans="2:13" ht="13.15" customHeight="1" x14ac:dyDescent="0.2">
      <c r="B2196" s="61">
        <v>2752</v>
      </c>
      <c r="C2196" s="82">
        <v>46</v>
      </c>
      <c r="D2196" s="83" t="s">
        <v>2553</v>
      </c>
      <c r="E2196" s="84">
        <v>20867</v>
      </c>
      <c r="F2196" s="84" t="s">
        <v>2622</v>
      </c>
      <c r="G2196" s="83" t="s">
        <v>2423</v>
      </c>
      <c r="H2196" s="85">
        <v>16076023</v>
      </c>
      <c r="I2196" s="85">
        <v>814</v>
      </c>
      <c r="J2196" s="83" t="s">
        <v>2623</v>
      </c>
      <c r="K2196" s="83" t="s">
        <v>2623</v>
      </c>
      <c r="L2196" s="86">
        <v>2752</v>
      </c>
      <c r="M2196" s="83" t="s">
        <v>2623</v>
      </c>
    </row>
    <row r="2197" spans="2:13" ht="13.15" customHeight="1" x14ac:dyDescent="0.2">
      <c r="B2197" s="61">
        <v>2753</v>
      </c>
      <c r="C2197" s="82">
        <v>46</v>
      </c>
      <c r="D2197" s="83" t="s">
        <v>2553</v>
      </c>
      <c r="E2197" s="84">
        <v>20816</v>
      </c>
      <c r="F2197" s="84" t="s">
        <v>2559</v>
      </c>
      <c r="G2197" s="83" t="s">
        <v>2423</v>
      </c>
      <c r="H2197" s="85">
        <v>16076023</v>
      </c>
      <c r="I2197" s="85">
        <v>814</v>
      </c>
      <c r="J2197" s="83" t="s">
        <v>2623</v>
      </c>
      <c r="K2197" s="83" t="s">
        <v>2623</v>
      </c>
      <c r="L2197" s="86">
        <v>2753</v>
      </c>
      <c r="M2197" s="83" t="s">
        <v>2625</v>
      </c>
    </row>
    <row r="2198" spans="2:13" ht="13.15" customHeight="1" x14ac:dyDescent="0.2">
      <c r="B2198" s="61">
        <v>2754</v>
      </c>
      <c r="C2198" s="82">
        <v>46</v>
      </c>
      <c r="D2198" s="83" t="s">
        <v>2553</v>
      </c>
      <c r="E2198" s="84">
        <v>20867</v>
      </c>
      <c r="F2198" s="84" t="s">
        <v>2622</v>
      </c>
      <c r="G2198" s="83" t="s">
        <v>2423</v>
      </c>
      <c r="H2198" s="85">
        <v>16076023</v>
      </c>
      <c r="I2198" s="85">
        <v>814</v>
      </c>
      <c r="J2198" s="83" t="s">
        <v>2623</v>
      </c>
      <c r="K2198" s="83" t="s">
        <v>2623</v>
      </c>
      <c r="L2198" s="86">
        <v>2754</v>
      </c>
      <c r="M2198" s="83" t="s">
        <v>893</v>
      </c>
    </row>
    <row r="2199" spans="2:13" ht="13.15" customHeight="1" x14ac:dyDescent="0.2">
      <c r="B2199" s="61">
        <v>2918</v>
      </c>
      <c r="C2199" s="82">
        <v>46</v>
      </c>
      <c r="D2199" s="83" t="s">
        <v>2553</v>
      </c>
      <c r="E2199" s="84">
        <v>21041</v>
      </c>
      <c r="F2199" s="84" t="s">
        <v>2203</v>
      </c>
      <c r="G2199" s="83" t="s">
        <v>2423</v>
      </c>
      <c r="H2199" s="85">
        <v>16076088</v>
      </c>
      <c r="I2199" s="85">
        <v>2060</v>
      </c>
      <c r="J2199" s="83" t="s">
        <v>2626</v>
      </c>
      <c r="K2199" s="83" t="s">
        <v>2626</v>
      </c>
      <c r="L2199" s="86">
        <v>2918</v>
      </c>
      <c r="M2199" s="83" t="s">
        <v>2627</v>
      </c>
    </row>
    <row r="2200" spans="2:13" ht="13.15" customHeight="1" x14ac:dyDescent="0.2">
      <c r="B2200" s="61">
        <v>2919</v>
      </c>
      <c r="C2200" s="82">
        <v>46</v>
      </c>
      <c r="D2200" s="83" t="s">
        <v>2553</v>
      </c>
      <c r="E2200" s="84">
        <v>21041</v>
      </c>
      <c r="F2200" s="84" t="s">
        <v>2203</v>
      </c>
      <c r="G2200" s="83" t="s">
        <v>2423</v>
      </c>
      <c r="H2200" s="85">
        <v>16076088</v>
      </c>
      <c r="I2200" s="85">
        <v>2060</v>
      </c>
      <c r="J2200" s="83" t="s">
        <v>2626</v>
      </c>
      <c r="K2200" s="83" t="s">
        <v>2626</v>
      </c>
      <c r="L2200" s="86">
        <v>2919</v>
      </c>
      <c r="M2200" s="83" t="s">
        <v>2187</v>
      </c>
    </row>
    <row r="2201" spans="2:13" ht="13.15" customHeight="1" x14ac:dyDescent="0.2">
      <c r="B2201" s="61">
        <v>2920</v>
      </c>
      <c r="C2201" s="82">
        <v>46</v>
      </c>
      <c r="D2201" s="83" t="s">
        <v>2553</v>
      </c>
      <c r="E2201" s="84">
        <v>21041</v>
      </c>
      <c r="F2201" s="84" t="s">
        <v>2203</v>
      </c>
      <c r="G2201" s="83" t="s">
        <v>2423</v>
      </c>
      <c r="H2201" s="85">
        <v>16076088</v>
      </c>
      <c r="I2201" s="85">
        <v>2060</v>
      </c>
      <c r="J2201" s="83" t="s">
        <v>2626</v>
      </c>
      <c r="K2201" s="83" t="s">
        <v>2626</v>
      </c>
      <c r="L2201" s="86">
        <v>2920</v>
      </c>
      <c r="M2201" s="83" t="s">
        <v>2628</v>
      </c>
    </row>
    <row r="2202" spans="2:13" ht="13.15" customHeight="1" x14ac:dyDescent="0.2">
      <c r="B2202" s="61">
        <v>2921</v>
      </c>
      <c r="C2202" s="82">
        <v>46</v>
      </c>
      <c r="D2202" s="83" t="s">
        <v>2553</v>
      </c>
      <c r="E2202" s="84">
        <v>21041</v>
      </c>
      <c r="F2202" s="84" t="s">
        <v>2203</v>
      </c>
      <c r="G2202" s="83" t="s">
        <v>2423</v>
      </c>
      <c r="H2202" s="85">
        <v>16076088</v>
      </c>
      <c r="I2202" s="85">
        <v>2060</v>
      </c>
      <c r="J2202" s="83" t="s">
        <v>2626</v>
      </c>
      <c r="K2202" s="83" t="s">
        <v>2626</v>
      </c>
      <c r="L2202" s="86">
        <v>2921</v>
      </c>
      <c r="M2202" s="83" t="s">
        <v>2629</v>
      </c>
    </row>
    <row r="2203" spans="2:13" ht="13.15" customHeight="1" x14ac:dyDescent="0.2">
      <c r="B2203" s="61">
        <v>2922</v>
      </c>
      <c r="C2203" s="82">
        <v>46</v>
      </c>
      <c r="D2203" s="83" t="s">
        <v>2553</v>
      </c>
      <c r="E2203" s="84">
        <v>21041</v>
      </c>
      <c r="F2203" s="84" t="s">
        <v>2203</v>
      </c>
      <c r="G2203" s="83" t="s">
        <v>2423</v>
      </c>
      <c r="H2203" s="85">
        <v>16076088</v>
      </c>
      <c r="I2203" s="85">
        <v>2060</v>
      </c>
      <c r="J2203" s="83" t="s">
        <v>2626</v>
      </c>
      <c r="K2203" s="83" t="s">
        <v>2626</v>
      </c>
      <c r="L2203" s="86">
        <v>2922</v>
      </c>
      <c r="M2203" s="83" t="s">
        <v>2630</v>
      </c>
    </row>
    <row r="2204" spans="2:13" ht="13.15" customHeight="1" x14ac:dyDescent="0.2">
      <c r="B2204" s="61">
        <v>2923</v>
      </c>
      <c r="C2204" s="82">
        <v>46</v>
      </c>
      <c r="D2204" s="83" t="s">
        <v>2553</v>
      </c>
      <c r="E2204" s="84">
        <v>21041</v>
      </c>
      <c r="F2204" s="84" t="s">
        <v>2203</v>
      </c>
      <c r="G2204" s="83" t="s">
        <v>2423</v>
      </c>
      <c r="H2204" s="85">
        <v>16076088</v>
      </c>
      <c r="I2204" s="85">
        <v>2060</v>
      </c>
      <c r="J2204" s="83" t="s">
        <v>2626</v>
      </c>
      <c r="K2204" s="83" t="s">
        <v>2626</v>
      </c>
      <c r="L2204" s="86">
        <v>2923</v>
      </c>
      <c r="M2204" s="83" t="s">
        <v>2398</v>
      </c>
    </row>
    <row r="2205" spans="2:13" ht="13.15" customHeight="1" x14ac:dyDescent="0.2">
      <c r="B2205" s="61">
        <v>2924</v>
      </c>
      <c r="C2205" s="82">
        <v>46</v>
      </c>
      <c r="D2205" s="83" t="s">
        <v>2553</v>
      </c>
      <c r="E2205" s="84">
        <v>21041</v>
      </c>
      <c r="F2205" s="84" t="s">
        <v>2203</v>
      </c>
      <c r="G2205" s="83" t="s">
        <v>2423</v>
      </c>
      <c r="H2205" s="85">
        <v>16076088</v>
      </c>
      <c r="I2205" s="85">
        <v>2060</v>
      </c>
      <c r="J2205" s="83" t="s">
        <v>2626</v>
      </c>
      <c r="K2205" s="83" t="s">
        <v>2626</v>
      </c>
      <c r="L2205" s="86">
        <v>2924</v>
      </c>
      <c r="M2205" s="83" t="s">
        <v>2631</v>
      </c>
    </row>
    <row r="2206" spans="2:13" ht="13.15" customHeight="1" x14ac:dyDescent="0.2">
      <c r="B2206" s="61">
        <v>2925</v>
      </c>
      <c r="C2206" s="82">
        <v>46</v>
      </c>
      <c r="D2206" s="83" t="s">
        <v>2553</v>
      </c>
      <c r="E2206" s="84">
        <v>21046</v>
      </c>
      <c r="F2206" s="84" t="s">
        <v>2426</v>
      </c>
      <c r="G2206" s="83" t="s">
        <v>2423</v>
      </c>
      <c r="H2206" s="85">
        <v>16076088</v>
      </c>
      <c r="I2206" s="85">
        <v>2060</v>
      </c>
      <c r="J2206" s="83" t="s">
        <v>2626</v>
      </c>
      <c r="K2206" s="83" t="s">
        <v>2626</v>
      </c>
      <c r="L2206" s="86">
        <v>2925</v>
      </c>
      <c r="M2206" s="83" t="s">
        <v>2632</v>
      </c>
    </row>
    <row r="2207" spans="2:13" ht="13.15" customHeight="1" x14ac:dyDescent="0.2">
      <c r="B2207" s="61">
        <v>2926</v>
      </c>
      <c r="C2207" s="82">
        <v>46</v>
      </c>
      <c r="D2207" s="83" t="s">
        <v>2553</v>
      </c>
      <c r="E2207" s="84">
        <v>21046</v>
      </c>
      <c r="F2207" s="84" t="s">
        <v>2426</v>
      </c>
      <c r="G2207" s="83" t="s">
        <v>2423</v>
      </c>
      <c r="H2207" s="85">
        <v>16076088</v>
      </c>
      <c r="I2207" s="85">
        <v>2060</v>
      </c>
      <c r="J2207" s="83" t="s">
        <v>2626</v>
      </c>
      <c r="K2207" s="83" t="s">
        <v>2626</v>
      </c>
      <c r="L2207" s="86">
        <v>2926</v>
      </c>
      <c r="M2207" s="83" t="s">
        <v>2633</v>
      </c>
    </row>
    <row r="2208" spans="2:13" ht="13.15" customHeight="1" x14ac:dyDescent="0.2">
      <c r="B2208" s="61">
        <v>2927</v>
      </c>
      <c r="C2208" s="82">
        <v>46</v>
      </c>
      <c r="D2208" s="83" t="s">
        <v>2553</v>
      </c>
      <c r="E2208" s="84">
        <v>21041</v>
      </c>
      <c r="F2208" s="84" t="s">
        <v>2203</v>
      </c>
      <c r="G2208" s="83" t="s">
        <v>2423</v>
      </c>
      <c r="H2208" s="85">
        <v>16076088</v>
      </c>
      <c r="I2208" s="85">
        <v>2060</v>
      </c>
      <c r="J2208" s="83" t="s">
        <v>2626</v>
      </c>
      <c r="K2208" s="83" t="s">
        <v>2626</v>
      </c>
      <c r="L2208" s="86">
        <v>2927</v>
      </c>
      <c r="M2208" s="83" t="s">
        <v>1547</v>
      </c>
    </row>
    <row r="2209" spans="2:13" ht="13.15" customHeight="1" x14ac:dyDescent="0.2">
      <c r="B2209" s="61">
        <v>2928</v>
      </c>
      <c r="C2209" s="82">
        <v>46</v>
      </c>
      <c r="D2209" s="83" t="s">
        <v>2553</v>
      </c>
      <c r="E2209" s="84">
        <v>21041</v>
      </c>
      <c r="F2209" s="84" t="s">
        <v>2203</v>
      </c>
      <c r="G2209" s="83" t="s">
        <v>2423</v>
      </c>
      <c r="H2209" s="85">
        <v>16076088</v>
      </c>
      <c r="I2209" s="85">
        <v>2060</v>
      </c>
      <c r="J2209" s="83" t="s">
        <v>2626</v>
      </c>
      <c r="K2209" s="83" t="s">
        <v>2626</v>
      </c>
      <c r="L2209" s="86">
        <v>2928</v>
      </c>
      <c r="M2209" s="83" t="s">
        <v>2634</v>
      </c>
    </row>
    <row r="2210" spans="2:13" ht="13.15" customHeight="1" x14ac:dyDescent="0.2">
      <c r="B2210" s="61">
        <v>2929</v>
      </c>
      <c r="C2210" s="82">
        <v>46</v>
      </c>
      <c r="D2210" s="83" t="s">
        <v>2553</v>
      </c>
      <c r="E2210" s="84">
        <v>21041</v>
      </c>
      <c r="F2210" s="84" t="s">
        <v>2203</v>
      </c>
      <c r="G2210" s="83" t="s">
        <v>2423</v>
      </c>
      <c r="H2210" s="85">
        <v>16076088</v>
      </c>
      <c r="I2210" s="85">
        <v>2060</v>
      </c>
      <c r="J2210" s="83" t="s">
        <v>2626</v>
      </c>
      <c r="K2210" s="83" t="s">
        <v>2626</v>
      </c>
      <c r="L2210" s="86">
        <v>2929</v>
      </c>
      <c r="M2210" s="83" t="s">
        <v>2635</v>
      </c>
    </row>
    <row r="2211" spans="2:13" ht="13.15" customHeight="1" x14ac:dyDescent="0.2">
      <c r="B2211" s="61">
        <v>2930</v>
      </c>
      <c r="C2211" s="82">
        <v>46</v>
      </c>
      <c r="D2211" s="83" t="s">
        <v>2553</v>
      </c>
      <c r="E2211" s="84">
        <v>21041</v>
      </c>
      <c r="F2211" s="84" t="s">
        <v>2203</v>
      </c>
      <c r="G2211" s="83" t="s">
        <v>2423</v>
      </c>
      <c r="H2211" s="85">
        <v>16076088</v>
      </c>
      <c r="I2211" s="85">
        <v>2060</v>
      </c>
      <c r="J2211" s="83" t="s">
        <v>2626</v>
      </c>
      <c r="K2211" s="83" t="s">
        <v>2626</v>
      </c>
      <c r="L2211" s="86">
        <v>2930</v>
      </c>
      <c r="M2211" s="83" t="s">
        <v>2636</v>
      </c>
    </row>
    <row r="2212" spans="2:13" ht="13.15" customHeight="1" x14ac:dyDescent="0.2">
      <c r="B2212" s="61">
        <v>2931</v>
      </c>
      <c r="C2212" s="82">
        <v>46</v>
      </c>
      <c r="D2212" s="83" t="s">
        <v>2553</v>
      </c>
      <c r="E2212" s="84">
        <v>21041</v>
      </c>
      <c r="F2212" s="84" t="s">
        <v>2203</v>
      </c>
      <c r="G2212" s="83" t="s">
        <v>2423</v>
      </c>
      <c r="H2212" s="85">
        <v>16076088</v>
      </c>
      <c r="I2212" s="85">
        <v>2060</v>
      </c>
      <c r="J2212" s="83" t="s">
        <v>2626</v>
      </c>
      <c r="K2212" s="83" t="s">
        <v>2626</v>
      </c>
      <c r="L2212" s="86">
        <v>2931</v>
      </c>
      <c r="M2212" s="83" t="s">
        <v>1548</v>
      </c>
    </row>
    <row r="2213" spans="2:13" ht="13.15" customHeight="1" x14ac:dyDescent="0.2">
      <c r="B2213" s="61">
        <v>2932</v>
      </c>
      <c r="C2213" s="82">
        <v>46</v>
      </c>
      <c r="D2213" s="83" t="s">
        <v>2553</v>
      </c>
      <c r="E2213" s="84">
        <v>21041</v>
      </c>
      <c r="F2213" s="84" t="s">
        <v>2203</v>
      </c>
      <c r="G2213" s="83" t="s">
        <v>2423</v>
      </c>
      <c r="H2213" s="85">
        <v>16076088</v>
      </c>
      <c r="I2213" s="85">
        <v>2060</v>
      </c>
      <c r="J2213" s="83" t="s">
        <v>2626</v>
      </c>
      <c r="K2213" s="83" t="s">
        <v>2626</v>
      </c>
      <c r="L2213" s="86">
        <v>2932</v>
      </c>
      <c r="M2213" s="83" t="s">
        <v>2637</v>
      </c>
    </row>
    <row r="2214" spans="2:13" ht="13.15" customHeight="1" x14ac:dyDescent="0.2">
      <c r="B2214" s="61">
        <v>2934</v>
      </c>
      <c r="C2214" s="82">
        <v>46</v>
      </c>
      <c r="D2214" s="83" t="s">
        <v>2553</v>
      </c>
      <c r="E2214" s="84">
        <v>21041</v>
      </c>
      <c r="F2214" s="84" t="s">
        <v>2203</v>
      </c>
      <c r="G2214" s="83" t="s">
        <v>2423</v>
      </c>
      <c r="H2214" s="85">
        <v>16076088</v>
      </c>
      <c r="I2214" s="85">
        <v>2060</v>
      </c>
      <c r="J2214" s="83" t="s">
        <v>2626</v>
      </c>
      <c r="K2214" s="83" t="s">
        <v>2626</v>
      </c>
      <c r="L2214" s="86">
        <v>2934</v>
      </c>
      <c r="M2214" s="83" t="s">
        <v>1931</v>
      </c>
    </row>
    <row r="2215" spans="2:13" ht="13.15" customHeight="1" x14ac:dyDescent="0.2">
      <c r="B2215" s="61">
        <v>2758</v>
      </c>
      <c r="C2215" s="82">
        <v>46</v>
      </c>
      <c r="D2215" s="83" t="s">
        <v>2553</v>
      </c>
      <c r="E2215" s="84">
        <v>56624</v>
      </c>
      <c r="F2215" s="84" t="s">
        <v>2599</v>
      </c>
      <c r="G2215" s="83" t="s">
        <v>2423</v>
      </c>
      <c r="H2215" s="85">
        <v>16076027</v>
      </c>
      <c r="I2215" s="85">
        <v>973</v>
      </c>
      <c r="J2215" s="83" t="s">
        <v>2639</v>
      </c>
      <c r="K2215" s="83" t="s">
        <v>2639</v>
      </c>
      <c r="L2215" s="86">
        <v>2758</v>
      </c>
      <c r="M2215" s="83" t="s">
        <v>2639</v>
      </c>
    </row>
    <row r="2216" spans="2:13" ht="13.15" customHeight="1" x14ac:dyDescent="0.2">
      <c r="B2216" s="61">
        <v>2759</v>
      </c>
      <c r="C2216" s="82">
        <v>46</v>
      </c>
      <c r="D2216" s="83" t="s">
        <v>2553</v>
      </c>
      <c r="E2216" s="84">
        <v>56624</v>
      </c>
      <c r="F2216" s="84" t="s">
        <v>2599</v>
      </c>
      <c r="G2216" s="83" t="s">
        <v>2423</v>
      </c>
      <c r="H2216" s="85">
        <v>16076027</v>
      </c>
      <c r="I2216" s="85">
        <v>973</v>
      </c>
      <c r="J2216" s="83" t="s">
        <v>2639</v>
      </c>
      <c r="K2216" s="83" t="s">
        <v>2639</v>
      </c>
      <c r="L2216" s="86">
        <v>2759</v>
      </c>
      <c r="M2216" s="83" t="s">
        <v>2640</v>
      </c>
    </row>
    <row r="2217" spans="2:13" ht="13.15" customHeight="1" x14ac:dyDescent="0.2">
      <c r="B2217" s="61">
        <v>2760</v>
      </c>
      <c r="C2217" s="82">
        <v>46</v>
      </c>
      <c r="D2217" s="83" t="s">
        <v>2553</v>
      </c>
      <c r="E2217" s="84">
        <v>20763</v>
      </c>
      <c r="F2217" s="84" t="s">
        <v>2592</v>
      </c>
      <c r="G2217" s="83" t="s">
        <v>2423</v>
      </c>
      <c r="H2217" s="85">
        <v>16076028</v>
      </c>
      <c r="I2217" s="85">
        <v>764</v>
      </c>
      <c r="J2217" s="83" t="s">
        <v>2641</v>
      </c>
      <c r="K2217" s="83" t="s">
        <v>2641</v>
      </c>
      <c r="L2217" s="86">
        <v>2760</v>
      </c>
      <c r="M2217" s="83" t="s">
        <v>2641</v>
      </c>
    </row>
    <row r="2218" spans="2:13" ht="13.15" customHeight="1" x14ac:dyDescent="0.2">
      <c r="B2218" s="61">
        <v>2768</v>
      </c>
      <c r="C2218" s="82">
        <v>46</v>
      </c>
      <c r="D2218" s="83" t="s">
        <v>2553</v>
      </c>
      <c r="E2218" s="84">
        <v>20872</v>
      </c>
      <c r="F2218" s="84" t="s">
        <v>1966</v>
      </c>
      <c r="G2218" s="83" t="s">
        <v>2423</v>
      </c>
      <c r="H2218" s="85">
        <v>16076033</v>
      </c>
      <c r="I2218" s="85">
        <v>948</v>
      </c>
      <c r="J2218" s="83" t="s">
        <v>2642</v>
      </c>
      <c r="K2218" s="83" t="s">
        <v>2642</v>
      </c>
      <c r="L2218" s="86">
        <v>2768</v>
      </c>
      <c r="M2218" s="83" t="s">
        <v>2642</v>
      </c>
    </row>
    <row r="2219" spans="2:13" ht="13.15" customHeight="1" x14ac:dyDescent="0.2">
      <c r="B2219" s="61">
        <v>2769</v>
      </c>
      <c r="C2219" s="82">
        <v>46</v>
      </c>
      <c r="D2219" s="83" t="s">
        <v>2553</v>
      </c>
      <c r="E2219" s="84">
        <v>20872</v>
      </c>
      <c r="F2219" s="84" t="s">
        <v>1966</v>
      </c>
      <c r="G2219" s="83" t="s">
        <v>2423</v>
      </c>
      <c r="H2219" s="85">
        <v>16076033</v>
      </c>
      <c r="I2219" s="85">
        <v>948</v>
      </c>
      <c r="J2219" s="83" t="s">
        <v>2642</v>
      </c>
      <c r="K2219" s="83" t="s">
        <v>2642</v>
      </c>
      <c r="L2219" s="86">
        <v>2769</v>
      </c>
      <c r="M2219" s="83" t="s">
        <v>2489</v>
      </c>
    </row>
    <row r="2220" spans="2:13" ht="13.15" customHeight="1" x14ac:dyDescent="0.2">
      <c r="B2220" s="61">
        <v>2770</v>
      </c>
      <c r="C2220" s="82">
        <v>46</v>
      </c>
      <c r="D2220" s="83" t="s">
        <v>2553</v>
      </c>
      <c r="E2220" s="84">
        <v>56625</v>
      </c>
      <c r="F2220" s="84" t="s">
        <v>2582</v>
      </c>
      <c r="G2220" s="83" t="s">
        <v>2423</v>
      </c>
      <c r="H2220" s="85">
        <v>16076034</v>
      </c>
      <c r="I2220" s="85">
        <v>928</v>
      </c>
      <c r="J2220" s="83" t="s">
        <v>2446</v>
      </c>
      <c r="K2220" s="83" t="s">
        <v>2446</v>
      </c>
      <c r="L2220" s="86">
        <v>2770</v>
      </c>
      <c r="M2220" s="83" t="s">
        <v>2446</v>
      </c>
    </row>
    <row r="2221" spans="2:13" ht="13.15" customHeight="1" x14ac:dyDescent="0.2">
      <c r="B2221" s="61">
        <v>2771</v>
      </c>
      <c r="C2221" s="82">
        <v>46</v>
      </c>
      <c r="D2221" s="83" t="s">
        <v>2553</v>
      </c>
      <c r="E2221" s="84">
        <v>56624</v>
      </c>
      <c r="F2221" s="84" t="s">
        <v>2599</v>
      </c>
      <c r="G2221" s="83" t="s">
        <v>2423</v>
      </c>
      <c r="H2221" s="85">
        <v>16076034</v>
      </c>
      <c r="I2221" s="85">
        <v>928</v>
      </c>
      <c r="J2221" s="83" t="s">
        <v>2446</v>
      </c>
      <c r="K2221" s="83" t="s">
        <v>2446</v>
      </c>
      <c r="L2221" s="86">
        <v>2771</v>
      </c>
      <c r="M2221" s="83" t="s">
        <v>2643</v>
      </c>
    </row>
    <row r="2222" spans="2:13" ht="13.15" customHeight="1" x14ac:dyDescent="0.2">
      <c r="B2222" s="61">
        <v>2772</v>
      </c>
      <c r="C2222" s="82">
        <v>46</v>
      </c>
      <c r="D2222" s="83" t="s">
        <v>2553</v>
      </c>
      <c r="E2222" s="84">
        <v>56624</v>
      </c>
      <c r="F2222" s="84" t="s">
        <v>2599</v>
      </c>
      <c r="G2222" s="83" t="s">
        <v>2423</v>
      </c>
      <c r="H2222" s="85">
        <v>16076034</v>
      </c>
      <c r="I2222" s="85">
        <v>928</v>
      </c>
      <c r="J2222" s="83" t="s">
        <v>2446</v>
      </c>
      <c r="K2222" s="83" t="s">
        <v>2446</v>
      </c>
      <c r="L2222" s="86">
        <v>2772</v>
      </c>
      <c r="M2222" s="83" t="s">
        <v>2644</v>
      </c>
    </row>
    <row r="2223" spans="2:13" ht="13.15" customHeight="1" x14ac:dyDescent="0.2">
      <c r="B2223" s="61">
        <v>2773</v>
      </c>
      <c r="C2223" s="82">
        <v>46</v>
      </c>
      <c r="D2223" s="83" t="s">
        <v>2553</v>
      </c>
      <c r="E2223" s="84">
        <v>20867</v>
      </c>
      <c r="F2223" s="84" t="s">
        <v>2622</v>
      </c>
      <c r="G2223" s="83" t="s">
        <v>2423</v>
      </c>
      <c r="H2223" s="85">
        <v>16076036</v>
      </c>
      <c r="I2223" s="85">
        <v>864</v>
      </c>
      <c r="J2223" s="83" t="s">
        <v>2645</v>
      </c>
      <c r="K2223" s="83" t="s">
        <v>2645</v>
      </c>
      <c r="L2223" s="86">
        <v>2773</v>
      </c>
      <c r="M2223" s="83" t="s">
        <v>2645</v>
      </c>
    </row>
    <row r="2224" spans="2:13" ht="13.15" customHeight="1" x14ac:dyDescent="0.2">
      <c r="B2224" s="61">
        <v>2935</v>
      </c>
      <c r="C2224" s="82">
        <v>46</v>
      </c>
      <c r="D2224" s="83" t="s">
        <v>2553</v>
      </c>
      <c r="E2224" s="84">
        <v>20823</v>
      </c>
      <c r="F2224" s="84" t="s">
        <v>2557</v>
      </c>
      <c r="G2224" s="83" t="s">
        <v>2423</v>
      </c>
      <c r="H2224" s="85">
        <v>16076089</v>
      </c>
      <c r="I2224" s="85">
        <v>870</v>
      </c>
      <c r="J2224" s="83" t="s">
        <v>2646</v>
      </c>
      <c r="K2224" s="83" t="s">
        <v>2646</v>
      </c>
      <c r="L2224" s="86">
        <v>2935</v>
      </c>
      <c r="M2224" s="83" t="s">
        <v>2463</v>
      </c>
    </row>
    <row r="2225" spans="2:13" ht="13.15" customHeight="1" x14ac:dyDescent="0.2">
      <c r="B2225" s="61">
        <v>2936</v>
      </c>
      <c r="C2225" s="82">
        <v>46</v>
      </c>
      <c r="D2225" s="83" t="s">
        <v>2553</v>
      </c>
      <c r="E2225" s="84">
        <v>20872</v>
      </c>
      <c r="F2225" s="84" t="s">
        <v>1966</v>
      </c>
      <c r="G2225" s="83" t="s">
        <v>2423</v>
      </c>
      <c r="H2225" s="85">
        <v>16076089</v>
      </c>
      <c r="I2225" s="85">
        <v>870</v>
      </c>
      <c r="J2225" s="83" t="s">
        <v>2646</v>
      </c>
      <c r="K2225" s="83" t="s">
        <v>2646</v>
      </c>
      <c r="L2225" s="86">
        <v>2936</v>
      </c>
      <c r="M2225" s="83" t="s">
        <v>2647</v>
      </c>
    </row>
    <row r="2226" spans="2:13" ht="13.15" customHeight="1" x14ac:dyDescent="0.2">
      <c r="B2226" s="61">
        <v>2937</v>
      </c>
      <c r="C2226" s="82">
        <v>46</v>
      </c>
      <c r="D2226" s="83" t="s">
        <v>2553</v>
      </c>
      <c r="E2226" s="84">
        <v>20872</v>
      </c>
      <c r="F2226" s="84" t="s">
        <v>1966</v>
      </c>
      <c r="G2226" s="83" t="s">
        <v>2423</v>
      </c>
      <c r="H2226" s="85">
        <v>16076089</v>
      </c>
      <c r="I2226" s="85">
        <v>870</v>
      </c>
      <c r="J2226" s="83" t="s">
        <v>2646</v>
      </c>
      <c r="K2226" s="83" t="s">
        <v>2646</v>
      </c>
      <c r="L2226" s="86">
        <v>2937</v>
      </c>
      <c r="M2226" s="83" t="s">
        <v>1284</v>
      </c>
    </row>
    <row r="2227" spans="2:13" ht="13.15" customHeight="1" x14ac:dyDescent="0.2">
      <c r="B2227" s="61">
        <v>2938</v>
      </c>
      <c r="C2227" s="82">
        <v>46</v>
      </c>
      <c r="D2227" s="83" t="s">
        <v>2553</v>
      </c>
      <c r="E2227" s="84">
        <v>20872</v>
      </c>
      <c r="F2227" s="84" t="s">
        <v>1966</v>
      </c>
      <c r="G2227" s="83" t="s">
        <v>2423</v>
      </c>
      <c r="H2227" s="85">
        <v>16076089</v>
      </c>
      <c r="I2227" s="85">
        <v>870</v>
      </c>
      <c r="J2227" s="83" t="s">
        <v>2646</v>
      </c>
      <c r="K2227" s="83" t="s">
        <v>2646</v>
      </c>
      <c r="L2227" s="86">
        <v>2938</v>
      </c>
      <c r="M2227" s="83" t="s">
        <v>2646</v>
      </c>
    </row>
    <row r="2228" spans="2:13" ht="13.15" customHeight="1" x14ac:dyDescent="0.2">
      <c r="B2228" s="61">
        <v>2939</v>
      </c>
      <c r="C2228" s="82">
        <v>46</v>
      </c>
      <c r="D2228" s="83" t="s">
        <v>2553</v>
      </c>
      <c r="E2228" s="84">
        <v>20872</v>
      </c>
      <c r="F2228" s="84" t="s">
        <v>1966</v>
      </c>
      <c r="G2228" s="83" t="s">
        <v>2423</v>
      </c>
      <c r="H2228" s="85">
        <v>16076089</v>
      </c>
      <c r="I2228" s="85">
        <v>870</v>
      </c>
      <c r="J2228" s="83" t="s">
        <v>2646</v>
      </c>
      <c r="K2228" s="83" t="s">
        <v>2646</v>
      </c>
      <c r="L2228" s="86">
        <v>2939</v>
      </c>
      <c r="M2228" s="83" t="s">
        <v>2648</v>
      </c>
    </row>
    <row r="2229" spans="2:13" ht="13.15" customHeight="1" x14ac:dyDescent="0.2">
      <c r="B2229" s="61">
        <v>2940</v>
      </c>
      <c r="C2229" s="82">
        <v>46</v>
      </c>
      <c r="D2229" s="83" t="s">
        <v>2553</v>
      </c>
      <c r="E2229" s="84">
        <v>20872</v>
      </c>
      <c r="F2229" s="84" t="s">
        <v>1966</v>
      </c>
      <c r="G2229" s="83" t="s">
        <v>2423</v>
      </c>
      <c r="H2229" s="85">
        <v>16076089</v>
      </c>
      <c r="I2229" s="85">
        <v>870</v>
      </c>
      <c r="J2229" s="83" t="s">
        <v>2646</v>
      </c>
      <c r="K2229" s="83" t="s">
        <v>2646</v>
      </c>
      <c r="L2229" s="86">
        <v>2940</v>
      </c>
      <c r="M2229" s="83" t="s">
        <v>2649</v>
      </c>
    </row>
    <row r="2230" spans="2:13" ht="13.15" customHeight="1" x14ac:dyDescent="0.2">
      <c r="B2230" s="61">
        <v>2941</v>
      </c>
      <c r="C2230" s="82">
        <v>46</v>
      </c>
      <c r="D2230" s="83" t="s">
        <v>2553</v>
      </c>
      <c r="E2230" s="84">
        <v>20872</v>
      </c>
      <c r="F2230" s="84" t="s">
        <v>1966</v>
      </c>
      <c r="G2230" s="83" t="s">
        <v>2423</v>
      </c>
      <c r="H2230" s="85">
        <v>16076089</v>
      </c>
      <c r="I2230" s="85">
        <v>870</v>
      </c>
      <c r="J2230" s="83" t="s">
        <v>2646</v>
      </c>
      <c r="K2230" s="83" t="s">
        <v>2646</v>
      </c>
      <c r="L2230" s="86">
        <v>2941</v>
      </c>
      <c r="M2230" s="83" t="s">
        <v>932</v>
      </c>
    </row>
    <row r="2231" spans="2:13" ht="13.15" customHeight="1" x14ac:dyDescent="0.2">
      <c r="B2231" s="61">
        <v>2942</v>
      </c>
      <c r="C2231" s="82">
        <v>46</v>
      </c>
      <c r="D2231" s="83" t="s">
        <v>2553</v>
      </c>
      <c r="E2231" s="84">
        <v>20872</v>
      </c>
      <c r="F2231" s="84" t="s">
        <v>1966</v>
      </c>
      <c r="G2231" s="83" t="s">
        <v>2423</v>
      </c>
      <c r="H2231" s="85">
        <v>16076089</v>
      </c>
      <c r="I2231" s="85">
        <v>870</v>
      </c>
      <c r="J2231" s="83" t="s">
        <v>2646</v>
      </c>
      <c r="K2231" s="83" t="s">
        <v>2646</v>
      </c>
      <c r="L2231" s="86">
        <v>2942</v>
      </c>
      <c r="M2231" s="83" t="s">
        <v>2650</v>
      </c>
    </row>
    <row r="2232" spans="2:13" ht="13.15" customHeight="1" x14ac:dyDescent="0.2">
      <c r="B2232" s="61">
        <v>2943</v>
      </c>
      <c r="C2232" s="82">
        <v>46</v>
      </c>
      <c r="D2232" s="83" t="s">
        <v>2553</v>
      </c>
      <c r="E2232" s="84">
        <v>20823</v>
      </c>
      <c r="F2232" s="84" t="s">
        <v>2557</v>
      </c>
      <c r="G2232" s="83" t="s">
        <v>2423</v>
      </c>
      <c r="H2232" s="85">
        <v>16076089</v>
      </c>
      <c r="I2232" s="85">
        <v>870</v>
      </c>
      <c r="J2232" s="83" t="s">
        <v>2646</v>
      </c>
      <c r="K2232" s="83" t="s">
        <v>2646</v>
      </c>
      <c r="L2232" s="86">
        <v>2943</v>
      </c>
      <c r="M2232" s="83" t="s">
        <v>2651</v>
      </c>
    </row>
    <row r="2233" spans="2:13" ht="13.15" customHeight="1" x14ac:dyDescent="0.2">
      <c r="B2233" s="61">
        <v>2945</v>
      </c>
      <c r="C2233" s="82">
        <v>46</v>
      </c>
      <c r="D2233" s="83" t="s">
        <v>2553</v>
      </c>
      <c r="E2233" s="84">
        <v>20872</v>
      </c>
      <c r="F2233" s="84" t="s">
        <v>1966</v>
      </c>
      <c r="G2233" s="83" t="s">
        <v>2423</v>
      </c>
      <c r="H2233" s="85">
        <v>16076089</v>
      </c>
      <c r="I2233" s="85">
        <v>870</v>
      </c>
      <c r="J2233" s="83" t="s">
        <v>2646</v>
      </c>
      <c r="K2233" s="83" t="s">
        <v>2646</v>
      </c>
      <c r="L2233" s="86">
        <v>2945</v>
      </c>
      <c r="M2233" s="83" t="s">
        <v>2652</v>
      </c>
    </row>
    <row r="2234" spans="2:13" ht="13.15" customHeight="1" x14ac:dyDescent="0.2">
      <c r="B2234" s="61">
        <v>2791</v>
      </c>
      <c r="C2234" s="82">
        <v>46</v>
      </c>
      <c r="D2234" s="83" t="s">
        <v>2553</v>
      </c>
      <c r="E2234" s="84">
        <v>21041</v>
      </c>
      <c r="F2234" s="84" t="s">
        <v>2203</v>
      </c>
      <c r="G2234" s="83" t="s">
        <v>2423</v>
      </c>
      <c r="H2234" s="85">
        <v>16076042</v>
      </c>
      <c r="I2234" s="85">
        <v>1019</v>
      </c>
      <c r="J2234" s="83" t="s">
        <v>2653</v>
      </c>
      <c r="K2234" s="83" t="s">
        <v>2653</v>
      </c>
      <c r="L2234" s="86">
        <v>2791</v>
      </c>
      <c r="M2234" s="83" t="s">
        <v>2653</v>
      </c>
    </row>
    <row r="2235" spans="2:13" ht="13.15" customHeight="1" x14ac:dyDescent="0.2">
      <c r="B2235" s="61">
        <v>2792</v>
      </c>
      <c r="C2235" s="82">
        <v>46</v>
      </c>
      <c r="D2235" s="83" t="s">
        <v>2553</v>
      </c>
      <c r="E2235" s="84">
        <v>21041</v>
      </c>
      <c r="F2235" s="84" t="s">
        <v>2203</v>
      </c>
      <c r="G2235" s="83" t="s">
        <v>2423</v>
      </c>
      <c r="H2235" s="85">
        <v>16076042</v>
      </c>
      <c r="I2235" s="85">
        <v>1019</v>
      </c>
      <c r="J2235" s="83" t="s">
        <v>2653</v>
      </c>
      <c r="K2235" s="83" t="s">
        <v>2653</v>
      </c>
      <c r="L2235" s="86">
        <v>2792</v>
      </c>
      <c r="M2235" s="83" t="s">
        <v>2654</v>
      </c>
    </row>
    <row r="2236" spans="2:13" ht="13.15" customHeight="1" x14ac:dyDescent="0.2">
      <c r="B2236" s="61">
        <v>2793</v>
      </c>
      <c r="C2236" s="82">
        <v>46</v>
      </c>
      <c r="D2236" s="83" t="s">
        <v>2553</v>
      </c>
      <c r="E2236" s="84">
        <v>56623</v>
      </c>
      <c r="F2236" s="84" t="s">
        <v>2493</v>
      </c>
      <c r="G2236" s="83" t="s">
        <v>2423</v>
      </c>
      <c r="H2236" s="85">
        <v>16076043</v>
      </c>
      <c r="I2236" s="85">
        <v>987</v>
      </c>
      <c r="J2236" s="83" t="s">
        <v>2655</v>
      </c>
      <c r="K2236" s="83" t="s">
        <v>2656</v>
      </c>
      <c r="L2236" s="86">
        <v>2793</v>
      </c>
      <c r="M2236" s="83" t="s">
        <v>2656</v>
      </c>
    </row>
    <row r="2237" spans="2:13" ht="13.15" customHeight="1" x14ac:dyDescent="0.2">
      <c r="B2237" s="61">
        <v>2794</v>
      </c>
      <c r="C2237" s="82">
        <v>46</v>
      </c>
      <c r="D2237" s="83" t="s">
        <v>2553</v>
      </c>
      <c r="E2237" s="84">
        <v>56623</v>
      </c>
      <c r="F2237" s="84" t="s">
        <v>2493</v>
      </c>
      <c r="G2237" s="83" t="s">
        <v>2423</v>
      </c>
      <c r="H2237" s="85">
        <v>16076043</v>
      </c>
      <c r="I2237" s="85">
        <v>987</v>
      </c>
      <c r="J2237" s="83" t="s">
        <v>2655</v>
      </c>
      <c r="K2237" s="83" t="s">
        <v>2656</v>
      </c>
      <c r="L2237" s="86">
        <v>2794</v>
      </c>
      <c r="M2237" s="83" t="s">
        <v>2657</v>
      </c>
    </row>
    <row r="2238" spans="2:13" ht="13.15" customHeight="1" x14ac:dyDescent="0.2">
      <c r="B2238" s="61">
        <v>2795</v>
      </c>
      <c r="C2238" s="82">
        <v>46</v>
      </c>
      <c r="D2238" s="83" t="s">
        <v>2553</v>
      </c>
      <c r="E2238" s="84">
        <v>20872</v>
      </c>
      <c r="F2238" s="84" t="s">
        <v>1966</v>
      </c>
      <c r="G2238" s="83" t="s">
        <v>2423</v>
      </c>
      <c r="H2238" s="85">
        <v>16076044</v>
      </c>
      <c r="I2238" s="85">
        <v>927</v>
      </c>
      <c r="J2238" s="83" t="s">
        <v>2658</v>
      </c>
      <c r="K2238" s="83" t="s">
        <v>2658</v>
      </c>
      <c r="L2238" s="86">
        <v>2795</v>
      </c>
      <c r="M2238" s="83" t="s">
        <v>2658</v>
      </c>
    </row>
    <row r="2239" spans="2:13" ht="13.15" customHeight="1" x14ac:dyDescent="0.2">
      <c r="B2239" s="61">
        <v>2796</v>
      </c>
      <c r="C2239" s="82">
        <v>46</v>
      </c>
      <c r="D2239" s="83" t="s">
        <v>2553</v>
      </c>
      <c r="E2239" s="84">
        <v>20872</v>
      </c>
      <c r="F2239" s="84" t="s">
        <v>1966</v>
      </c>
      <c r="G2239" s="83" t="s">
        <v>2423</v>
      </c>
      <c r="H2239" s="85">
        <v>16076044</v>
      </c>
      <c r="I2239" s="85">
        <v>927</v>
      </c>
      <c r="J2239" s="83" t="s">
        <v>2658</v>
      </c>
      <c r="K2239" s="83" t="s">
        <v>2658</v>
      </c>
      <c r="L2239" s="86">
        <v>2796</v>
      </c>
      <c r="M2239" s="83" t="s">
        <v>425</v>
      </c>
    </row>
    <row r="2240" spans="2:13" ht="13.15" customHeight="1" x14ac:dyDescent="0.2">
      <c r="B2240" s="61">
        <v>2797</v>
      </c>
      <c r="C2240" s="82">
        <v>46</v>
      </c>
      <c r="D2240" s="83" t="s">
        <v>2553</v>
      </c>
      <c r="E2240" s="84">
        <v>20872</v>
      </c>
      <c r="F2240" s="84" t="s">
        <v>1966</v>
      </c>
      <c r="G2240" s="83" t="s">
        <v>2423</v>
      </c>
      <c r="H2240" s="85">
        <v>16076044</v>
      </c>
      <c r="I2240" s="85">
        <v>927</v>
      </c>
      <c r="J2240" s="83" t="s">
        <v>2658</v>
      </c>
      <c r="K2240" s="83" t="s">
        <v>2658</v>
      </c>
      <c r="L2240" s="86">
        <v>2797</v>
      </c>
      <c r="M2240" s="83" t="s">
        <v>2058</v>
      </c>
    </row>
    <row r="2241" spans="2:13" ht="13.15" customHeight="1" x14ac:dyDescent="0.2">
      <c r="B2241" s="61">
        <v>2813</v>
      </c>
      <c r="C2241" s="82">
        <v>46</v>
      </c>
      <c r="D2241" s="83" t="s">
        <v>2553</v>
      </c>
      <c r="E2241" s="84">
        <v>20872</v>
      </c>
      <c r="F2241" s="84" t="s">
        <v>1966</v>
      </c>
      <c r="G2241" s="83" t="s">
        <v>2423</v>
      </c>
      <c r="H2241" s="85">
        <v>16076049</v>
      </c>
      <c r="I2241" s="85">
        <v>937</v>
      </c>
      <c r="J2241" s="83" t="s">
        <v>2659</v>
      </c>
      <c r="K2241" s="83" t="s">
        <v>2660</v>
      </c>
      <c r="L2241" s="86">
        <v>2813</v>
      </c>
      <c r="M2241" s="83" t="s">
        <v>2661</v>
      </c>
    </row>
    <row r="2242" spans="2:13" ht="13.15" customHeight="1" x14ac:dyDescent="0.2">
      <c r="B2242" s="61">
        <v>2815</v>
      </c>
      <c r="C2242" s="82">
        <v>46</v>
      </c>
      <c r="D2242" s="83" t="s">
        <v>2553</v>
      </c>
      <c r="E2242" s="84">
        <v>20872</v>
      </c>
      <c r="F2242" s="84" t="s">
        <v>1966</v>
      </c>
      <c r="G2242" s="83" t="s">
        <v>2423</v>
      </c>
      <c r="H2242" s="85">
        <v>16076049</v>
      </c>
      <c r="I2242" s="85">
        <v>937</v>
      </c>
      <c r="J2242" s="83" t="s">
        <v>2659</v>
      </c>
      <c r="K2242" s="83" t="s">
        <v>2660</v>
      </c>
      <c r="L2242" s="86">
        <v>2815</v>
      </c>
      <c r="M2242" s="83" t="s">
        <v>2660</v>
      </c>
    </row>
    <row r="2243" spans="2:13" ht="13.15" customHeight="1" x14ac:dyDescent="0.2">
      <c r="B2243" s="61">
        <v>2816</v>
      </c>
      <c r="C2243" s="82">
        <v>46</v>
      </c>
      <c r="D2243" s="83" t="s">
        <v>2553</v>
      </c>
      <c r="E2243" s="84">
        <v>20872</v>
      </c>
      <c r="F2243" s="84" t="s">
        <v>1966</v>
      </c>
      <c r="G2243" s="83" t="s">
        <v>2423</v>
      </c>
      <c r="H2243" s="85">
        <v>16076049</v>
      </c>
      <c r="I2243" s="85">
        <v>937</v>
      </c>
      <c r="J2243" s="83" t="s">
        <v>2659</v>
      </c>
      <c r="K2243" s="83" t="s">
        <v>2660</v>
      </c>
      <c r="L2243" s="86">
        <v>2816</v>
      </c>
      <c r="M2243" s="83" t="s">
        <v>2662</v>
      </c>
    </row>
    <row r="2244" spans="2:13" ht="13.15" customHeight="1" x14ac:dyDescent="0.2">
      <c r="B2244" s="61">
        <v>2822</v>
      </c>
      <c r="C2244" s="82">
        <v>46</v>
      </c>
      <c r="D2244" s="83" t="s">
        <v>2553</v>
      </c>
      <c r="E2244" s="84">
        <v>20867</v>
      </c>
      <c r="F2244" s="84" t="s">
        <v>2622</v>
      </c>
      <c r="G2244" s="83" t="s">
        <v>2423</v>
      </c>
      <c r="H2244" s="85">
        <v>16076055</v>
      </c>
      <c r="I2244" s="85">
        <v>915</v>
      </c>
      <c r="J2244" s="83" t="s">
        <v>2663</v>
      </c>
      <c r="K2244" s="83" t="s">
        <v>2663</v>
      </c>
      <c r="L2244" s="86">
        <v>2822</v>
      </c>
      <c r="M2244" s="83" t="s">
        <v>2664</v>
      </c>
    </row>
    <row r="2245" spans="2:13" ht="13.15" customHeight="1" x14ac:dyDescent="0.2">
      <c r="B2245" s="61">
        <v>2823</v>
      </c>
      <c r="C2245" s="82">
        <v>46</v>
      </c>
      <c r="D2245" s="83" t="s">
        <v>2553</v>
      </c>
      <c r="E2245" s="84">
        <v>20867</v>
      </c>
      <c r="F2245" s="84" t="s">
        <v>2622</v>
      </c>
      <c r="G2245" s="83" t="s">
        <v>2423</v>
      </c>
      <c r="H2245" s="85">
        <v>16076055</v>
      </c>
      <c r="I2245" s="85">
        <v>915</v>
      </c>
      <c r="J2245" s="83" t="s">
        <v>2663</v>
      </c>
      <c r="K2245" s="83" t="s">
        <v>2663</v>
      </c>
      <c r="L2245" s="86">
        <v>2823</v>
      </c>
      <c r="M2245" s="83" t="s">
        <v>2663</v>
      </c>
    </row>
    <row r="2246" spans="2:13" ht="13.15" customHeight="1" x14ac:dyDescent="0.2">
      <c r="B2246" s="61">
        <v>2824</v>
      </c>
      <c r="C2246" s="82">
        <v>46</v>
      </c>
      <c r="D2246" s="83" t="s">
        <v>2553</v>
      </c>
      <c r="E2246" s="84">
        <v>20763</v>
      </c>
      <c r="F2246" s="84" t="s">
        <v>2592</v>
      </c>
      <c r="G2246" s="83" t="s">
        <v>2423</v>
      </c>
      <c r="H2246" s="85">
        <v>16076058</v>
      </c>
      <c r="I2246" s="85">
        <v>726</v>
      </c>
      <c r="J2246" s="83" t="s">
        <v>2665</v>
      </c>
      <c r="K2246" s="83" t="s">
        <v>2665</v>
      </c>
      <c r="L2246" s="86">
        <v>2824</v>
      </c>
      <c r="M2246" s="83" t="s">
        <v>2666</v>
      </c>
    </row>
    <row r="2247" spans="2:13" ht="13.15" customHeight="1" x14ac:dyDescent="0.2">
      <c r="B2247" s="61">
        <v>2825</v>
      </c>
      <c r="C2247" s="82">
        <v>46</v>
      </c>
      <c r="D2247" s="83" t="s">
        <v>2553</v>
      </c>
      <c r="E2247" s="84">
        <v>20763</v>
      </c>
      <c r="F2247" s="84" t="s">
        <v>2592</v>
      </c>
      <c r="G2247" s="83" t="s">
        <v>2423</v>
      </c>
      <c r="H2247" s="85">
        <v>16076058</v>
      </c>
      <c r="I2247" s="85">
        <v>726</v>
      </c>
      <c r="J2247" s="83" t="s">
        <v>2665</v>
      </c>
      <c r="K2247" s="83" t="s">
        <v>2665</v>
      </c>
      <c r="L2247" s="86">
        <v>2825</v>
      </c>
      <c r="M2247" s="83" t="s">
        <v>2665</v>
      </c>
    </row>
    <row r="2248" spans="2:13" ht="13.15" customHeight="1" x14ac:dyDescent="0.2">
      <c r="B2248" s="61">
        <v>2826</v>
      </c>
      <c r="C2248" s="82">
        <v>46</v>
      </c>
      <c r="D2248" s="83" t="s">
        <v>2553</v>
      </c>
      <c r="E2248" s="84">
        <v>20763</v>
      </c>
      <c r="F2248" s="84" t="s">
        <v>2592</v>
      </c>
      <c r="G2248" s="83" t="s">
        <v>2423</v>
      </c>
      <c r="H2248" s="85">
        <v>16076058</v>
      </c>
      <c r="I2248" s="85">
        <v>726</v>
      </c>
      <c r="J2248" s="83" t="s">
        <v>2665</v>
      </c>
      <c r="K2248" s="83" t="s">
        <v>2665</v>
      </c>
      <c r="L2248" s="86">
        <v>2826</v>
      </c>
      <c r="M2248" s="83" t="s">
        <v>2667</v>
      </c>
    </row>
    <row r="2249" spans="2:13" ht="13.15" customHeight="1" x14ac:dyDescent="0.2">
      <c r="B2249" s="61">
        <v>2827</v>
      </c>
      <c r="C2249" s="82">
        <v>46</v>
      </c>
      <c r="D2249" s="83" t="s">
        <v>2553</v>
      </c>
      <c r="E2249" s="84">
        <v>20763</v>
      </c>
      <c r="F2249" s="84" t="s">
        <v>2592</v>
      </c>
      <c r="G2249" s="83" t="s">
        <v>2423</v>
      </c>
      <c r="H2249" s="85">
        <v>16076058</v>
      </c>
      <c r="I2249" s="85">
        <v>726</v>
      </c>
      <c r="J2249" s="83" t="s">
        <v>2665</v>
      </c>
      <c r="K2249" s="83" t="s">
        <v>2665</v>
      </c>
      <c r="L2249" s="86">
        <v>2827</v>
      </c>
      <c r="M2249" s="83" t="s">
        <v>2668</v>
      </c>
    </row>
    <row r="2250" spans="2:13" ht="13.15" customHeight="1" x14ac:dyDescent="0.2">
      <c r="B2250" s="61">
        <v>2828</v>
      </c>
      <c r="C2250" s="82">
        <v>46</v>
      </c>
      <c r="D2250" s="83" t="s">
        <v>2553</v>
      </c>
      <c r="E2250" s="84">
        <v>20867</v>
      </c>
      <c r="F2250" s="84" t="s">
        <v>2622</v>
      </c>
      <c r="G2250" s="83" t="s">
        <v>2423</v>
      </c>
      <c r="H2250" s="85">
        <v>16076059</v>
      </c>
      <c r="I2250" s="85">
        <v>786</v>
      </c>
      <c r="J2250" s="83" t="s">
        <v>2669</v>
      </c>
      <c r="K2250" s="83" t="s">
        <v>2669</v>
      </c>
      <c r="L2250" s="86">
        <v>2828</v>
      </c>
      <c r="M2250" s="83" t="s">
        <v>2670</v>
      </c>
    </row>
    <row r="2251" spans="2:13" ht="13.15" customHeight="1" x14ac:dyDescent="0.2">
      <c r="B2251" s="61">
        <v>2829</v>
      </c>
      <c r="C2251" s="82">
        <v>46</v>
      </c>
      <c r="D2251" s="83" t="s">
        <v>2553</v>
      </c>
      <c r="E2251" s="84">
        <v>20867</v>
      </c>
      <c r="F2251" s="84" t="s">
        <v>2622</v>
      </c>
      <c r="G2251" s="83" t="s">
        <v>2423</v>
      </c>
      <c r="H2251" s="85">
        <v>16076059</v>
      </c>
      <c r="I2251" s="85">
        <v>786</v>
      </c>
      <c r="J2251" s="83" t="s">
        <v>2669</v>
      </c>
      <c r="K2251" s="83" t="s">
        <v>2669</v>
      </c>
      <c r="L2251" s="86">
        <v>2829</v>
      </c>
      <c r="M2251" s="83" t="s">
        <v>2669</v>
      </c>
    </row>
    <row r="2252" spans="2:13" ht="13.15" customHeight="1" x14ac:dyDescent="0.2">
      <c r="B2252" s="61">
        <v>2832</v>
      </c>
      <c r="C2252" s="82">
        <v>46</v>
      </c>
      <c r="D2252" s="83" t="s">
        <v>2553</v>
      </c>
      <c r="E2252" s="84">
        <v>56625</v>
      </c>
      <c r="F2252" s="84" t="s">
        <v>2582</v>
      </c>
      <c r="G2252" s="83" t="s">
        <v>2423</v>
      </c>
      <c r="H2252" s="85">
        <v>16076061</v>
      </c>
      <c r="I2252" s="85">
        <v>894</v>
      </c>
      <c r="J2252" s="83" t="s">
        <v>2671</v>
      </c>
      <c r="K2252" s="83" t="s">
        <v>2672</v>
      </c>
      <c r="L2252" s="86">
        <v>2832</v>
      </c>
      <c r="M2252" s="83" t="s">
        <v>2673</v>
      </c>
    </row>
    <row r="2253" spans="2:13" ht="13.15" customHeight="1" x14ac:dyDescent="0.2">
      <c r="B2253" s="61">
        <v>2833</v>
      </c>
      <c r="C2253" s="82">
        <v>46</v>
      </c>
      <c r="D2253" s="83" t="s">
        <v>2553</v>
      </c>
      <c r="E2253" s="84">
        <v>56625</v>
      </c>
      <c r="F2253" s="84" t="s">
        <v>2582</v>
      </c>
      <c r="G2253" s="83" t="s">
        <v>2423</v>
      </c>
      <c r="H2253" s="85">
        <v>16076061</v>
      </c>
      <c r="I2253" s="85">
        <v>894</v>
      </c>
      <c r="J2253" s="83" t="s">
        <v>2671</v>
      </c>
      <c r="K2253" s="83" t="s">
        <v>2672</v>
      </c>
      <c r="L2253" s="86">
        <v>2833</v>
      </c>
      <c r="M2253" s="83" t="s">
        <v>2674</v>
      </c>
    </row>
    <row r="2254" spans="2:13" ht="13.15" customHeight="1" x14ac:dyDescent="0.2">
      <c r="B2254" s="61">
        <v>2834</v>
      </c>
      <c r="C2254" s="82">
        <v>46</v>
      </c>
      <c r="D2254" s="83" t="s">
        <v>2553</v>
      </c>
      <c r="E2254" s="84">
        <v>56625</v>
      </c>
      <c r="F2254" s="84" t="s">
        <v>2582</v>
      </c>
      <c r="G2254" s="83" t="s">
        <v>2423</v>
      </c>
      <c r="H2254" s="85">
        <v>16076061</v>
      </c>
      <c r="I2254" s="85">
        <v>894</v>
      </c>
      <c r="J2254" s="83" t="s">
        <v>2671</v>
      </c>
      <c r="K2254" s="83" t="s">
        <v>2672</v>
      </c>
      <c r="L2254" s="86">
        <v>2834</v>
      </c>
      <c r="M2254" s="83" t="s">
        <v>2672</v>
      </c>
    </row>
    <row r="2255" spans="2:13" ht="13.15" customHeight="1" x14ac:dyDescent="0.2">
      <c r="B2255" s="61">
        <v>2835</v>
      </c>
      <c r="C2255" s="82">
        <v>46</v>
      </c>
      <c r="D2255" s="83" t="s">
        <v>2553</v>
      </c>
      <c r="E2255" s="84">
        <v>20867</v>
      </c>
      <c r="F2255" s="84" t="s">
        <v>2622</v>
      </c>
      <c r="G2255" s="83" t="s">
        <v>2423</v>
      </c>
      <c r="H2255" s="85">
        <v>16076062</v>
      </c>
      <c r="I2255" s="85">
        <v>953</v>
      </c>
      <c r="J2255" s="83" t="s">
        <v>2049</v>
      </c>
      <c r="K2255" s="83" t="s">
        <v>2049</v>
      </c>
      <c r="L2255" s="86">
        <v>2835</v>
      </c>
      <c r="M2255" s="83" t="s">
        <v>1747</v>
      </c>
    </row>
    <row r="2256" spans="2:13" ht="13.15" customHeight="1" x14ac:dyDescent="0.2">
      <c r="B2256" s="61">
        <v>2836</v>
      </c>
      <c r="C2256" s="82">
        <v>46</v>
      </c>
      <c r="D2256" s="83" t="s">
        <v>2553</v>
      </c>
      <c r="E2256" s="84">
        <v>20867</v>
      </c>
      <c r="F2256" s="84" t="s">
        <v>2622</v>
      </c>
      <c r="G2256" s="83" t="s">
        <v>2423</v>
      </c>
      <c r="H2256" s="85">
        <v>16076062</v>
      </c>
      <c r="I2256" s="85">
        <v>953</v>
      </c>
      <c r="J2256" s="83" t="s">
        <v>2049</v>
      </c>
      <c r="K2256" s="83" t="s">
        <v>2049</v>
      </c>
      <c r="L2256" s="86">
        <v>2836</v>
      </c>
      <c r="M2256" s="83" t="s">
        <v>2675</v>
      </c>
    </row>
    <row r="2257" spans="2:13" ht="13.15" customHeight="1" x14ac:dyDescent="0.2">
      <c r="B2257" s="61">
        <v>2837</v>
      </c>
      <c r="C2257" s="82">
        <v>46</v>
      </c>
      <c r="D2257" s="83" t="s">
        <v>2553</v>
      </c>
      <c r="E2257" s="84">
        <v>20867</v>
      </c>
      <c r="F2257" s="84" t="s">
        <v>2622</v>
      </c>
      <c r="G2257" s="83" t="s">
        <v>2423</v>
      </c>
      <c r="H2257" s="85">
        <v>16076062</v>
      </c>
      <c r="I2257" s="85">
        <v>953</v>
      </c>
      <c r="J2257" s="83" t="s">
        <v>2049</v>
      </c>
      <c r="K2257" s="83" t="s">
        <v>2049</v>
      </c>
      <c r="L2257" s="86">
        <v>2837</v>
      </c>
      <c r="M2257" s="83" t="s">
        <v>2049</v>
      </c>
    </row>
    <row r="2258" spans="2:13" ht="13.15" customHeight="1" x14ac:dyDescent="0.2">
      <c r="B2258" s="61">
        <v>2839</v>
      </c>
      <c r="C2258" s="82">
        <v>46</v>
      </c>
      <c r="D2258" s="83" t="s">
        <v>2553</v>
      </c>
      <c r="E2258" s="84">
        <v>20872</v>
      </c>
      <c r="F2258" s="84" t="s">
        <v>1966</v>
      </c>
      <c r="G2258" s="83" t="s">
        <v>2423</v>
      </c>
      <c r="H2258" s="85">
        <v>16076064</v>
      </c>
      <c r="I2258" s="85">
        <v>2446</v>
      </c>
      <c r="J2258" s="83" t="s">
        <v>2676</v>
      </c>
      <c r="K2258" s="83" t="s">
        <v>2676</v>
      </c>
      <c r="L2258" s="86">
        <v>2839</v>
      </c>
      <c r="M2258" s="83" t="s">
        <v>2677</v>
      </c>
    </row>
    <row r="2259" spans="2:13" ht="13.15" customHeight="1" x14ac:dyDescent="0.2">
      <c r="B2259" s="61">
        <v>2840</v>
      </c>
      <c r="C2259" s="82">
        <v>46</v>
      </c>
      <c r="D2259" s="83" t="s">
        <v>2553</v>
      </c>
      <c r="E2259" s="84">
        <v>20872</v>
      </c>
      <c r="F2259" s="84" t="s">
        <v>1966</v>
      </c>
      <c r="G2259" s="83" t="s">
        <v>2423</v>
      </c>
      <c r="H2259" s="85">
        <v>16076064</v>
      </c>
      <c r="I2259" s="85">
        <v>2446</v>
      </c>
      <c r="J2259" s="83" t="s">
        <v>2676</v>
      </c>
      <c r="K2259" s="83" t="s">
        <v>2676</v>
      </c>
      <c r="L2259" s="86">
        <v>2840</v>
      </c>
      <c r="M2259" s="83" t="s">
        <v>2678</v>
      </c>
    </row>
    <row r="2260" spans="2:13" ht="13.15" customHeight="1" x14ac:dyDescent="0.2">
      <c r="B2260" s="61">
        <v>2841</v>
      </c>
      <c r="C2260" s="82">
        <v>46</v>
      </c>
      <c r="D2260" s="83" t="s">
        <v>2553</v>
      </c>
      <c r="E2260" s="84">
        <v>20872</v>
      </c>
      <c r="F2260" s="84" t="s">
        <v>1966</v>
      </c>
      <c r="G2260" s="83" t="s">
        <v>2423</v>
      </c>
      <c r="H2260" s="85">
        <v>16076064</v>
      </c>
      <c r="I2260" s="85">
        <v>2446</v>
      </c>
      <c r="J2260" s="83" t="s">
        <v>2676</v>
      </c>
      <c r="K2260" s="83" t="s">
        <v>2676</v>
      </c>
      <c r="L2260" s="86">
        <v>2841</v>
      </c>
      <c r="M2260" s="83" t="s">
        <v>2679</v>
      </c>
    </row>
    <row r="2261" spans="2:13" ht="13.15" customHeight="1" x14ac:dyDescent="0.2">
      <c r="B2261" s="61">
        <v>2843</v>
      </c>
      <c r="C2261" s="82">
        <v>46</v>
      </c>
      <c r="D2261" s="83" t="s">
        <v>2553</v>
      </c>
      <c r="E2261" s="84">
        <v>20816</v>
      </c>
      <c r="F2261" s="84" t="s">
        <v>2559</v>
      </c>
      <c r="G2261" s="83" t="s">
        <v>2423</v>
      </c>
      <c r="H2261" s="85">
        <v>16076067</v>
      </c>
      <c r="I2261" s="85">
        <v>845</v>
      </c>
      <c r="J2261" s="83" t="s">
        <v>2680</v>
      </c>
      <c r="K2261" s="83" t="s">
        <v>2680</v>
      </c>
      <c r="L2261" s="86">
        <v>2843</v>
      </c>
      <c r="M2261" s="83" t="s">
        <v>2680</v>
      </c>
    </row>
    <row r="2262" spans="2:13" ht="13.15" customHeight="1" x14ac:dyDescent="0.2">
      <c r="B2262" s="61">
        <v>2844</v>
      </c>
      <c r="C2262" s="82">
        <v>46</v>
      </c>
      <c r="D2262" s="83" t="s">
        <v>2553</v>
      </c>
      <c r="E2262" s="84">
        <v>20891</v>
      </c>
      <c r="F2262" s="84" t="s">
        <v>934</v>
      </c>
      <c r="G2262" s="83" t="s">
        <v>2423</v>
      </c>
      <c r="H2262" s="85">
        <v>16076068</v>
      </c>
      <c r="I2262" s="85">
        <v>1029</v>
      </c>
      <c r="J2262" s="83" t="s">
        <v>1446</v>
      </c>
      <c r="K2262" s="83" t="s">
        <v>1446</v>
      </c>
      <c r="L2262" s="86">
        <v>2844</v>
      </c>
      <c r="M2262" s="83" t="s">
        <v>1446</v>
      </c>
    </row>
    <row r="2263" spans="2:13" ht="13.15" customHeight="1" x14ac:dyDescent="0.2">
      <c r="B2263" s="61">
        <v>2845</v>
      </c>
      <c r="C2263" s="82">
        <v>46</v>
      </c>
      <c r="D2263" s="83" t="s">
        <v>2553</v>
      </c>
      <c r="E2263" s="84">
        <v>56622</v>
      </c>
      <c r="F2263" s="84" t="s">
        <v>2487</v>
      </c>
      <c r="G2263" s="83" t="s">
        <v>2423</v>
      </c>
      <c r="H2263" s="85">
        <v>16076069</v>
      </c>
      <c r="I2263" s="85">
        <v>1038</v>
      </c>
      <c r="J2263" s="83" t="s">
        <v>2681</v>
      </c>
      <c r="K2263" s="83" t="s">
        <v>2681</v>
      </c>
      <c r="L2263" s="86">
        <v>2845</v>
      </c>
      <c r="M2263" s="83" t="s">
        <v>2343</v>
      </c>
    </row>
    <row r="2264" spans="2:13" ht="13.15" customHeight="1" x14ac:dyDescent="0.2">
      <c r="B2264" s="61">
        <v>2846</v>
      </c>
      <c r="C2264" s="82">
        <v>46</v>
      </c>
      <c r="D2264" s="83" t="s">
        <v>2553</v>
      </c>
      <c r="E2264" s="84">
        <v>56622</v>
      </c>
      <c r="F2264" s="84" t="s">
        <v>2487</v>
      </c>
      <c r="G2264" s="83" t="s">
        <v>2423</v>
      </c>
      <c r="H2264" s="85">
        <v>16076069</v>
      </c>
      <c r="I2264" s="85">
        <v>1038</v>
      </c>
      <c r="J2264" s="83" t="s">
        <v>2681</v>
      </c>
      <c r="K2264" s="83" t="s">
        <v>2681</v>
      </c>
      <c r="L2264" s="86">
        <v>2846</v>
      </c>
      <c r="M2264" s="83" t="s">
        <v>2682</v>
      </c>
    </row>
    <row r="2265" spans="2:13" ht="13.15" customHeight="1" x14ac:dyDescent="0.2">
      <c r="B2265" s="61">
        <v>2848</v>
      </c>
      <c r="C2265" s="82">
        <v>46</v>
      </c>
      <c r="D2265" s="83" t="s">
        <v>2553</v>
      </c>
      <c r="E2265" s="84">
        <v>56622</v>
      </c>
      <c r="F2265" s="84" t="s">
        <v>2487</v>
      </c>
      <c r="G2265" s="83" t="s">
        <v>2423</v>
      </c>
      <c r="H2265" s="85">
        <v>16076069</v>
      </c>
      <c r="I2265" s="85">
        <v>1038</v>
      </c>
      <c r="J2265" s="83" t="s">
        <v>2681</v>
      </c>
      <c r="K2265" s="83" t="s">
        <v>2681</v>
      </c>
      <c r="L2265" s="86">
        <v>2848</v>
      </c>
      <c r="M2265" s="83" t="s">
        <v>2681</v>
      </c>
    </row>
    <row r="2266" spans="2:13" ht="13.15" customHeight="1" x14ac:dyDescent="0.2">
      <c r="B2266" s="61">
        <v>2849</v>
      </c>
      <c r="C2266" s="82">
        <v>46</v>
      </c>
      <c r="D2266" s="83" t="s">
        <v>2553</v>
      </c>
      <c r="E2266" s="84">
        <v>56622</v>
      </c>
      <c r="F2266" s="84" t="s">
        <v>2487</v>
      </c>
      <c r="G2266" s="83" t="s">
        <v>2423</v>
      </c>
      <c r="H2266" s="85">
        <v>16076069</v>
      </c>
      <c r="I2266" s="85">
        <v>1038</v>
      </c>
      <c r="J2266" s="83" t="s">
        <v>2681</v>
      </c>
      <c r="K2266" s="83" t="s">
        <v>2681</v>
      </c>
      <c r="L2266" s="86">
        <v>2849</v>
      </c>
      <c r="M2266" s="83" t="s">
        <v>2683</v>
      </c>
    </row>
    <row r="2267" spans="2:13" ht="13.15" customHeight="1" x14ac:dyDescent="0.2">
      <c r="B2267" s="61">
        <v>2850</v>
      </c>
      <c r="C2267" s="82">
        <v>46</v>
      </c>
      <c r="D2267" s="83" t="s">
        <v>2553</v>
      </c>
      <c r="E2267" s="84">
        <v>56622</v>
      </c>
      <c r="F2267" s="84" t="s">
        <v>2487</v>
      </c>
      <c r="G2267" s="83" t="s">
        <v>2423</v>
      </c>
      <c r="H2267" s="85">
        <v>16076069</v>
      </c>
      <c r="I2267" s="85">
        <v>1038</v>
      </c>
      <c r="J2267" s="83" t="s">
        <v>2681</v>
      </c>
      <c r="K2267" s="83" t="s">
        <v>2681</v>
      </c>
      <c r="L2267" s="86">
        <v>2850</v>
      </c>
      <c r="M2267" s="83" t="s">
        <v>2684</v>
      </c>
    </row>
    <row r="2268" spans="2:13" ht="13.15" customHeight="1" x14ac:dyDescent="0.2">
      <c r="B2268" s="61">
        <v>2859</v>
      </c>
      <c r="C2268" s="82">
        <v>46</v>
      </c>
      <c r="D2268" s="83" t="s">
        <v>2553</v>
      </c>
      <c r="E2268" s="84">
        <v>21046</v>
      </c>
      <c r="F2268" s="84" t="s">
        <v>2426</v>
      </c>
      <c r="G2268" s="83" t="s">
        <v>2423</v>
      </c>
      <c r="H2268" s="85">
        <v>16076074</v>
      </c>
      <c r="I2268" s="85">
        <v>1080</v>
      </c>
      <c r="J2268" s="83" t="s">
        <v>2685</v>
      </c>
      <c r="K2268" s="83" t="s">
        <v>2685</v>
      </c>
      <c r="L2268" s="86">
        <v>2859</v>
      </c>
      <c r="M2268" s="83" t="s">
        <v>2685</v>
      </c>
    </row>
    <row r="2269" spans="2:13" ht="13.15" customHeight="1" x14ac:dyDescent="0.2">
      <c r="B2269" s="61">
        <v>2854</v>
      </c>
      <c r="C2269" s="82">
        <v>46</v>
      </c>
      <c r="D2269" s="83" t="s">
        <v>2553</v>
      </c>
      <c r="E2269" s="84">
        <v>21046</v>
      </c>
      <c r="F2269" s="84" t="s">
        <v>2426</v>
      </c>
      <c r="G2269" s="83" t="s">
        <v>2423</v>
      </c>
      <c r="H2269" s="85">
        <v>16076079</v>
      </c>
      <c r="I2269" s="85">
        <v>1046</v>
      </c>
      <c r="J2269" s="83" t="s">
        <v>2686</v>
      </c>
      <c r="K2269" s="83" t="s">
        <v>2687</v>
      </c>
      <c r="L2269" s="86">
        <v>2854</v>
      </c>
      <c r="M2269" s="83" t="s">
        <v>2688</v>
      </c>
    </row>
    <row r="2270" spans="2:13" ht="13.15" customHeight="1" x14ac:dyDescent="0.2">
      <c r="B2270" s="61">
        <v>2764</v>
      </c>
      <c r="C2270" s="82">
        <v>46</v>
      </c>
      <c r="D2270" s="83" t="s">
        <v>2553</v>
      </c>
      <c r="E2270" s="84">
        <v>21009</v>
      </c>
      <c r="F2270" s="84" t="s">
        <v>2481</v>
      </c>
      <c r="G2270" s="83" t="s">
        <v>2423</v>
      </c>
      <c r="H2270" s="85">
        <v>16076079</v>
      </c>
      <c r="I2270" s="85">
        <v>1046</v>
      </c>
      <c r="J2270" s="83" t="s">
        <v>2686</v>
      </c>
      <c r="K2270" s="83" t="s">
        <v>2687</v>
      </c>
      <c r="L2270" s="86">
        <v>2764</v>
      </c>
      <c r="M2270" s="83" t="s">
        <v>2689</v>
      </c>
    </row>
    <row r="2271" spans="2:13" ht="13.15" customHeight="1" x14ac:dyDescent="0.2">
      <c r="B2271" s="61">
        <v>2765</v>
      </c>
      <c r="C2271" s="82">
        <v>46</v>
      </c>
      <c r="D2271" s="83" t="s">
        <v>2553</v>
      </c>
      <c r="E2271" s="84">
        <v>21009</v>
      </c>
      <c r="F2271" s="84" t="s">
        <v>2481</v>
      </c>
      <c r="G2271" s="83" t="s">
        <v>2423</v>
      </c>
      <c r="H2271" s="85">
        <v>16076079</v>
      </c>
      <c r="I2271" s="85">
        <v>1046</v>
      </c>
      <c r="J2271" s="83" t="s">
        <v>2686</v>
      </c>
      <c r="K2271" s="83" t="s">
        <v>2687</v>
      </c>
      <c r="L2271" s="86">
        <v>2765</v>
      </c>
      <c r="M2271" s="83" t="s">
        <v>2690</v>
      </c>
    </row>
    <row r="2272" spans="2:13" ht="13.15" customHeight="1" x14ac:dyDescent="0.2">
      <c r="B2272" s="61">
        <v>2855</v>
      </c>
      <c r="C2272" s="82">
        <v>46</v>
      </c>
      <c r="D2272" s="83" t="s">
        <v>2553</v>
      </c>
      <c r="E2272" s="84">
        <v>21046</v>
      </c>
      <c r="F2272" s="84" t="s">
        <v>2426</v>
      </c>
      <c r="G2272" s="83" t="s">
        <v>2423</v>
      </c>
      <c r="H2272" s="85">
        <v>16076079</v>
      </c>
      <c r="I2272" s="85">
        <v>1046</v>
      </c>
      <c r="J2272" s="83" t="s">
        <v>2686</v>
      </c>
      <c r="K2272" s="83" t="s">
        <v>2687</v>
      </c>
      <c r="L2272" s="86">
        <v>2855</v>
      </c>
      <c r="M2272" s="83" t="s">
        <v>3239</v>
      </c>
    </row>
    <row r="2273" spans="2:13" ht="13.15" customHeight="1" x14ac:dyDescent="0.2">
      <c r="B2273" s="61">
        <v>2856</v>
      </c>
      <c r="C2273" s="82">
        <v>46</v>
      </c>
      <c r="D2273" s="83" t="s">
        <v>2553</v>
      </c>
      <c r="E2273" s="84">
        <v>21046</v>
      </c>
      <c r="F2273" s="84" t="s">
        <v>2426</v>
      </c>
      <c r="G2273" s="83" t="s">
        <v>2423</v>
      </c>
      <c r="H2273" s="85">
        <v>16076079</v>
      </c>
      <c r="I2273" s="85">
        <v>1046</v>
      </c>
      <c r="J2273" s="83" t="s">
        <v>2686</v>
      </c>
      <c r="K2273" s="83" t="s">
        <v>2687</v>
      </c>
      <c r="L2273" s="86">
        <v>2856</v>
      </c>
      <c r="M2273" s="83" t="s">
        <v>2691</v>
      </c>
    </row>
    <row r="2274" spans="2:13" ht="13.15" customHeight="1" x14ac:dyDescent="0.2">
      <c r="B2274" s="61">
        <v>2766</v>
      </c>
      <c r="C2274" s="82">
        <v>46</v>
      </c>
      <c r="D2274" s="83" t="s">
        <v>2553</v>
      </c>
      <c r="E2274" s="84">
        <v>21046</v>
      </c>
      <c r="F2274" s="84" t="s">
        <v>2426</v>
      </c>
      <c r="G2274" s="83" t="s">
        <v>2423</v>
      </c>
      <c r="H2274" s="85">
        <v>16076079</v>
      </c>
      <c r="I2274" s="85">
        <v>1046</v>
      </c>
      <c r="J2274" s="83" t="s">
        <v>2686</v>
      </c>
      <c r="K2274" s="83" t="s">
        <v>2687</v>
      </c>
      <c r="L2274" s="86">
        <v>2766</v>
      </c>
      <c r="M2274" s="83" t="s">
        <v>2692</v>
      </c>
    </row>
    <row r="2275" spans="2:13" ht="13.15" customHeight="1" x14ac:dyDescent="0.2">
      <c r="B2275" s="61">
        <v>2767</v>
      </c>
      <c r="C2275" s="82">
        <v>46</v>
      </c>
      <c r="D2275" s="83" t="s">
        <v>2553</v>
      </c>
      <c r="E2275" s="84">
        <v>21046</v>
      </c>
      <c r="F2275" s="84" t="s">
        <v>2426</v>
      </c>
      <c r="G2275" s="83" t="s">
        <v>2423</v>
      </c>
      <c r="H2275" s="85">
        <v>16076079</v>
      </c>
      <c r="I2275" s="85">
        <v>1046</v>
      </c>
      <c r="J2275" s="83" t="s">
        <v>2686</v>
      </c>
      <c r="K2275" s="83" t="s">
        <v>2687</v>
      </c>
      <c r="L2275" s="86">
        <v>2767</v>
      </c>
      <c r="M2275" s="83" t="s">
        <v>2693</v>
      </c>
    </row>
    <row r="2276" spans="2:13" ht="13.15" customHeight="1" x14ac:dyDescent="0.2">
      <c r="B2276" s="61">
        <v>2842</v>
      </c>
      <c r="C2276" s="82">
        <v>46</v>
      </c>
      <c r="D2276" s="83" t="s">
        <v>2553</v>
      </c>
      <c r="E2276" s="84">
        <v>21041</v>
      </c>
      <c r="F2276" s="84" t="s">
        <v>2203</v>
      </c>
      <c r="G2276" s="83" t="s">
        <v>2423</v>
      </c>
      <c r="H2276" s="85">
        <v>16076079</v>
      </c>
      <c r="I2276" s="85">
        <v>1046</v>
      </c>
      <c r="J2276" s="83" t="s">
        <v>2686</v>
      </c>
      <c r="K2276" s="83" t="s">
        <v>2687</v>
      </c>
      <c r="L2276" s="86">
        <v>2842</v>
      </c>
      <c r="M2276" s="83" t="s">
        <v>2694</v>
      </c>
    </row>
    <row r="2277" spans="2:13" ht="13.15" customHeight="1" x14ac:dyDescent="0.2">
      <c r="B2277" s="61">
        <v>2857</v>
      </c>
      <c r="C2277" s="82">
        <v>46</v>
      </c>
      <c r="D2277" s="83" t="s">
        <v>2553</v>
      </c>
      <c r="E2277" s="84">
        <v>21046</v>
      </c>
      <c r="F2277" s="84" t="s">
        <v>2426</v>
      </c>
      <c r="G2277" s="83" t="s">
        <v>2423</v>
      </c>
      <c r="H2277" s="85">
        <v>16076079</v>
      </c>
      <c r="I2277" s="85">
        <v>1046</v>
      </c>
      <c r="J2277" s="83" t="s">
        <v>2686</v>
      </c>
      <c r="K2277" s="83" t="s">
        <v>2687</v>
      </c>
      <c r="L2277" s="86">
        <v>2857</v>
      </c>
      <c r="M2277" s="83" t="s">
        <v>2695</v>
      </c>
    </row>
    <row r="2278" spans="2:13" ht="13.15" customHeight="1" x14ac:dyDescent="0.2">
      <c r="B2278" s="61">
        <v>2858</v>
      </c>
      <c r="C2278" s="82">
        <v>46</v>
      </c>
      <c r="D2278" s="83" t="s">
        <v>2553</v>
      </c>
      <c r="E2278" s="84">
        <v>21046</v>
      </c>
      <c r="F2278" s="84" t="s">
        <v>2426</v>
      </c>
      <c r="G2278" s="83" t="s">
        <v>2423</v>
      </c>
      <c r="H2278" s="85">
        <v>16076079</v>
      </c>
      <c r="I2278" s="85">
        <v>1046</v>
      </c>
      <c r="J2278" s="83" t="s">
        <v>2686</v>
      </c>
      <c r="K2278" s="83" t="s">
        <v>2687</v>
      </c>
      <c r="L2278" s="86">
        <v>2858</v>
      </c>
      <c r="M2278" s="83" t="s">
        <v>2106</v>
      </c>
    </row>
    <row r="2279" spans="2:13" ht="13.15" customHeight="1" x14ac:dyDescent="0.2">
      <c r="B2279" s="61">
        <v>28571</v>
      </c>
      <c r="C2279" s="82">
        <v>46</v>
      </c>
      <c r="D2279" s="83" t="s">
        <v>2553</v>
      </c>
      <c r="E2279" s="84">
        <v>21046</v>
      </c>
      <c r="F2279" s="84" t="s">
        <v>2426</v>
      </c>
      <c r="G2279" s="83" t="s">
        <v>2423</v>
      </c>
      <c r="H2279" s="85">
        <v>16076079</v>
      </c>
      <c r="I2279" s="85">
        <v>1046</v>
      </c>
      <c r="J2279" s="83" t="s">
        <v>2686</v>
      </c>
      <c r="K2279" s="83" t="s">
        <v>2687</v>
      </c>
      <c r="L2279" s="86">
        <v>28571</v>
      </c>
      <c r="M2279" s="83" t="s">
        <v>3237</v>
      </c>
    </row>
    <row r="2280" spans="2:13" ht="13.15" customHeight="1" x14ac:dyDescent="0.2">
      <c r="B2280" s="61">
        <v>2875</v>
      </c>
      <c r="C2280" s="82">
        <v>46</v>
      </c>
      <c r="D2280" s="83" t="s">
        <v>2553</v>
      </c>
      <c r="E2280" s="84">
        <v>21046</v>
      </c>
      <c r="F2280" s="84" t="s">
        <v>2426</v>
      </c>
      <c r="G2280" s="83" t="s">
        <v>2423</v>
      </c>
      <c r="H2280" s="85">
        <v>16076079</v>
      </c>
      <c r="I2280" s="85">
        <v>1046</v>
      </c>
      <c r="J2280" s="83" t="s">
        <v>2686</v>
      </c>
      <c r="K2280" s="83" t="s">
        <v>2687</v>
      </c>
      <c r="L2280" s="86">
        <v>2875</v>
      </c>
      <c r="M2280" s="83" t="s">
        <v>2687</v>
      </c>
    </row>
    <row r="2281" spans="2:13" ht="13.15" customHeight="1" x14ac:dyDescent="0.2">
      <c r="B2281" s="61">
        <v>2894</v>
      </c>
      <c r="C2281" s="82">
        <v>46</v>
      </c>
      <c r="D2281" s="83" t="s">
        <v>2553</v>
      </c>
      <c r="E2281" s="84">
        <v>21009</v>
      </c>
      <c r="F2281" s="84" t="s">
        <v>2481</v>
      </c>
      <c r="G2281" s="83" t="s">
        <v>2423</v>
      </c>
      <c r="H2281" s="85">
        <v>16076086</v>
      </c>
      <c r="I2281" s="85">
        <v>983</v>
      </c>
      <c r="J2281" s="83" t="s">
        <v>2705</v>
      </c>
      <c r="K2281" s="83" t="s">
        <v>2705</v>
      </c>
      <c r="L2281" s="86">
        <v>2894</v>
      </c>
      <c r="M2281" s="83" t="s">
        <v>2706</v>
      </c>
    </row>
    <row r="2282" spans="2:13" ht="13.15" customHeight="1" x14ac:dyDescent="0.2">
      <c r="B2282" s="61">
        <v>2895</v>
      </c>
      <c r="C2282" s="82">
        <v>46</v>
      </c>
      <c r="D2282" s="83" t="s">
        <v>2553</v>
      </c>
      <c r="E2282" s="84">
        <v>21009</v>
      </c>
      <c r="F2282" s="84" t="s">
        <v>2481</v>
      </c>
      <c r="G2282" s="83" t="s">
        <v>2423</v>
      </c>
      <c r="H2282" s="85">
        <v>16076086</v>
      </c>
      <c r="I2282" s="85">
        <v>983</v>
      </c>
      <c r="J2282" s="83" t="s">
        <v>2705</v>
      </c>
      <c r="K2282" s="83" t="s">
        <v>2705</v>
      </c>
      <c r="L2282" s="86">
        <v>2895</v>
      </c>
      <c r="M2282" s="83" t="s">
        <v>2707</v>
      </c>
    </row>
    <row r="2283" spans="2:13" ht="13.15" customHeight="1" x14ac:dyDescent="0.2">
      <c r="B2283" s="61">
        <v>2896</v>
      </c>
      <c r="C2283" s="82">
        <v>46</v>
      </c>
      <c r="D2283" s="83" t="s">
        <v>2553</v>
      </c>
      <c r="E2283" s="84">
        <v>21009</v>
      </c>
      <c r="F2283" s="84" t="s">
        <v>2481</v>
      </c>
      <c r="G2283" s="83" t="s">
        <v>2423</v>
      </c>
      <c r="H2283" s="85">
        <v>16076086</v>
      </c>
      <c r="I2283" s="85">
        <v>983</v>
      </c>
      <c r="J2283" s="83" t="s">
        <v>2705</v>
      </c>
      <c r="K2283" s="83" t="s">
        <v>2705</v>
      </c>
      <c r="L2283" s="86">
        <v>2896</v>
      </c>
      <c r="M2283" s="83" t="s">
        <v>2708</v>
      </c>
    </row>
    <row r="2284" spans="2:13" ht="13.15" customHeight="1" x14ac:dyDescent="0.2">
      <c r="B2284" s="61">
        <v>2897</v>
      </c>
      <c r="C2284" s="82">
        <v>46</v>
      </c>
      <c r="D2284" s="83" t="s">
        <v>2553</v>
      </c>
      <c r="E2284" s="84">
        <v>21009</v>
      </c>
      <c r="F2284" s="84" t="s">
        <v>2481</v>
      </c>
      <c r="G2284" s="83" t="s">
        <v>2423</v>
      </c>
      <c r="H2284" s="85">
        <v>16076086</v>
      </c>
      <c r="I2284" s="85">
        <v>983</v>
      </c>
      <c r="J2284" s="83" t="s">
        <v>2705</v>
      </c>
      <c r="K2284" s="83" t="s">
        <v>2705</v>
      </c>
      <c r="L2284" s="86">
        <v>2897</v>
      </c>
      <c r="M2284" s="83" t="s">
        <v>2705</v>
      </c>
    </row>
    <row r="2285" spans="2:13" ht="13.15" customHeight="1" x14ac:dyDescent="0.2">
      <c r="B2285" s="61">
        <v>3043</v>
      </c>
      <c r="C2285" s="82">
        <v>47</v>
      </c>
      <c r="D2285" s="83" t="s">
        <v>2709</v>
      </c>
      <c r="E2285" s="84">
        <v>20867</v>
      </c>
      <c r="F2285" s="84" t="s">
        <v>2622</v>
      </c>
      <c r="G2285" s="83" t="s">
        <v>2710</v>
      </c>
      <c r="H2285" s="85">
        <v>16077018</v>
      </c>
      <c r="I2285" s="85">
        <v>947</v>
      </c>
      <c r="J2285" s="83" t="s">
        <v>2711</v>
      </c>
      <c r="K2285" s="83" t="s">
        <v>2711</v>
      </c>
      <c r="L2285" s="86">
        <v>3043</v>
      </c>
      <c r="M2285" s="83" t="s">
        <v>2711</v>
      </c>
    </row>
    <row r="2286" spans="2:13" ht="13.15" customHeight="1" x14ac:dyDescent="0.2">
      <c r="B2286" s="61">
        <v>3044</v>
      </c>
      <c r="C2286" s="82">
        <v>47</v>
      </c>
      <c r="D2286" s="83" t="s">
        <v>2709</v>
      </c>
      <c r="E2286" s="84">
        <v>20867</v>
      </c>
      <c r="F2286" s="84" t="s">
        <v>2622</v>
      </c>
      <c r="G2286" s="83" t="s">
        <v>2710</v>
      </c>
      <c r="H2286" s="85">
        <v>16077018</v>
      </c>
      <c r="I2286" s="85">
        <v>947</v>
      </c>
      <c r="J2286" s="83" t="s">
        <v>2711</v>
      </c>
      <c r="K2286" s="83" t="s">
        <v>2711</v>
      </c>
      <c r="L2286" s="86">
        <v>3044</v>
      </c>
      <c r="M2286" s="83" t="s">
        <v>1953</v>
      </c>
    </row>
    <row r="2287" spans="2:13" ht="13.15" customHeight="1" x14ac:dyDescent="0.2">
      <c r="B2287" s="61">
        <v>3059</v>
      </c>
      <c r="C2287" s="82">
        <v>47</v>
      </c>
      <c r="D2287" s="83" t="s">
        <v>2709</v>
      </c>
      <c r="E2287" s="84">
        <v>20867</v>
      </c>
      <c r="F2287" s="84" t="s">
        <v>2622</v>
      </c>
      <c r="G2287" s="83" t="s">
        <v>2710</v>
      </c>
      <c r="H2287" s="85">
        <v>16077026</v>
      </c>
      <c r="I2287" s="85">
        <v>838</v>
      </c>
      <c r="J2287" s="83" t="s">
        <v>2712</v>
      </c>
      <c r="K2287" s="83" t="s">
        <v>2712</v>
      </c>
      <c r="L2287" s="86">
        <v>3059</v>
      </c>
      <c r="M2287" s="83" t="s">
        <v>2713</v>
      </c>
    </row>
    <row r="2288" spans="2:13" ht="13.15" customHeight="1" x14ac:dyDescent="0.2">
      <c r="B2288" s="61">
        <v>3060</v>
      </c>
      <c r="C2288" s="82">
        <v>47</v>
      </c>
      <c r="D2288" s="83" t="s">
        <v>2709</v>
      </c>
      <c r="E2288" s="84">
        <v>20867</v>
      </c>
      <c r="F2288" s="84" t="s">
        <v>2622</v>
      </c>
      <c r="G2288" s="83" t="s">
        <v>2710</v>
      </c>
      <c r="H2288" s="85">
        <v>16077026</v>
      </c>
      <c r="I2288" s="85">
        <v>838</v>
      </c>
      <c r="J2288" s="83" t="s">
        <v>2712</v>
      </c>
      <c r="K2288" s="83" t="s">
        <v>2712</v>
      </c>
      <c r="L2288" s="86">
        <v>3060</v>
      </c>
      <c r="M2288" s="83" t="s">
        <v>2714</v>
      </c>
    </row>
    <row r="2289" spans="2:13" ht="13.15" customHeight="1" x14ac:dyDescent="0.2">
      <c r="B2289" s="61">
        <v>3062</v>
      </c>
      <c r="C2289" s="82">
        <v>47</v>
      </c>
      <c r="D2289" s="83" t="s">
        <v>2709</v>
      </c>
      <c r="E2289" s="84">
        <v>20867</v>
      </c>
      <c r="F2289" s="84" t="s">
        <v>2622</v>
      </c>
      <c r="G2289" s="83" t="s">
        <v>2710</v>
      </c>
      <c r="H2289" s="85">
        <v>16077026</v>
      </c>
      <c r="I2289" s="85">
        <v>838</v>
      </c>
      <c r="J2289" s="83" t="s">
        <v>2712</v>
      </c>
      <c r="K2289" s="83" t="s">
        <v>2712</v>
      </c>
      <c r="L2289" s="86">
        <v>3062</v>
      </c>
      <c r="M2289" s="83" t="s">
        <v>2715</v>
      </c>
    </row>
    <row r="2290" spans="2:13" ht="13.15" customHeight="1" x14ac:dyDescent="0.2">
      <c r="B2290" s="61">
        <v>3063</v>
      </c>
      <c r="C2290" s="82">
        <v>47</v>
      </c>
      <c r="D2290" s="83" t="s">
        <v>2709</v>
      </c>
      <c r="E2290" s="84">
        <v>20867</v>
      </c>
      <c r="F2290" s="84" t="s">
        <v>2622</v>
      </c>
      <c r="G2290" s="83" t="s">
        <v>2710</v>
      </c>
      <c r="H2290" s="85">
        <v>16077026</v>
      </c>
      <c r="I2290" s="85">
        <v>838</v>
      </c>
      <c r="J2290" s="83" t="s">
        <v>2712</v>
      </c>
      <c r="K2290" s="83" t="s">
        <v>2712</v>
      </c>
      <c r="L2290" s="86">
        <v>3063</v>
      </c>
      <c r="M2290" s="83" t="s">
        <v>2716</v>
      </c>
    </row>
    <row r="2291" spans="2:13" ht="13.15" customHeight="1" x14ac:dyDescent="0.2">
      <c r="B2291" s="61">
        <v>3064</v>
      </c>
      <c r="C2291" s="82">
        <v>47</v>
      </c>
      <c r="D2291" s="83" t="s">
        <v>2709</v>
      </c>
      <c r="E2291" s="84">
        <v>20867</v>
      </c>
      <c r="F2291" s="84" t="s">
        <v>2622</v>
      </c>
      <c r="G2291" s="83" t="s">
        <v>2710</v>
      </c>
      <c r="H2291" s="85">
        <v>16077026</v>
      </c>
      <c r="I2291" s="85">
        <v>838</v>
      </c>
      <c r="J2291" s="83" t="s">
        <v>2712</v>
      </c>
      <c r="K2291" s="83" t="s">
        <v>2712</v>
      </c>
      <c r="L2291" s="86">
        <v>3064</v>
      </c>
      <c r="M2291" s="83" t="s">
        <v>2717</v>
      </c>
    </row>
    <row r="2292" spans="2:13" ht="13.15" customHeight="1" x14ac:dyDescent="0.2">
      <c r="B2292" s="61">
        <v>3065</v>
      </c>
      <c r="C2292" s="82">
        <v>47</v>
      </c>
      <c r="D2292" s="83" t="s">
        <v>2709</v>
      </c>
      <c r="E2292" s="84">
        <v>20867</v>
      </c>
      <c r="F2292" s="84" t="s">
        <v>2622</v>
      </c>
      <c r="G2292" s="83" t="s">
        <v>2710</v>
      </c>
      <c r="H2292" s="85">
        <v>16077026</v>
      </c>
      <c r="I2292" s="85">
        <v>838</v>
      </c>
      <c r="J2292" s="83" t="s">
        <v>2712</v>
      </c>
      <c r="K2292" s="83" t="s">
        <v>2712</v>
      </c>
      <c r="L2292" s="86">
        <v>3065</v>
      </c>
      <c r="M2292" s="83" t="s">
        <v>2712</v>
      </c>
    </row>
    <row r="2293" spans="2:13" ht="13.15" customHeight="1" x14ac:dyDescent="0.2">
      <c r="B2293" s="61">
        <v>3066</v>
      </c>
      <c r="C2293" s="82">
        <v>47</v>
      </c>
      <c r="D2293" s="83" t="s">
        <v>2709</v>
      </c>
      <c r="E2293" s="84">
        <v>20867</v>
      </c>
      <c r="F2293" s="84" t="s">
        <v>2622</v>
      </c>
      <c r="G2293" s="83" t="s">
        <v>2710</v>
      </c>
      <c r="H2293" s="85">
        <v>16077026</v>
      </c>
      <c r="I2293" s="85">
        <v>838</v>
      </c>
      <c r="J2293" s="83" t="s">
        <v>2712</v>
      </c>
      <c r="K2293" s="83" t="s">
        <v>2712</v>
      </c>
      <c r="L2293" s="86">
        <v>3066</v>
      </c>
      <c r="M2293" s="83" t="s">
        <v>2718</v>
      </c>
    </row>
    <row r="2294" spans="2:13" ht="13.15" customHeight="1" x14ac:dyDescent="0.2">
      <c r="B2294" s="61">
        <v>3135</v>
      </c>
      <c r="C2294" s="82">
        <v>47</v>
      </c>
      <c r="D2294" s="83" t="s">
        <v>2709</v>
      </c>
      <c r="E2294" s="84">
        <v>20867</v>
      </c>
      <c r="F2294" s="84" t="s">
        <v>2622</v>
      </c>
      <c r="G2294" s="83" t="s">
        <v>2710</v>
      </c>
      <c r="H2294" s="85">
        <v>16077041</v>
      </c>
      <c r="I2294" s="85">
        <v>900</v>
      </c>
      <c r="J2294" s="83" t="s">
        <v>2719</v>
      </c>
      <c r="K2294" s="83" t="s">
        <v>2719</v>
      </c>
      <c r="L2294" s="86">
        <v>3135</v>
      </c>
      <c r="M2294" s="83" t="s">
        <v>2719</v>
      </c>
    </row>
    <row r="2295" spans="2:13" ht="13.15" customHeight="1" x14ac:dyDescent="0.2">
      <c r="B2295" s="61">
        <v>3136</v>
      </c>
      <c r="C2295" s="82">
        <v>47</v>
      </c>
      <c r="D2295" s="83" t="s">
        <v>2709</v>
      </c>
      <c r="E2295" s="84">
        <v>20867</v>
      </c>
      <c r="F2295" s="84" t="s">
        <v>2622</v>
      </c>
      <c r="G2295" s="83" t="s">
        <v>2710</v>
      </c>
      <c r="H2295" s="85">
        <v>16077041</v>
      </c>
      <c r="I2295" s="85">
        <v>900</v>
      </c>
      <c r="J2295" s="83" t="s">
        <v>2719</v>
      </c>
      <c r="K2295" s="83" t="s">
        <v>2719</v>
      </c>
      <c r="L2295" s="86">
        <v>3136</v>
      </c>
      <c r="M2295" s="83" t="s">
        <v>2720</v>
      </c>
    </row>
    <row r="2296" spans="2:13" ht="13.15" customHeight="1" x14ac:dyDescent="0.2">
      <c r="B2296" s="61">
        <v>3121</v>
      </c>
      <c r="C2296" s="82">
        <v>47</v>
      </c>
      <c r="D2296" s="83" t="s">
        <v>2709</v>
      </c>
      <c r="E2296" s="84">
        <v>20867</v>
      </c>
      <c r="F2296" s="84" t="s">
        <v>2622</v>
      </c>
      <c r="G2296" s="83" t="s">
        <v>2710</v>
      </c>
      <c r="H2296" s="85">
        <v>16077043</v>
      </c>
      <c r="I2296" s="85">
        <v>817</v>
      </c>
      <c r="J2296" s="83" t="s">
        <v>2721</v>
      </c>
      <c r="K2296" s="83" t="s">
        <v>1987</v>
      </c>
      <c r="L2296" s="86">
        <v>3121</v>
      </c>
      <c r="M2296" s="83" t="s">
        <v>2152</v>
      </c>
    </row>
    <row r="2297" spans="2:13" ht="13.15" customHeight="1" x14ac:dyDescent="0.2">
      <c r="B2297" s="61">
        <v>3182</v>
      </c>
      <c r="C2297" s="82">
        <v>47</v>
      </c>
      <c r="D2297" s="83" t="s">
        <v>2709</v>
      </c>
      <c r="E2297" s="84">
        <v>20867</v>
      </c>
      <c r="F2297" s="84" t="s">
        <v>2622</v>
      </c>
      <c r="G2297" s="83" t="s">
        <v>2710</v>
      </c>
      <c r="H2297" s="85">
        <v>16077043</v>
      </c>
      <c r="I2297" s="85">
        <v>817</v>
      </c>
      <c r="J2297" s="83" t="s">
        <v>2721</v>
      </c>
      <c r="K2297" s="83" t="s">
        <v>1987</v>
      </c>
      <c r="L2297" s="86">
        <v>3182</v>
      </c>
      <c r="M2297" s="83" t="s">
        <v>2722</v>
      </c>
    </row>
    <row r="2298" spans="2:13" ht="13.15" customHeight="1" x14ac:dyDescent="0.2">
      <c r="B2298" s="61">
        <v>3183</v>
      </c>
      <c r="C2298" s="82">
        <v>47</v>
      </c>
      <c r="D2298" s="83" t="s">
        <v>2709</v>
      </c>
      <c r="E2298" s="84">
        <v>20649</v>
      </c>
      <c r="F2298" s="84" t="s">
        <v>2723</v>
      </c>
      <c r="G2298" s="83" t="s">
        <v>2710</v>
      </c>
      <c r="H2298" s="85">
        <v>16077043</v>
      </c>
      <c r="I2298" s="85">
        <v>817</v>
      </c>
      <c r="J2298" s="83" t="s">
        <v>2721</v>
      </c>
      <c r="K2298" s="83" t="s">
        <v>1987</v>
      </c>
      <c r="L2298" s="86">
        <v>3183</v>
      </c>
      <c r="M2298" s="83" t="s">
        <v>2724</v>
      </c>
    </row>
    <row r="2299" spans="2:13" ht="13.15" customHeight="1" x14ac:dyDescent="0.2">
      <c r="B2299" s="61">
        <v>3184</v>
      </c>
      <c r="C2299" s="82">
        <v>47</v>
      </c>
      <c r="D2299" s="83" t="s">
        <v>2709</v>
      </c>
      <c r="E2299" s="84">
        <v>20867</v>
      </c>
      <c r="F2299" s="84" t="s">
        <v>2622</v>
      </c>
      <c r="G2299" s="83" t="s">
        <v>2710</v>
      </c>
      <c r="H2299" s="85">
        <v>16077043</v>
      </c>
      <c r="I2299" s="85">
        <v>817</v>
      </c>
      <c r="J2299" s="83" t="s">
        <v>2721</v>
      </c>
      <c r="K2299" s="83" t="s">
        <v>1987</v>
      </c>
      <c r="L2299" s="86">
        <v>3184</v>
      </c>
      <c r="M2299" s="83" t="s">
        <v>2725</v>
      </c>
    </row>
    <row r="2300" spans="2:13" ht="13.15" customHeight="1" x14ac:dyDescent="0.2">
      <c r="B2300" s="61">
        <v>3185</v>
      </c>
      <c r="C2300" s="82">
        <v>47</v>
      </c>
      <c r="D2300" s="83" t="s">
        <v>2709</v>
      </c>
      <c r="E2300" s="84">
        <v>20867</v>
      </c>
      <c r="F2300" s="84" t="s">
        <v>2622</v>
      </c>
      <c r="G2300" s="83" t="s">
        <v>2710</v>
      </c>
      <c r="H2300" s="85">
        <v>16077043</v>
      </c>
      <c r="I2300" s="85">
        <v>817</v>
      </c>
      <c r="J2300" s="83" t="s">
        <v>2721</v>
      </c>
      <c r="K2300" s="83" t="s">
        <v>1987</v>
      </c>
      <c r="L2300" s="86">
        <v>3185</v>
      </c>
      <c r="M2300" s="83" t="s">
        <v>2726</v>
      </c>
    </row>
    <row r="2301" spans="2:13" ht="13.15" customHeight="1" x14ac:dyDescent="0.2">
      <c r="B2301" s="61">
        <v>3122</v>
      </c>
      <c r="C2301" s="82">
        <v>47</v>
      </c>
      <c r="D2301" s="83" t="s">
        <v>2709</v>
      </c>
      <c r="E2301" s="84">
        <v>20867</v>
      </c>
      <c r="F2301" s="84" t="s">
        <v>2622</v>
      </c>
      <c r="G2301" s="83" t="s">
        <v>2710</v>
      </c>
      <c r="H2301" s="85">
        <v>16077043</v>
      </c>
      <c r="I2301" s="85">
        <v>817</v>
      </c>
      <c r="J2301" s="83" t="s">
        <v>2721</v>
      </c>
      <c r="K2301" s="83" t="s">
        <v>1987</v>
      </c>
      <c r="L2301" s="86">
        <v>3122</v>
      </c>
      <c r="M2301" s="83" t="s">
        <v>2727</v>
      </c>
    </row>
    <row r="2302" spans="2:13" ht="13.15" customHeight="1" x14ac:dyDescent="0.2">
      <c r="B2302" s="61">
        <v>3123</v>
      </c>
      <c r="C2302" s="82">
        <v>47</v>
      </c>
      <c r="D2302" s="83" t="s">
        <v>2709</v>
      </c>
      <c r="E2302" s="84">
        <v>20867</v>
      </c>
      <c r="F2302" s="84" t="s">
        <v>2622</v>
      </c>
      <c r="G2302" s="83" t="s">
        <v>2710</v>
      </c>
      <c r="H2302" s="85">
        <v>16077043</v>
      </c>
      <c r="I2302" s="85">
        <v>817</v>
      </c>
      <c r="J2302" s="83" t="s">
        <v>2721</v>
      </c>
      <c r="K2302" s="83" t="s">
        <v>1987</v>
      </c>
      <c r="L2302" s="86">
        <v>3123</v>
      </c>
      <c r="M2302" s="83" t="s">
        <v>2728</v>
      </c>
    </row>
    <row r="2303" spans="2:13" ht="13.15" customHeight="1" x14ac:dyDescent="0.2">
      <c r="B2303" s="61">
        <v>3125</v>
      </c>
      <c r="C2303" s="82">
        <v>47</v>
      </c>
      <c r="D2303" s="83" t="s">
        <v>2709</v>
      </c>
      <c r="E2303" s="84">
        <v>20867</v>
      </c>
      <c r="F2303" s="84" t="s">
        <v>2622</v>
      </c>
      <c r="G2303" s="83" t="s">
        <v>2710</v>
      </c>
      <c r="H2303" s="85">
        <v>16077043</v>
      </c>
      <c r="I2303" s="85">
        <v>817</v>
      </c>
      <c r="J2303" s="83" t="s">
        <v>2721</v>
      </c>
      <c r="K2303" s="83" t="s">
        <v>1987</v>
      </c>
      <c r="L2303" s="86">
        <v>3125</v>
      </c>
      <c r="M2303" s="83" t="s">
        <v>2729</v>
      </c>
    </row>
    <row r="2304" spans="2:13" ht="13.15" customHeight="1" x14ac:dyDescent="0.2">
      <c r="B2304" s="61">
        <v>3186</v>
      </c>
      <c r="C2304" s="82">
        <v>47</v>
      </c>
      <c r="D2304" s="83" t="s">
        <v>2709</v>
      </c>
      <c r="E2304" s="84">
        <v>20867</v>
      </c>
      <c r="F2304" s="84" t="s">
        <v>2622</v>
      </c>
      <c r="G2304" s="83" t="s">
        <v>2710</v>
      </c>
      <c r="H2304" s="85">
        <v>16077043</v>
      </c>
      <c r="I2304" s="85">
        <v>817</v>
      </c>
      <c r="J2304" s="83" t="s">
        <v>2721</v>
      </c>
      <c r="K2304" s="83" t="s">
        <v>1987</v>
      </c>
      <c r="L2304" s="86">
        <v>3186</v>
      </c>
      <c r="M2304" s="83" t="s">
        <v>2730</v>
      </c>
    </row>
    <row r="2305" spans="2:13" ht="13.15" customHeight="1" x14ac:dyDescent="0.2">
      <c r="B2305" s="61">
        <v>3126</v>
      </c>
      <c r="C2305" s="82">
        <v>47</v>
      </c>
      <c r="D2305" s="83" t="s">
        <v>2709</v>
      </c>
      <c r="E2305" s="84">
        <v>20867</v>
      </c>
      <c r="F2305" s="84" t="s">
        <v>2622</v>
      </c>
      <c r="G2305" s="83" t="s">
        <v>2710</v>
      </c>
      <c r="H2305" s="85">
        <v>16077043</v>
      </c>
      <c r="I2305" s="85">
        <v>817</v>
      </c>
      <c r="J2305" s="83" t="s">
        <v>2721</v>
      </c>
      <c r="K2305" s="83" t="s">
        <v>1987</v>
      </c>
      <c r="L2305" s="86">
        <v>3126</v>
      </c>
      <c r="M2305" s="83" t="s">
        <v>2731</v>
      </c>
    </row>
    <row r="2306" spans="2:13" ht="13.15" customHeight="1" x14ac:dyDescent="0.2">
      <c r="B2306" s="61">
        <v>3174</v>
      </c>
      <c r="C2306" s="82">
        <v>47</v>
      </c>
      <c r="D2306" s="83" t="s">
        <v>2709</v>
      </c>
      <c r="E2306" s="84">
        <v>20867</v>
      </c>
      <c r="F2306" s="84" t="s">
        <v>2622</v>
      </c>
      <c r="G2306" s="83" t="s">
        <v>2710</v>
      </c>
      <c r="H2306" s="85">
        <v>16077047</v>
      </c>
      <c r="I2306" s="85">
        <v>930</v>
      </c>
      <c r="J2306" s="83" t="s">
        <v>2732</v>
      </c>
      <c r="K2306" s="83" t="s">
        <v>2732</v>
      </c>
      <c r="L2306" s="86">
        <v>3174</v>
      </c>
      <c r="M2306" s="83" t="s">
        <v>2733</v>
      </c>
    </row>
    <row r="2307" spans="2:13" ht="13.15" customHeight="1" x14ac:dyDescent="0.2">
      <c r="B2307" s="61">
        <v>3175</v>
      </c>
      <c r="C2307" s="82">
        <v>47</v>
      </c>
      <c r="D2307" s="83" t="s">
        <v>2709</v>
      </c>
      <c r="E2307" s="84">
        <v>20867</v>
      </c>
      <c r="F2307" s="84" t="s">
        <v>2622</v>
      </c>
      <c r="G2307" s="83" t="s">
        <v>2710</v>
      </c>
      <c r="H2307" s="85">
        <v>16077047</v>
      </c>
      <c r="I2307" s="85">
        <v>930</v>
      </c>
      <c r="J2307" s="83" t="s">
        <v>2732</v>
      </c>
      <c r="K2307" s="83" t="s">
        <v>2732</v>
      </c>
      <c r="L2307" s="86">
        <v>3175</v>
      </c>
      <c r="M2307" s="83" t="s">
        <v>2732</v>
      </c>
    </row>
    <row r="2308" spans="2:13" ht="13.15" customHeight="1" x14ac:dyDescent="0.2">
      <c r="B2308" s="61">
        <v>3176</v>
      </c>
      <c r="C2308" s="82">
        <v>47</v>
      </c>
      <c r="D2308" s="83" t="s">
        <v>2709</v>
      </c>
      <c r="E2308" s="84">
        <v>20867</v>
      </c>
      <c r="F2308" s="84" t="s">
        <v>2622</v>
      </c>
      <c r="G2308" s="83" t="s">
        <v>2710</v>
      </c>
      <c r="H2308" s="85">
        <v>16077047</v>
      </c>
      <c r="I2308" s="85">
        <v>930</v>
      </c>
      <c r="J2308" s="83" t="s">
        <v>2732</v>
      </c>
      <c r="K2308" s="83" t="s">
        <v>2732</v>
      </c>
      <c r="L2308" s="86">
        <v>3176</v>
      </c>
      <c r="M2308" s="83" t="s">
        <v>2734</v>
      </c>
    </row>
    <row r="2309" spans="2:13" ht="13.15" customHeight="1" x14ac:dyDescent="0.2">
      <c r="B2309" s="61">
        <v>3181</v>
      </c>
      <c r="C2309" s="82">
        <v>47</v>
      </c>
      <c r="D2309" s="83" t="s">
        <v>2709</v>
      </c>
      <c r="E2309" s="84">
        <v>20867</v>
      </c>
      <c r="F2309" s="84" t="s">
        <v>2622</v>
      </c>
      <c r="G2309" s="83" t="s">
        <v>2710</v>
      </c>
      <c r="H2309" s="85">
        <v>16077049</v>
      </c>
      <c r="I2309" s="85">
        <v>914</v>
      </c>
      <c r="J2309" s="83" t="s">
        <v>2735</v>
      </c>
      <c r="K2309" s="83" t="s">
        <v>2735</v>
      </c>
      <c r="L2309" s="86">
        <v>3181</v>
      </c>
      <c r="M2309" s="83" t="s">
        <v>2735</v>
      </c>
    </row>
    <row r="2310" spans="2:13" ht="13.15" customHeight="1" x14ac:dyDescent="0.2">
      <c r="B2310" s="61">
        <v>3008</v>
      </c>
      <c r="C2310" s="82">
        <v>48</v>
      </c>
      <c r="D2310" s="83" t="s">
        <v>2736</v>
      </c>
      <c r="E2310" s="84">
        <v>20649</v>
      </c>
      <c r="F2310" s="84" t="s">
        <v>2723</v>
      </c>
      <c r="G2310" s="83" t="s">
        <v>2710</v>
      </c>
      <c r="H2310" s="85">
        <v>16077003</v>
      </c>
      <c r="I2310" s="85">
        <v>736</v>
      </c>
      <c r="J2310" s="83" t="s">
        <v>2737</v>
      </c>
      <c r="K2310" s="83" t="s">
        <v>2737</v>
      </c>
      <c r="L2310" s="86">
        <v>3008</v>
      </c>
      <c r="M2310" s="83" t="s">
        <v>2737</v>
      </c>
    </row>
    <row r="2311" spans="2:13" ht="13.15" customHeight="1" x14ac:dyDescent="0.2">
      <c r="B2311" s="61">
        <v>3009</v>
      </c>
      <c r="C2311" s="82">
        <v>48</v>
      </c>
      <c r="D2311" s="83" t="s">
        <v>2736</v>
      </c>
      <c r="E2311" s="84">
        <v>20649</v>
      </c>
      <c r="F2311" s="84" t="s">
        <v>2723</v>
      </c>
      <c r="G2311" s="83" t="s">
        <v>2710</v>
      </c>
      <c r="H2311" s="85">
        <v>16077003</v>
      </c>
      <c r="I2311" s="85">
        <v>736</v>
      </c>
      <c r="J2311" s="83" t="s">
        <v>2737</v>
      </c>
      <c r="K2311" s="83" t="s">
        <v>2737</v>
      </c>
      <c r="L2311" s="86">
        <v>3009</v>
      </c>
      <c r="M2311" s="83" t="s">
        <v>2738</v>
      </c>
    </row>
    <row r="2312" spans="2:13" ht="13.15" customHeight="1" x14ac:dyDescent="0.2">
      <c r="B2312" s="61">
        <v>3010</v>
      </c>
      <c r="C2312" s="82">
        <v>48</v>
      </c>
      <c r="D2312" s="83" t="s">
        <v>2736</v>
      </c>
      <c r="E2312" s="84">
        <v>20649</v>
      </c>
      <c r="F2312" s="84" t="s">
        <v>2723</v>
      </c>
      <c r="G2312" s="83" t="s">
        <v>2710</v>
      </c>
      <c r="H2312" s="85">
        <v>16077003</v>
      </c>
      <c r="I2312" s="85">
        <v>736</v>
      </c>
      <c r="J2312" s="83" t="s">
        <v>2737</v>
      </c>
      <c r="K2312" s="83" t="s">
        <v>2737</v>
      </c>
      <c r="L2312" s="86">
        <v>3010</v>
      </c>
      <c r="M2312" s="83" t="s">
        <v>2739</v>
      </c>
    </row>
    <row r="2313" spans="2:13" ht="13.15" customHeight="1" x14ac:dyDescent="0.2">
      <c r="B2313" s="61">
        <v>3011</v>
      </c>
      <c r="C2313" s="82">
        <v>48</v>
      </c>
      <c r="D2313" s="83" t="s">
        <v>2736</v>
      </c>
      <c r="E2313" s="84">
        <v>20649</v>
      </c>
      <c r="F2313" s="84" t="s">
        <v>2723</v>
      </c>
      <c r="G2313" s="83" t="s">
        <v>2710</v>
      </c>
      <c r="H2313" s="85">
        <v>16077003</v>
      </c>
      <c r="I2313" s="85">
        <v>736</v>
      </c>
      <c r="J2313" s="83" t="s">
        <v>2737</v>
      </c>
      <c r="K2313" s="83" t="s">
        <v>2737</v>
      </c>
      <c r="L2313" s="86">
        <v>3011</v>
      </c>
      <c r="M2313" s="83" t="s">
        <v>2740</v>
      </c>
    </row>
    <row r="2314" spans="2:13" ht="13.15" customHeight="1" x14ac:dyDescent="0.2">
      <c r="B2314" s="61">
        <v>3014</v>
      </c>
      <c r="C2314" s="82">
        <v>48</v>
      </c>
      <c r="D2314" s="83" t="s">
        <v>2736</v>
      </c>
      <c r="E2314" s="84">
        <v>20584</v>
      </c>
      <c r="F2314" s="84" t="s">
        <v>2741</v>
      </c>
      <c r="G2314" s="83" t="s">
        <v>2710</v>
      </c>
      <c r="H2314" s="85">
        <v>16077005</v>
      </c>
      <c r="I2314" s="85">
        <v>585</v>
      </c>
      <c r="J2314" s="83" t="s">
        <v>2742</v>
      </c>
      <c r="K2314" s="83" t="s">
        <v>2742</v>
      </c>
      <c r="L2314" s="86">
        <v>3014</v>
      </c>
      <c r="M2314" s="83" t="s">
        <v>2742</v>
      </c>
    </row>
    <row r="2315" spans="2:13" ht="13.15" customHeight="1" x14ac:dyDescent="0.2">
      <c r="B2315" s="61">
        <v>3016</v>
      </c>
      <c r="C2315" s="82">
        <v>48</v>
      </c>
      <c r="D2315" s="83" t="s">
        <v>2736</v>
      </c>
      <c r="E2315" s="84">
        <v>20584</v>
      </c>
      <c r="F2315" s="84" t="s">
        <v>2741</v>
      </c>
      <c r="G2315" s="83" t="s">
        <v>2710</v>
      </c>
      <c r="H2315" s="85">
        <v>16077005</v>
      </c>
      <c r="I2315" s="85">
        <v>585</v>
      </c>
      <c r="J2315" s="83" t="s">
        <v>2742</v>
      </c>
      <c r="K2315" s="83" t="s">
        <v>2742</v>
      </c>
      <c r="L2315" s="86">
        <v>3016</v>
      </c>
      <c r="M2315" s="83" t="s">
        <v>2743</v>
      </c>
    </row>
    <row r="2316" spans="2:13" ht="13.15" customHeight="1" x14ac:dyDescent="0.2">
      <c r="B2316" s="61">
        <v>3019</v>
      </c>
      <c r="C2316" s="82">
        <v>48</v>
      </c>
      <c r="D2316" s="83" t="s">
        <v>2736</v>
      </c>
      <c r="E2316" s="84">
        <v>20649</v>
      </c>
      <c r="F2316" s="84" t="s">
        <v>2723</v>
      </c>
      <c r="G2316" s="83" t="s">
        <v>2710</v>
      </c>
      <c r="H2316" s="85">
        <v>16077007</v>
      </c>
      <c r="I2316" s="85">
        <v>615</v>
      </c>
      <c r="J2316" s="83" t="s">
        <v>2744</v>
      </c>
      <c r="K2316" s="83" t="s">
        <v>2744</v>
      </c>
      <c r="L2316" s="86">
        <v>3019</v>
      </c>
      <c r="M2316" s="83" t="s">
        <v>2744</v>
      </c>
    </row>
    <row r="2317" spans="2:13" ht="13.15" customHeight="1" x14ac:dyDescent="0.2">
      <c r="B2317" s="61">
        <v>3021</v>
      </c>
      <c r="C2317" s="82">
        <v>48</v>
      </c>
      <c r="D2317" s="83" t="s">
        <v>2736</v>
      </c>
      <c r="E2317" s="84">
        <v>20649</v>
      </c>
      <c r="F2317" s="84" t="s">
        <v>2723</v>
      </c>
      <c r="G2317" s="83" t="s">
        <v>2710</v>
      </c>
      <c r="H2317" s="85">
        <v>16077008</v>
      </c>
      <c r="I2317" s="85">
        <v>687</v>
      </c>
      <c r="J2317" s="83" t="s">
        <v>2427</v>
      </c>
      <c r="K2317" s="83" t="s">
        <v>2427</v>
      </c>
      <c r="L2317" s="86">
        <v>3021</v>
      </c>
      <c r="M2317" s="83" t="s">
        <v>2745</v>
      </c>
    </row>
    <row r="2318" spans="2:13" ht="12.75" customHeight="1" x14ac:dyDescent="0.2">
      <c r="B2318" s="61">
        <v>3022</v>
      </c>
      <c r="C2318" s="82">
        <v>48</v>
      </c>
      <c r="D2318" s="83" t="s">
        <v>2736</v>
      </c>
      <c r="E2318" s="84">
        <v>20649</v>
      </c>
      <c r="F2318" s="84" t="s">
        <v>2723</v>
      </c>
      <c r="G2318" s="83" t="s">
        <v>2710</v>
      </c>
      <c r="H2318" s="85">
        <v>16077008</v>
      </c>
      <c r="I2318" s="85">
        <v>687</v>
      </c>
      <c r="J2318" s="83" t="s">
        <v>2427</v>
      </c>
      <c r="K2318" s="83" t="s">
        <v>2427</v>
      </c>
      <c r="L2318" s="86">
        <v>3022</v>
      </c>
      <c r="M2318" s="83" t="s">
        <v>2427</v>
      </c>
    </row>
    <row r="2319" spans="2:13" ht="13.15" customHeight="1" x14ac:dyDescent="0.2">
      <c r="B2319" s="61">
        <v>3023</v>
      </c>
      <c r="C2319" s="82">
        <v>48</v>
      </c>
      <c r="D2319" s="83" t="s">
        <v>2736</v>
      </c>
      <c r="E2319" s="84">
        <v>20649</v>
      </c>
      <c r="F2319" s="84" t="s">
        <v>2723</v>
      </c>
      <c r="G2319" s="83" t="s">
        <v>2710</v>
      </c>
      <c r="H2319" s="85">
        <v>16077008</v>
      </c>
      <c r="I2319" s="85">
        <v>687</v>
      </c>
      <c r="J2319" s="83" t="s">
        <v>2427</v>
      </c>
      <c r="K2319" s="83" t="s">
        <v>2427</v>
      </c>
      <c r="L2319" s="86">
        <v>3023</v>
      </c>
      <c r="M2319" s="83" t="s">
        <v>2746</v>
      </c>
    </row>
    <row r="2320" spans="2:13" ht="13.15" customHeight="1" x14ac:dyDescent="0.2">
      <c r="B2320" s="61">
        <v>3024</v>
      </c>
      <c r="C2320" s="82">
        <v>48</v>
      </c>
      <c r="D2320" s="83" t="s">
        <v>2736</v>
      </c>
      <c r="E2320" s="84">
        <v>20649</v>
      </c>
      <c r="F2320" s="84" t="s">
        <v>2723</v>
      </c>
      <c r="G2320" s="83" t="s">
        <v>2710</v>
      </c>
      <c r="H2320" s="85">
        <v>16077008</v>
      </c>
      <c r="I2320" s="85">
        <v>687</v>
      </c>
      <c r="J2320" s="83" t="s">
        <v>2427</v>
      </c>
      <c r="K2320" s="83" t="s">
        <v>2427</v>
      </c>
      <c r="L2320" s="86">
        <v>3024</v>
      </c>
      <c r="M2320" s="83" t="s">
        <v>2747</v>
      </c>
    </row>
    <row r="2321" spans="2:13" ht="13.15" customHeight="1" x14ac:dyDescent="0.2">
      <c r="B2321" s="61">
        <v>3025</v>
      </c>
      <c r="C2321" s="82">
        <v>48</v>
      </c>
      <c r="D2321" s="83" t="s">
        <v>2736</v>
      </c>
      <c r="E2321" s="84">
        <v>20649</v>
      </c>
      <c r="F2321" s="84" t="s">
        <v>2723</v>
      </c>
      <c r="G2321" s="83" t="s">
        <v>2710</v>
      </c>
      <c r="H2321" s="85">
        <v>16077008</v>
      </c>
      <c r="I2321" s="85">
        <v>687</v>
      </c>
      <c r="J2321" s="83" t="s">
        <v>2427</v>
      </c>
      <c r="K2321" s="83" t="s">
        <v>2427</v>
      </c>
      <c r="L2321" s="86">
        <v>3025</v>
      </c>
      <c r="M2321" s="83" t="s">
        <v>2748</v>
      </c>
    </row>
    <row r="2322" spans="2:13" ht="13.15" customHeight="1" x14ac:dyDescent="0.2">
      <c r="B2322" s="61">
        <v>3032</v>
      </c>
      <c r="C2322" s="82">
        <v>48</v>
      </c>
      <c r="D2322" s="83" t="s">
        <v>2736</v>
      </c>
      <c r="E2322" s="84">
        <v>56626</v>
      </c>
      <c r="F2322" s="84" t="s">
        <v>2749</v>
      </c>
      <c r="G2322" s="83" t="s">
        <v>2710</v>
      </c>
      <c r="H2322" s="85">
        <v>16077012</v>
      </c>
      <c r="I2322" s="85">
        <v>850</v>
      </c>
      <c r="J2322" s="83" t="s">
        <v>2750</v>
      </c>
      <c r="K2322" s="83" t="s">
        <v>2751</v>
      </c>
      <c r="L2322" s="86">
        <v>3032</v>
      </c>
      <c r="M2322" s="83" t="s">
        <v>2751</v>
      </c>
    </row>
    <row r="2323" spans="2:13" ht="13.15" customHeight="1" x14ac:dyDescent="0.2">
      <c r="B2323" s="61">
        <v>3033</v>
      </c>
      <c r="C2323" s="82">
        <v>48</v>
      </c>
      <c r="D2323" s="83" t="s">
        <v>2736</v>
      </c>
      <c r="E2323" s="84">
        <v>58120</v>
      </c>
      <c r="F2323" s="84" t="s">
        <v>2752</v>
      </c>
      <c r="G2323" s="83" t="s">
        <v>2710</v>
      </c>
      <c r="H2323" s="85">
        <v>16077012</v>
      </c>
      <c r="I2323" s="85">
        <v>850</v>
      </c>
      <c r="J2323" s="83" t="s">
        <v>2750</v>
      </c>
      <c r="K2323" s="83" t="s">
        <v>2751</v>
      </c>
      <c r="L2323" s="86">
        <v>3033</v>
      </c>
      <c r="M2323" s="83" t="s">
        <v>1834</v>
      </c>
    </row>
    <row r="2324" spans="2:13" ht="13.15" customHeight="1" x14ac:dyDescent="0.2">
      <c r="B2324" s="61">
        <v>3034</v>
      </c>
      <c r="C2324" s="82">
        <v>48</v>
      </c>
      <c r="D2324" s="83" t="s">
        <v>2736</v>
      </c>
      <c r="E2324" s="84">
        <v>56626</v>
      </c>
      <c r="F2324" s="84" t="s">
        <v>2749</v>
      </c>
      <c r="G2324" s="83" t="s">
        <v>2710</v>
      </c>
      <c r="H2324" s="85">
        <v>16077012</v>
      </c>
      <c r="I2324" s="85">
        <v>850</v>
      </c>
      <c r="J2324" s="83" t="s">
        <v>2750</v>
      </c>
      <c r="K2324" s="83" t="s">
        <v>2751</v>
      </c>
      <c r="L2324" s="86">
        <v>3034</v>
      </c>
      <c r="M2324" s="83" t="s">
        <v>2753</v>
      </c>
    </row>
    <row r="2325" spans="2:13" ht="13.15" customHeight="1" x14ac:dyDescent="0.2">
      <c r="B2325" s="61">
        <v>3035</v>
      </c>
      <c r="C2325" s="82">
        <v>48</v>
      </c>
      <c r="D2325" s="83" t="s">
        <v>2736</v>
      </c>
      <c r="E2325" s="84">
        <v>56626</v>
      </c>
      <c r="F2325" s="84" t="s">
        <v>2749</v>
      </c>
      <c r="G2325" s="83" t="s">
        <v>2710</v>
      </c>
      <c r="H2325" s="85">
        <v>16077012</v>
      </c>
      <c r="I2325" s="85">
        <v>850</v>
      </c>
      <c r="J2325" s="83" t="s">
        <v>2750</v>
      </c>
      <c r="K2325" s="83" t="s">
        <v>2751</v>
      </c>
      <c r="L2325" s="86">
        <v>3035</v>
      </c>
      <c r="M2325" s="83" t="s">
        <v>2754</v>
      </c>
    </row>
    <row r="2326" spans="2:13" ht="13.15" customHeight="1" x14ac:dyDescent="0.2">
      <c r="B2326" s="61">
        <v>3036</v>
      </c>
      <c r="C2326" s="82">
        <v>48</v>
      </c>
      <c r="D2326" s="83" t="s">
        <v>2736</v>
      </c>
      <c r="E2326" s="84">
        <v>56626</v>
      </c>
      <c r="F2326" s="84" t="s">
        <v>2749</v>
      </c>
      <c r="G2326" s="83" t="s">
        <v>2710</v>
      </c>
      <c r="H2326" s="85">
        <v>16077012</v>
      </c>
      <c r="I2326" s="85">
        <v>850</v>
      </c>
      <c r="J2326" s="83" t="s">
        <v>2750</v>
      </c>
      <c r="K2326" s="83" t="s">
        <v>2751</v>
      </c>
      <c r="L2326" s="86">
        <v>3036</v>
      </c>
      <c r="M2326" s="83" t="s">
        <v>2179</v>
      </c>
    </row>
    <row r="2327" spans="2:13" ht="13.15" customHeight="1" x14ac:dyDescent="0.2">
      <c r="B2327" s="61">
        <v>3037</v>
      </c>
      <c r="C2327" s="82">
        <v>48</v>
      </c>
      <c r="D2327" s="83" t="s">
        <v>2736</v>
      </c>
      <c r="E2327" s="84">
        <v>56626</v>
      </c>
      <c r="F2327" s="84" t="s">
        <v>2749</v>
      </c>
      <c r="G2327" s="83" t="s">
        <v>2710</v>
      </c>
      <c r="H2327" s="85">
        <v>16077012</v>
      </c>
      <c r="I2327" s="85">
        <v>850</v>
      </c>
      <c r="J2327" s="83" t="s">
        <v>2750</v>
      </c>
      <c r="K2327" s="83" t="s">
        <v>2751</v>
      </c>
      <c r="L2327" s="86">
        <v>3037</v>
      </c>
      <c r="M2327" s="83" t="s">
        <v>2755</v>
      </c>
    </row>
    <row r="2328" spans="2:13" ht="13.15" customHeight="1" x14ac:dyDescent="0.2">
      <c r="B2328" s="61">
        <v>3038</v>
      </c>
      <c r="C2328" s="82">
        <v>48</v>
      </c>
      <c r="D2328" s="83" t="s">
        <v>2736</v>
      </c>
      <c r="E2328" s="84">
        <v>56626</v>
      </c>
      <c r="F2328" s="84" t="s">
        <v>2749</v>
      </c>
      <c r="G2328" s="83" t="s">
        <v>2710</v>
      </c>
      <c r="H2328" s="85">
        <v>16077012</v>
      </c>
      <c r="I2328" s="85">
        <v>850</v>
      </c>
      <c r="J2328" s="83" t="s">
        <v>2750</v>
      </c>
      <c r="K2328" s="83" t="s">
        <v>2751</v>
      </c>
      <c r="L2328" s="86">
        <v>3038</v>
      </c>
      <c r="M2328" s="83" t="s">
        <v>2756</v>
      </c>
    </row>
    <row r="2329" spans="2:13" ht="12.75" customHeight="1" x14ac:dyDescent="0.2">
      <c r="B2329" s="61">
        <v>3040</v>
      </c>
      <c r="C2329" s="82">
        <v>48</v>
      </c>
      <c r="D2329" s="83" t="s">
        <v>2736</v>
      </c>
      <c r="E2329" s="84">
        <v>20584</v>
      </c>
      <c r="F2329" s="84" t="s">
        <v>2741</v>
      </c>
      <c r="G2329" s="83" t="s">
        <v>2710</v>
      </c>
      <c r="H2329" s="85">
        <v>16077015</v>
      </c>
      <c r="I2329" s="85">
        <v>569</v>
      </c>
      <c r="J2329" s="83" t="s">
        <v>1747</v>
      </c>
      <c r="K2329" s="83" t="s">
        <v>1747</v>
      </c>
      <c r="L2329" s="86">
        <v>3040</v>
      </c>
      <c r="M2329" s="83" t="s">
        <v>1747</v>
      </c>
    </row>
    <row r="2330" spans="2:13" ht="12.75" customHeight="1" x14ac:dyDescent="0.2">
      <c r="B2330" s="61">
        <v>3042</v>
      </c>
      <c r="C2330" s="82">
        <v>48</v>
      </c>
      <c r="D2330" s="83" t="s">
        <v>2736</v>
      </c>
      <c r="E2330" s="84">
        <v>56626</v>
      </c>
      <c r="F2330" s="84" t="s">
        <v>2749</v>
      </c>
      <c r="G2330" s="83" t="s">
        <v>2710</v>
      </c>
      <c r="H2330" s="85">
        <v>16077017</v>
      </c>
      <c r="I2330" s="85">
        <v>913</v>
      </c>
      <c r="J2330" s="83" t="s">
        <v>2757</v>
      </c>
      <c r="K2330" s="83" t="s">
        <v>2757</v>
      </c>
      <c r="L2330" s="86">
        <v>3042</v>
      </c>
      <c r="M2330" s="83" t="s">
        <v>2757</v>
      </c>
    </row>
    <row r="2331" spans="2:13" ht="12.75" customHeight="1" x14ac:dyDescent="0.2">
      <c r="B2331" s="61">
        <v>3048</v>
      </c>
      <c r="C2331" s="82">
        <v>48</v>
      </c>
      <c r="D2331" s="83" t="s">
        <v>2736</v>
      </c>
      <c r="E2331" s="84">
        <v>20649</v>
      </c>
      <c r="F2331" s="84" t="s">
        <v>2723</v>
      </c>
      <c r="G2331" s="83" t="s">
        <v>2710</v>
      </c>
      <c r="H2331" s="85">
        <v>16077022</v>
      </c>
      <c r="I2331" s="85">
        <v>623</v>
      </c>
      <c r="J2331" s="83" t="s">
        <v>2758</v>
      </c>
      <c r="K2331" s="83" t="s">
        <v>2758</v>
      </c>
      <c r="L2331" s="86">
        <v>3048</v>
      </c>
      <c r="M2331" s="83" t="s">
        <v>2759</v>
      </c>
    </row>
    <row r="2332" spans="2:13" ht="13.15" customHeight="1" x14ac:dyDescent="0.2">
      <c r="B2332" s="61">
        <v>3049</v>
      </c>
      <c r="C2332" s="82">
        <v>48</v>
      </c>
      <c r="D2332" s="83" t="s">
        <v>2736</v>
      </c>
      <c r="E2332" s="84">
        <v>20649</v>
      </c>
      <c r="F2332" s="84" t="s">
        <v>2723</v>
      </c>
      <c r="G2332" s="83" t="s">
        <v>2710</v>
      </c>
      <c r="H2332" s="85">
        <v>16077022</v>
      </c>
      <c r="I2332" s="85">
        <v>623</v>
      </c>
      <c r="J2332" s="83" t="s">
        <v>2758</v>
      </c>
      <c r="K2332" s="83" t="s">
        <v>2758</v>
      </c>
      <c r="L2332" s="86">
        <v>3049</v>
      </c>
      <c r="M2332" s="83" t="s">
        <v>2758</v>
      </c>
    </row>
    <row r="2333" spans="2:13" ht="13.15" customHeight="1" x14ac:dyDescent="0.2">
      <c r="B2333" s="61">
        <v>3050</v>
      </c>
      <c r="C2333" s="82">
        <v>48</v>
      </c>
      <c r="D2333" s="83" t="s">
        <v>2736</v>
      </c>
      <c r="E2333" s="84">
        <v>20649</v>
      </c>
      <c r="F2333" s="84" t="s">
        <v>2723</v>
      </c>
      <c r="G2333" s="83" t="s">
        <v>2710</v>
      </c>
      <c r="H2333" s="85">
        <v>16077022</v>
      </c>
      <c r="I2333" s="85">
        <v>623</v>
      </c>
      <c r="J2333" s="83" t="s">
        <v>2758</v>
      </c>
      <c r="K2333" s="83" t="s">
        <v>2758</v>
      </c>
      <c r="L2333" s="86">
        <v>3050</v>
      </c>
      <c r="M2333" s="83" t="s">
        <v>2760</v>
      </c>
    </row>
    <row r="2334" spans="2:13" ht="13.15" customHeight="1" x14ac:dyDescent="0.2">
      <c r="B2334" s="61">
        <v>3051</v>
      </c>
      <c r="C2334" s="82">
        <v>48</v>
      </c>
      <c r="D2334" s="83" t="s">
        <v>2736</v>
      </c>
      <c r="E2334" s="84">
        <v>20742</v>
      </c>
      <c r="F2334" s="84" t="s">
        <v>2761</v>
      </c>
      <c r="G2334" s="83" t="s">
        <v>2710</v>
      </c>
      <c r="H2334" s="85">
        <v>16077023</v>
      </c>
      <c r="I2334" s="85">
        <v>679</v>
      </c>
      <c r="J2334" s="83" t="s">
        <v>2762</v>
      </c>
      <c r="K2334" s="83" t="s">
        <v>2762</v>
      </c>
      <c r="L2334" s="86">
        <v>3051</v>
      </c>
      <c r="M2334" s="83" t="s">
        <v>2763</v>
      </c>
    </row>
    <row r="2335" spans="2:13" ht="13.15" customHeight="1" x14ac:dyDescent="0.2">
      <c r="B2335" s="61">
        <v>3052</v>
      </c>
      <c r="C2335" s="82">
        <v>48</v>
      </c>
      <c r="D2335" s="83" t="s">
        <v>2736</v>
      </c>
      <c r="E2335" s="84">
        <v>56627</v>
      </c>
      <c r="F2335" s="84" t="s">
        <v>2764</v>
      </c>
      <c r="G2335" s="83" t="s">
        <v>2710</v>
      </c>
      <c r="H2335" s="85">
        <v>16077023</v>
      </c>
      <c r="I2335" s="85">
        <v>679</v>
      </c>
      <c r="J2335" s="83" t="s">
        <v>2762</v>
      </c>
      <c r="K2335" s="83" t="s">
        <v>2762</v>
      </c>
      <c r="L2335" s="86">
        <v>3052</v>
      </c>
      <c r="M2335" s="83" t="s">
        <v>2765</v>
      </c>
    </row>
    <row r="2336" spans="2:13" ht="13.15" customHeight="1" x14ac:dyDescent="0.2">
      <c r="B2336" s="61">
        <v>3053</v>
      </c>
      <c r="C2336" s="82">
        <v>48</v>
      </c>
      <c r="D2336" s="83" t="s">
        <v>2736</v>
      </c>
      <c r="E2336" s="84">
        <v>20733</v>
      </c>
      <c r="F2336" s="84" t="s">
        <v>2766</v>
      </c>
      <c r="G2336" s="83" t="s">
        <v>2710</v>
      </c>
      <c r="H2336" s="85">
        <v>16077023</v>
      </c>
      <c r="I2336" s="85">
        <v>679</v>
      </c>
      <c r="J2336" s="83" t="s">
        <v>2762</v>
      </c>
      <c r="K2336" s="83" t="s">
        <v>2762</v>
      </c>
      <c r="L2336" s="86">
        <v>3053</v>
      </c>
      <c r="M2336" s="83" t="s">
        <v>2767</v>
      </c>
    </row>
    <row r="2337" spans="2:13" ht="13.15" customHeight="1" x14ac:dyDescent="0.2">
      <c r="B2337" s="61">
        <v>3054</v>
      </c>
      <c r="C2337" s="82">
        <v>48</v>
      </c>
      <c r="D2337" s="83" t="s">
        <v>2736</v>
      </c>
      <c r="E2337" s="84">
        <v>20742</v>
      </c>
      <c r="F2337" s="84" t="s">
        <v>2761</v>
      </c>
      <c r="G2337" s="83" t="s">
        <v>2710</v>
      </c>
      <c r="H2337" s="85">
        <v>16077023</v>
      </c>
      <c r="I2337" s="85">
        <v>679</v>
      </c>
      <c r="J2337" s="83" t="s">
        <v>2762</v>
      </c>
      <c r="K2337" s="83" t="s">
        <v>2762</v>
      </c>
      <c r="L2337" s="86">
        <v>3054</v>
      </c>
      <c r="M2337" s="83" t="s">
        <v>2762</v>
      </c>
    </row>
    <row r="2338" spans="2:13" ht="13.15" customHeight="1" x14ac:dyDescent="0.2">
      <c r="B2338" s="61">
        <v>3055</v>
      </c>
      <c r="C2338" s="82">
        <v>48</v>
      </c>
      <c r="D2338" s="83" t="s">
        <v>2736</v>
      </c>
      <c r="E2338" s="84">
        <v>56627</v>
      </c>
      <c r="F2338" s="84" t="s">
        <v>2764</v>
      </c>
      <c r="G2338" s="83" t="s">
        <v>2710</v>
      </c>
      <c r="H2338" s="85">
        <v>16077023</v>
      </c>
      <c r="I2338" s="85">
        <v>679</v>
      </c>
      <c r="J2338" s="83" t="s">
        <v>2762</v>
      </c>
      <c r="K2338" s="83" t="s">
        <v>2762</v>
      </c>
      <c r="L2338" s="86">
        <v>3055</v>
      </c>
      <c r="M2338" s="83" t="s">
        <v>2727</v>
      </c>
    </row>
    <row r="2339" spans="2:13" ht="13.15" customHeight="1" x14ac:dyDescent="0.2">
      <c r="B2339" s="61">
        <v>3056</v>
      </c>
      <c r="C2339" s="82">
        <v>48</v>
      </c>
      <c r="D2339" s="83" t="s">
        <v>2736</v>
      </c>
      <c r="E2339" s="84">
        <v>21656</v>
      </c>
      <c r="F2339" s="84" t="s">
        <v>2768</v>
      </c>
      <c r="G2339" s="83" t="s">
        <v>2710</v>
      </c>
      <c r="H2339" s="85">
        <v>16077023</v>
      </c>
      <c r="I2339" s="85">
        <v>679</v>
      </c>
      <c r="J2339" s="83" t="s">
        <v>2762</v>
      </c>
      <c r="K2339" s="83" t="s">
        <v>2762</v>
      </c>
      <c r="L2339" s="86">
        <v>3056</v>
      </c>
      <c r="M2339" s="83" t="s">
        <v>2769</v>
      </c>
    </row>
    <row r="2340" spans="2:13" ht="13.15" customHeight="1" x14ac:dyDescent="0.2">
      <c r="B2340" s="61">
        <v>3057</v>
      </c>
      <c r="C2340" s="82">
        <v>48</v>
      </c>
      <c r="D2340" s="83" t="s">
        <v>2736</v>
      </c>
      <c r="E2340" s="84">
        <v>21656</v>
      </c>
      <c r="F2340" s="84" t="s">
        <v>2768</v>
      </c>
      <c r="G2340" s="83" t="s">
        <v>2710</v>
      </c>
      <c r="H2340" s="85">
        <v>16077023</v>
      </c>
      <c r="I2340" s="85">
        <v>679</v>
      </c>
      <c r="J2340" s="83" t="s">
        <v>2762</v>
      </c>
      <c r="K2340" s="83" t="s">
        <v>2762</v>
      </c>
      <c r="L2340" s="86">
        <v>3057</v>
      </c>
      <c r="M2340" s="83" t="s">
        <v>2770</v>
      </c>
    </row>
    <row r="2341" spans="2:13" ht="13.15" customHeight="1" x14ac:dyDescent="0.2">
      <c r="B2341" s="61">
        <v>3058</v>
      </c>
      <c r="C2341" s="82">
        <v>48</v>
      </c>
      <c r="D2341" s="83" t="s">
        <v>2736</v>
      </c>
      <c r="E2341" s="84">
        <v>56627</v>
      </c>
      <c r="F2341" s="84" t="s">
        <v>2764</v>
      </c>
      <c r="G2341" s="83" t="s">
        <v>2710</v>
      </c>
      <c r="H2341" s="85">
        <v>16077023</v>
      </c>
      <c r="I2341" s="85">
        <v>679</v>
      </c>
      <c r="J2341" s="83" t="s">
        <v>2762</v>
      </c>
      <c r="K2341" s="83" t="s">
        <v>2762</v>
      </c>
      <c r="L2341" s="86">
        <v>3058</v>
      </c>
      <c r="M2341" s="83" t="s">
        <v>2771</v>
      </c>
    </row>
    <row r="2342" spans="2:13" ht="13.15" customHeight="1" x14ac:dyDescent="0.2">
      <c r="B2342" s="61">
        <v>3067</v>
      </c>
      <c r="C2342" s="82">
        <v>48</v>
      </c>
      <c r="D2342" s="83" t="s">
        <v>2736</v>
      </c>
      <c r="E2342" s="84">
        <v>20649</v>
      </c>
      <c r="F2342" s="84" t="s">
        <v>2723</v>
      </c>
      <c r="G2342" s="83" t="s">
        <v>2710</v>
      </c>
      <c r="H2342" s="85">
        <v>16077027</v>
      </c>
      <c r="I2342" s="85">
        <v>667</v>
      </c>
      <c r="J2342" s="83" t="s">
        <v>2772</v>
      </c>
      <c r="K2342" s="83" t="s">
        <v>2772</v>
      </c>
      <c r="L2342" s="86">
        <v>3067</v>
      </c>
      <c r="M2342" s="83" t="s">
        <v>2772</v>
      </c>
    </row>
    <row r="2343" spans="2:13" ht="13.15" customHeight="1" x14ac:dyDescent="0.2">
      <c r="B2343" s="61">
        <v>3069</v>
      </c>
      <c r="C2343" s="82">
        <v>48</v>
      </c>
      <c r="D2343" s="83" t="s">
        <v>2736</v>
      </c>
      <c r="E2343" s="84">
        <v>20649</v>
      </c>
      <c r="F2343" s="84" t="s">
        <v>2723</v>
      </c>
      <c r="G2343" s="83" t="s">
        <v>2710</v>
      </c>
      <c r="H2343" s="85">
        <v>16077027</v>
      </c>
      <c r="I2343" s="85">
        <v>667</v>
      </c>
      <c r="J2343" s="83" t="s">
        <v>2772</v>
      </c>
      <c r="K2343" s="83" t="s">
        <v>2772</v>
      </c>
      <c r="L2343" s="86">
        <v>3069</v>
      </c>
      <c r="M2343" s="83" t="s">
        <v>2773</v>
      </c>
    </row>
    <row r="2344" spans="2:13" ht="13.15" customHeight="1" x14ac:dyDescent="0.2">
      <c r="B2344" s="61">
        <v>3071</v>
      </c>
      <c r="C2344" s="82">
        <v>48</v>
      </c>
      <c r="D2344" s="83" t="s">
        <v>2736</v>
      </c>
      <c r="E2344" s="84">
        <v>20649</v>
      </c>
      <c r="F2344" s="84" t="s">
        <v>2723</v>
      </c>
      <c r="G2344" s="83" t="s">
        <v>2710</v>
      </c>
      <c r="H2344" s="85">
        <v>16077027</v>
      </c>
      <c r="I2344" s="85">
        <v>667</v>
      </c>
      <c r="J2344" s="83" t="s">
        <v>2772</v>
      </c>
      <c r="K2344" s="83" t="s">
        <v>2772</v>
      </c>
      <c r="L2344" s="86">
        <v>3071</v>
      </c>
      <c r="M2344" s="83" t="s">
        <v>2774</v>
      </c>
    </row>
    <row r="2345" spans="2:13" ht="13.15" customHeight="1" x14ac:dyDescent="0.2">
      <c r="B2345" s="61">
        <v>3073</v>
      </c>
      <c r="C2345" s="82">
        <v>48</v>
      </c>
      <c r="D2345" s="83" t="s">
        <v>2736</v>
      </c>
      <c r="E2345" s="84">
        <v>20535</v>
      </c>
      <c r="F2345" s="84" t="s">
        <v>2775</v>
      </c>
      <c r="G2345" s="83" t="s">
        <v>2710</v>
      </c>
      <c r="H2345" s="85">
        <v>16077028</v>
      </c>
      <c r="I2345" s="85">
        <v>538</v>
      </c>
      <c r="J2345" s="83" t="s">
        <v>2776</v>
      </c>
      <c r="K2345" s="83" t="s">
        <v>1952</v>
      </c>
      <c r="L2345" s="86">
        <v>3073</v>
      </c>
      <c r="M2345" s="83" t="s">
        <v>3215</v>
      </c>
    </row>
    <row r="2346" spans="2:13" ht="13.15" customHeight="1" x14ac:dyDescent="0.2">
      <c r="B2346" s="61">
        <v>3074</v>
      </c>
      <c r="C2346" s="82">
        <v>48</v>
      </c>
      <c r="D2346" s="83" t="s">
        <v>2736</v>
      </c>
      <c r="E2346" s="84">
        <v>20535</v>
      </c>
      <c r="F2346" s="84" t="s">
        <v>2775</v>
      </c>
      <c r="G2346" s="83" t="s">
        <v>2710</v>
      </c>
      <c r="H2346" s="85">
        <v>16077028</v>
      </c>
      <c r="I2346" s="85">
        <v>538</v>
      </c>
      <c r="J2346" s="83" t="s">
        <v>2776</v>
      </c>
      <c r="K2346" s="83" t="s">
        <v>1952</v>
      </c>
      <c r="L2346" s="86">
        <v>3074</v>
      </c>
      <c r="M2346" s="83" t="s">
        <v>2777</v>
      </c>
    </row>
    <row r="2347" spans="2:13" ht="13.15" customHeight="1" x14ac:dyDescent="0.2">
      <c r="B2347" s="61">
        <v>3081</v>
      </c>
      <c r="C2347" s="82">
        <v>48</v>
      </c>
      <c r="D2347" s="83" t="s">
        <v>2736</v>
      </c>
      <c r="E2347" s="84">
        <v>20649</v>
      </c>
      <c r="F2347" s="84" t="s">
        <v>2723</v>
      </c>
      <c r="G2347" s="83" t="s">
        <v>2710</v>
      </c>
      <c r="H2347" s="85">
        <v>16077031</v>
      </c>
      <c r="I2347" s="85">
        <v>725</v>
      </c>
      <c r="J2347" s="83" t="s">
        <v>2778</v>
      </c>
      <c r="K2347" s="83" t="s">
        <v>2778</v>
      </c>
      <c r="L2347" s="86">
        <v>3081</v>
      </c>
      <c r="M2347" s="83" t="s">
        <v>2778</v>
      </c>
    </row>
    <row r="2348" spans="2:13" ht="13.15" customHeight="1" x14ac:dyDescent="0.2">
      <c r="B2348" s="61">
        <v>3082</v>
      </c>
      <c r="C2348" s="82">
        <v>48</v>
      </c>
      <c r="D2348" s="83" t="s">
        <v>2736</v>
      </c>
      <c r="E2348" s="84">
        <v>20649</v>
      </c>
      <c r="F2348" s="84" t="s">
        <v>2723</v>
      </c>
      <c r="G2348" s="83" t="s">
        <v>2710</v>
      </c>
      <c r="H2348" s="85">
        <v>16077031</v>
      </c>
      <c r="I2348" s="85">
        <v>725</v>
      </c>
      <c r="J2348" s="83" t="s">
        <v>2778</v>
      </c>
      <c r="K2348" s="83" t="s">
        <v>2778</v>
      </c>
      <c r="L2348" s="86">
        <v>3082</v>
      </c>
      <c r="M2348" s="83" t="s">
        <v>1811</v>
      </c>
    </row>
    <row r="2349" spans="2:13" ht="13.15" customHeight="1" x14ac:dyDescent="0.2">
      <c r="B2349" s="61">
        <v>3083</v>
      </c>
      <c r="C2349" s="82">
        <v>48</v>
      </c>
      <c r="D2349" s="83" t="s">
        <v>2736</v>
      </c>
      <c r="E2349" s="84">
        <v>20649</v>
      </c>
      <c r="F2349" s="84" t="s">
        <v>2723</v>
      </c>
      <c r="G2349" s="83" t="s">
        <v>2710</v>
      </c>
      <c r="H2349" s="85">
        <v>16077031</v>
      </c>
      <c r="I2349" s="85">
        <v>725</v>
      </c>
      <c r="J2349" s="83" t="s">
        <v>2778</v>
      </c>
      <c r="K2349" s="83" t="s">
        <v>2778</v>
      </c>
      <c r="L2349" s="86">
        <v>3083</v>
      </c>
      <c r="M2349" s="83" t="s">
        <v>2779</v>
      </c>
    </row>
    <row r="2350" spans="2:13" ht="13.15" customHeight="1" x14ac:dyDescent="0.2">
      <c r="B2350" s="61">
        <v>3092</v>
      </c>
      <c r="C2350" s="82">
        <v>48</v>
      </c>
      <c r="D2350" s="83" t="s">
        <v>2736</v>
      </c>
      <c r="E2350" s="84">
        <v>20649</v>
      </c>
      <c r="F2350" s="84" t="s">
        <v>2723</v>
      </c>
      <c r="G2350" s="83" t="s">
        <v>2710</v>
      </c>
      <c r="H2350" s="85">
        <v>16077034</v>
      </c>
      <c r="I2350" s="85">
        <v>669</v>
      </c>
      <c r="J2350" s="83" t="s">
        <v>2780</v>
      </c>
      <c r="K2350" s="83" t="s">
        <v>2780</v>
      </c>
      <c r="L2350" s="86">
        <v>3092</v>
      </c>
      <c r="M2350" s="83" t="s">
        <v>2781</v>
      </c>
    </row>
    <row r="2351" spans="2:13" ht="13.15" customHeight="1" x14ac:dyDescent="0.2">
      <c r="B2351" s="61">
        <v>3093</v>
      </c>
      <c r="C2351" s="82">
        <v>48</v>
      </c>
      <c r="D2351" s="83" t="s">
        <v>2736</v>
      </c>
      <c r="E2351" s="84">
        <v>20649</v>
      </c>
      <c r="F2351" s="84" t="s">
        <v>2723</v>
      </c>
      <c r="G2351" s="83" t="s">
        <v>2710</v>
      </c>
      <c r="H2351" s="85">
        <v>16077034</v>
      </c>
      <c r="I2351" s="85">
        <v>669</v>
      </c>
      <c r="J2351" s="83" t="s">
        <v>2780</v>
      </c>
      <c r="K2351" s="83" t="s">
        <v>2780</v>
      </c>
      <c r="L2351" s="86">
        <v>3093</v>
      </c>
      <c r="M2351" s="83" t="s">
        <v>2782</v>
      </c>
    </row>
    <row r="2352" spans="2:13" ht="13.15" customHeight="1" x14ac:dyDescent="0.2">
      <c r="B2352" s="61">
        <v>3094</v>
      </c>
      <c r="C2352" s="82">
        <v>48</v>
      </c>
      <c r="D2352" s="83" t="s">
        <v>2736</v>
      </c>
      <c r="E2352" s="84">
        <v>20649</v>
      </c>
      <c r="F2352" s="84" t="s">
        <v>2723</v>
      </c>
      <c r="G2352" s="83" t="s">
        <v>2710</v>
      </c>
      <c r="H2352" s="85">
        <v>16077034</v>
      </c>
      <c r="I2352" s="85">
        <v>669</v>
      </c>
      <c r="J2352" s="83" t="s">
        <v>2780</v>
      </c>
      <c r="K2352" s="83" t="s">
        <v>2780</v>
      </c>
      <c r="L2352" s="86">
        <v>3094</v>
      </c>
      <c r="M2352" s="83" t="s">
        <v>2780</v>
      </c>
    </row>
    <row r="2353" spans="2:13" ht="13.15" customHeight="1" x14ac:dyDescent="0.2">
      <c r="B2353" s="61">
        <v>3095</v>
      </c>
      <c r="C2353" s="82">
        <v>48</v>
      </c>
      <c r="D2353" s="83" t="s">
        <v>2736</v>
      </c>
      <c r="E2353" s="84">
        <v>20649</v>
      </c>
      <c r="F2353" s="84" t="s">
        <v>2723</v>
      </c>
      <c r="G2353" s="83" t="s">
        <v>2710</v>
      </c>
      <c r="H2353" s="85">
        <v>16077034</v>
      </c>
      <c r="I2353" s="85">
        <v>669</v>
      </c>
      <c r="J2353" s="83" t="s">
        <v>2780</v>
      </c>
      <c r="K2353" s="83" t="s">
        <v>2780</v>
      </c>
      <c r="L2353" s="86">
        <v>3095</v>
      </c>
      <c r="M2353" s="83" t="s">
        <v>2783</v>
      </c>
    </row>
    <row r="2354" spans="2:13" ht="13.15" customHeight="1" x14ac:dyDescent="0.2">
      <c r="B2354" s="61">
        <v>3096</v>
      </c>
      <c r="C2354" s="82">
        <v>48</v>
      </c>
      <c r="D2354" s="83" t="s">
        <v>2736</v>
      </c>
      <c r="E2354" s="84">
        <v>20649</v>
      </c>
      <c r="F2354" s="84" t="s">
        <v>2723</v>
      </c>
      <c r="G2354" s="83" t="s">
        <v>2710</v>
      </c>
      <c r="H2354" s="85">
        <v>16077034</v>
      </c>
      <c r="I2354" s="85">
        <v>669</v>
      </c>
      <c r="J2354" s="83" t="s">
        <v>2780</v>
      </c>
      <c r="K2354" s="83" t="s">
        <v>2780</v>
      </c>
      <c r="L2354" s="86">
        <v>3096</v>
      </c>
      <c r="M2354" s="83" t="s">
        <v>458</v>
      </c>
    </row>
    <row r="2355" spans="2:13" ht="13.15" customHeight="1" x14ac:dyDescent="0.2">
      <c r="B2355" s="61">
        <v>3213</v>
      </c>
      <c r="C2355" s="82">
        <v>48</v>
      </c>
      <c r="D2355" s="83" t="s">
        <v>2736</v>
      </c>
      <c r="E2355" s="84">
        <v>56626</v>
      </c>
      <c r="F2355" s="84" t="s">
        <v>2749</v>
      </c>
      <c r="G2355" s="83" t="s">
        <v>2710</v>
      </c>
      <c r="H2355" s="85">
        <v>16077036</v>
      </c>
      <c r="I2355" s="85">
        <v>673</v>
      </c>
      <c r="J2355" s="83" t="s">
        <v>2784</v>
      </c>
      <c r="K2355" s="83" t="s">
        <v>2784</v>
      </c>
      <c r="L2355" s="86">
        <v>3213</v>
      </c>
      <c r="M2355" s="83" t="s">
        <v>2785</v>
      </c>
    </row>
    <row r="2356" spans="2:13" ht="13.15" customHeight="1" x14ac:dyDescent="0.2">
      <c r="B2356" s="61">
        <v>3214</v>
      </c>
      <c r="C2356" s="82">
        <v>48</v>
      </c>
      <c r="D2356" s="83" t="s">
        <v>2736</v>
      </c>
      <c r="E2356" s="84">
        <v>20649</v>
      </c>
      <c r="F2356" s="84" t="s">
        <v>2723</v>
      </c>
      <c r="G2356" s="83" t="s">
        <v>2710</v>
      </c>
      <c r="H2356" s="85">
        <v>16077036</v>
      </c>
      <c r="I2356" s="85">
        <v>673</v>
      </c>
      <c r="J2356" s="83" t="s">
        <v>2784</v>
      </c>
      <c r="K2356" s="83" t="s">
        <v>2784</v>
      </c>
      <c r="L2356" s="86">
        <v>3214</v>
      </c>
      <c r="M2356" s="83" t="s">
        <v>2152</v>
      </c>
    </row>
    <row r="2357" spans="2:13" ht="12" customHeight="1" x14ac:dyDescent="0.2">
      <c r="B2357" s="61">
        <v>3103</v>
      </c>
      <c r="C2357" s="82">
        <v>48</v>
      </c>
      <c r="D2357" s="83" t="s">
        <v>2736</v>
      </c>
      <c r="E2357" s="84">
        <v>56626</v>
      </c>
      <c r="F2357" s="84" t="s">
        <v>2749</v>
      </c>
      <c r="G2357" s="83" t="s">
        <v>2710</v>
      </c>
      <c r="H2357" s="85">
        <v>16077036</v>
      </c>
      <c r="I2357" s="85">
        <v>673</v>
      </c>
      <c r="J2357" s="83" t="s">
        <v>2784</v>
      </c>
      <c r="K2357" s="83" t="s">
        <v>2784</v>
      </c>
      <c r="L2357" s="86">
        <v>3103</v>
      </c>
      <c r="M2357" s="83" t="s">
        <v>2786</v>
      </c>
    </row>
    <row r="2358" spans="2:13" ht="13.15" customHeight="1" x14ac:dyDescent="0.2">
      <c r="B2358" s="61">
        <v>3104</v>
      </c>
      <c r="C2358" s="82">
        <v>48</v>
      </c>
      <c r="D2358" s="83" t="s">
        <v>2736</v>
      </c>
      <c r="E2358" s="84">
        <v>56627</v>
      </c>
      <c r="F2358" s="84" t="s">
        <v>2764</v>
      </c>
      <c r="G2358" s="83" t="s">
        <v>2710</v>
      </c>
      <c r="H2358" s="85">
        <v>16077036</v>
      </c>
      <c r="I2358" s="85">
        <v>673</v>
      </c>
      <c r="J2358" s="83" t="s">
        <v>2784</v>
      </c>
      <c r="K2358" s="83" t="s">
        <v>2784</v>
      </c>
      <c r="L2358" s="86">
        <v>3104</v>
      </c>
      <c r="M2358" s="83" t="s">
        <v>2787</v>
      </c>
    </row>
    <row r="2359" spans="2:13" ht="13.15" customHeight="1" x14ac:dyDescent="0.2">
      <c r="B2359" s="61">
        <v>3207</v>
      </c>
      <c r="C2359" s="82">
        <v>48</v>
      </c>
      <c r="D2359" s="83" t="s">
        <v>2736</v>
      </c>
      <c r="E2359" s="84">
        <v>20733</v>
      </c>
      <c r="F2359" s="84" t="s">
        <v>2766</v>
      </c>
      <c r="G2359" s="83" t="s">
        <v>2710</v>
      </c>
      <c r="H2359" s="85">
        <v>16077036</v>
      </c>
      <c r="I2359" s="85">
        <v>673</v>
      </c>
      <c r="J2359" s="83" t="s">
        <v>2784</v>
      </c>
      <c r="K2359" s="83" t="s">
        <v>2784</v>
      </c>
      <c r="L2359" s="86">
        <v>3207</v>
      </c>
      <c r="M2359" s="83" t="s">
        <v>2788</v>
      </c>
    </row>
    <row r="2360" spans="2:13" ht="13.15" customHeight="1" x14ac:dyDescent="0.2">
      <c r="B2360" s="61">
        <v>3045</v>
      </c>
      <c r="C2360" s="82">
        <v>48</v>
      </c>
      <c r="D2360" s="83" t="s">
        <v>2736</v>
      </c>
      <c r="E2360" s="84">
        <v>20742</v>
      </c>
      <c r="F2360" s="84" t="s">
        <v>2761</v>
      </c>
      <c r="G2360" s="83" t="s">
        <v>2710</v>
      </c>
      <c r="H2360" s="85">
        <v>16077036</v>
      </c>
      <c r="I2360" s="85">
        <v>673</v>
      </c>
      <c r="J2360" s="83" t="s">
        <v>2784</v>
      </c>
      <c r="K2360" s="83" t="s">
        <v>2784</v>
      </c>
      <c r="L2360" s="86">
        <v>3045</v>
      </c>
      <c r="M2360" s="83" t="s">
        <v>2789</v>
      </c>
    </row>
    <row r="2361" spans="2:13" ht="13.15" customHeight="1" x14ac:dyDescent="0.2">
      <c r="B2361" s="61">
        <v>3112</v>
      </c>
      <c r="C2361" s="82">
        <v>48</v>
      </c>
      <c r="D2361" s="83" t="s">
        <v>2736</v>
      </c>
      <c r="E2361" s="84">
        <v>56627</v>
      </c>
      <c r="F2361" s="84" t="s">
        <v>2764</v>
      </c>
      <c r="G2361" s="83" t="s">
        <v>2710</v>
      </c>
      <c r="H2361" s="85">
        <v>16077036</v>
      </c>
      <c r="I2361" s="85">
        <v>673</v>
      </c>
      <c r="J2361" s="83" t="s">
        <v>2784</v>
      </c>
      <c r="K2361" s="83" t="s">
        <v>2784</v>
      </c>
      <c r="L2361" s="86">
        <v>3112</v>
      </c>
      <c r="M2361" s="83" t="s">
        <v>3185</v>
      </c>
    </row>
    <row r="2362" spans="2:13" ht="13.15" customHeight="1" x14ac:dyDescent="0.2">
      <c r="B2362" s="61">
        <v>3017</v>
      </c>
      <c r="C2362" s="82">
        <v>48</v>
      </c>
      <c r="D2362" s="83" t="s">
        <v>2736</v>
      </c>
      <c r="E2362" s="84">
        <v>20733</v>
      </c>
      <c r="F2362" s="84" t="s">
        <v>2766</v>
      </c>
      <c r="G2362" s="83" t="s">
        <v>2710</v>
      </c>
      <c r="H2362" s="85">
        <v>16077036</v>
      </c>
      <c r="I2362" s="85">
        <v>673</v>
      </c>
      <c r="J2362" s="83" t="s">
        <v>2784</v>
      </c>
      <c r="K2362" s="83" t="s">
        <v>2784</v>
      </c>
      <c r="L2362" s="86">
        <v>3017</v>
      </c>
      <c r="M2362" s="83" t="s">
        <v>3216</v>
      </c>
    </row>
    <row r="2363" spans="2:13" ht="13.15" customHeight="1" x14ac:dyDescent="0.2">
      <c r="B2363" s="61">
        <v>3208</v>
      </c>
      <c r="C2363" s="82">
        <v>48</v>
      </c>
      <c r="D2363" s="83" t="s">
        <v>2736</v>
      </c>
      <c r="E2363" s="84">
        <v>20733</v>
      </c>
      <c r="F2363" s="84" t="s">
        <v>2766</v>
      </c>
      <c r="G2363" s="83" t="s">
        <v>2710</v>
      </c>
      <c r="H2363" s="85">
        <v>16077036</v>
      </c>
      <c r="I2363" s="85">
        <v>673</v>
      </c>
      <c r="J2363" s="83" t="s">
        <v>2784</v>
      </c>
      <c r="K2363" s="83" t="s">
        <v>2784</v>
      </c>
      <c r="L2363" s="86">
        <v>3208</v>
      </c>
      <c r="M2363" s="83" t="s">
        <v>2790</v>
      </c>
    </row>
    <row r="2364" spans="2:13" ht="13.15" customHeight="1" x14ac:dyDescent="0.2">
      <c r="B2364" s="61">
        <v>3216</v>
      </c>
      <c r="C2364" s="82">
        <v>48</v>
      </c>
      <c r="D2364" s="83" t="s">
        <v>2736</v>
      </c>
      <c r="E2364" s="84">
        <v>56626</v>
      </c>
      <c r="F2364" s="84" t="s">
        <v>2749</v>
      </c>
      <c r="G2364" s="83" t="s">
        <v>2710</v>
      </c>
      <c r="H2364" s="85">
        <v>16077036</v>
      </c>
      <c r="I2364" s="85">
        <v>673</v>
      </c>
      <c r="J2364" s="83" t="s">
        <v>2784</v>
      </c>
      <c r="K2364" s="83" t="s">
        <v>2784</v>
      </c>
      <c r="L2364" s="86">
        <v>3216</v>
      </c>
      <c r="M2364" s="83" t="s">
        <v>2791</v>
      </c>
    </row>
    <row r="2365" spans="2:13" ht="13.15" customHeight="1" x14ac:dyDescent="0.2">
      <c r="B2365" s="61">
        <v>3217</v>
      </c>
      <c r="C2365" s="82">
        <v>48</v>
      </c>
      <c r="D2365" s="83" t="s">
        <v>2736</v>
      </c>
      <c r="E2365" s="84">
        <v>56626</v>
      </c>
      <c r="F2365" s="84" t="s">
        <v>2749</v>
      </c>
      <c r="G2365" s="83" t="s">
        <v>2710</v>
      </c>
      <c r="H2365" s="85">
        <v>16077036</v>
      </c>
      <c r="I2365" s="85">
        <v>673</v>
      </c>
      <c r="J2365" s="83" t="s">
        <v>2784</v>
      </c>
      <c r="K2365" s="83" t="s">
        <v>2784</v>
      </c>
      <c r="L2365" s="86">
        <v>3217</v>
      </c>
      <c r="M2365" s="83" t="s">
        <v>2792</v>
      </c>
    </row>
    <row r="2366" spans="2:13" ht="13.15" customHeight="1" x14ac:dyDescent="0.2">
      <c r="B2366" s="61">
        <v>3218</v>
      </c>
      <c r="C2366" s="82">
        <v>48</v>
      </c>
      <c r="D2366" s="83" t="s">
        <v>2736</v>
      </c>
      <c r="E2366" s="84">
        <v>20649</v>
      </c>
      <c r="F2366" s="84" t="s">
        <v>2723</v>
      </c>
      <c r="G2366" s="83" t="s">
        <v>2710</v>
      </c>
      <c r="H2366" s="85">
        <v>16077036</v>
      </c>
      <c r="I2366" s="85">
        <v>673</v>
      </c>
      <c r="J2366" s="83" t="s">
        <v>2784</v>
      </c>
      <c r="K2366" s="83" t="s">
        <v>2784</v>
      </c>
      <c r="L2366" s="86">
        <v>3218</v>
      </c>
      <c r="M2366" s="83" t="s">
        <v>2556</v>
      </c>
    </row>
    <row r="2367" spans="2:13" ht="13.15" customHeight="1" x14ac:dyDescent="0.2">
      <c r="B2367" s="61">
        <v>3219</v>
      </c>
      <c r="C2367" s="82">
        <v>48</v>
      </c>
      <c r="D2367" s="83" t="s">
        <v>2736</v>
      </c>
      <c r="E2367" s="84">
        <v>56626</v>
      </c>
      <c r="F2367" s="84" t="s">
        <v>2749</v>
      </c>
      <c r="G2367" s="83" t="s">
        <v>2710</v>
      </c>
      <c r="H2367" s="85">
        <v>16077036</v>
      </c>
      <c r="I2367" s="85">
        <v>673</v>
      </c>
      <c r="J2367" s="83" t="s">
        <v>2784</v>
      </c>
      <c r="K2367" s="83" t="s">
        <v>2784</v>
      </c>
      <c r="L2367" s="86">
        <v>3219</v>
      </c>
      <c r="M2367" s="83" t="s">
        <v>2793</v>
      </c>
    </row>
    <row r="2368" spans="2:13" ht="13.15" customHeight="1" x14ac:dyDescent="0.2">
      <c r="B2368" s="61">
        <v>3220</v>
      </c>
      <c r="C2368" s="82">
        <v>48</v>
      </c>
      <c r="D2368" s="83" t="s">
        <v>2736</v>
      </c>
      <c r="E2368" s="84">
        <v>20733</v>
      </c>
      <c r="F2368" s="84" t="s">
        <v>2766</v>
      </c>
      <c r="G2368" s="83" t="s">
        <v>2710</v>
      </c>
      <c r="H2368" s="85">
        <v>16077036</v>
      </c>
      <c r="I2368" s="85">
        <v>673</v>
      </c>
      <c r="J2368" s="83" t="s">
        <v>2784</v>
      </c>
      <c r="K2368" s="83" t="s">
        <v>2784</v>
      </c>
      <c r="L2368" s="86">
        <v>3220</v>
      </c>
      <c r="M2368" s="83" t="s">
        <v>2794</v>
      </c>
    </row>
    <row r="2369" spans="2:13" ht="13.15" customHeight="1" x14ac:dyDescent="0.2">
      <c r="B2369" s="61">
        <v>3221</v>
      </c>
      <c r="C2369" s="82">
        <v>48</v>
      </c>
      <c r="D2369" s="83" t="s">
        <v>2736</v>
      </c>
      <c r="E2369" s="84">
        <v>56626</v>
      </c>
      <c r="F2369" s="84" t="s">
        <v>2749</v>
      </c>
      <c r="G2369" s="83" t="s">
        <v>2710</v>
      </c>
      <c r="H2369" s="85">
        <v>16077036</v>
      </c>
      <c r="I2369" s="85">
        <v>673</v>
      </c>
      <c r="J2369" s="83" t="s">
        <v>2784</v>
      </c>
      <c r="K2369" s="83" t="s">
        <v>2784</v>
      </c>
      <c r="L2369" s="86">
        <v>3221</v>
      </c>
      <c r="M2369" s="83" t="s">
        <v>2795</v>
      </c>
    </row>
    <row r="2370" spans="2:13" ht="13.15" customHeight="1" x14ac:dyDescent="0.2">
      <c r="B2370" s="61">
        <v>3106</v>
      </c>
      <c r="C2370" s="82">
        <v>48</v>
      </c>
      <c r="D2370" s="83" t="s">
        <v>2736</v>
      </c>
      <c r="E2370" s="84">
        <v>56626</v>
      </c>
      <c r="F2370" s="84" t="s">
        <v>2749</v>
      </c>
      <c r="G2370" s="83" t="s">
        <v>2710</v>
      </c>
      <c r="H2370" s="85">
        <v>16077036</v>
      </c>
      <c r="I2370" s="85">
        <v>673</v>
      </c>
      <c r="J2370" s="83" t="s">
        <v>2784</v>
      </c>
      <c r="K2370" s="83" t="s">
        <v>2784</v>
      </c>
      <c r="L2370" s="86">
        <v>3106</v>
      </c>
      <c r="M2370" s="83" t="s">
        <v>2796</v>
      </c>
    </row>
    <row r="2371" spans="2:13" ht="13.15" customHeight="1" x14ac:dyDescent="0.2">
      <c r="B2371" s="61">
        <v>3107</v>
      </c>
      <c r="C2371" s="82">
        <v>48</v>
      </c>
      <c r="D2371" s="83" t="s">
        <v>2736</v>
      </c>
      <c r="E2371" s="84">
        <v>56627</v>
      </c>
      <c r="F2371" s="84" t="s">
        <v>2764</v>
      </c>
      <c r="G2371" s="83" t="s">
        <v>2710</v>
      </c>
      <c r="H2371" s="85">
        <v>16077036</v>
      </c>
      <c r="I2371" s="85">
        <v>673</v>
      </c>
      <c r="J2371" s="83" t="s">
        <v>2784</v>
      </c>
      <c r="K2371" s="83" t="s">
        <v>2784</v>
      </c>
      <c r="L2371" s="86">
        <v>3107</v>
      </c>
      <c r="M2371" s="83" t="s">
        <v>2797</v>
      </c>
    </row>
    <row r="2372" spans="2:13" ht="13.15" customHeight="1" x14ac:dyDescent="0.2">
      <c r="B2372" s="61">
        <v>3222</v>
      </c>
      <c r="C2372" s="82">
        <v>48</v>
      </c>
      <c r="D2372" s="83" t="s">
        <v>2736</v>
      </c>
      <c r="E2372" s="84">
        <v>56626</v>
      </c>
      <c r="F2372" s="84" t="s">
        <v>2749</v>
      </c>
      <c r="G2372" s="83" t="s">
        <v>2710</v>
      </c>
      <c r="H2372" s="85">
        <v>16077036</v>
      </c>
      <c r="I2372" s="85">
        <v>673</v>
      </c>
      <c r="J2372" s="83" t="s">
        <v>2784</v>
      </c>
      <c r="K2372" s="83" t="s">
        <v>2784</v>
      </c>
      <c r="L2372" s="86">
        <v>3222</v>
      </c>
      <c r="M2372" s="83" t="s">
        <v>2798</v>
      </c>
    </row>
    <row r="2373" spans="2:13" ht="13.15" customHeight="1" x14ac:dyDescent="0.2">
      <c r="B2373" s="61">
        <v>3046</v>
      </c>
      <c r="C2373" s="82">
        <v>48</v>
      </c>
      <c r="D2373" s="83" t="s">
        <v>2736</v>
      </c>
      <c r="E2373" s="84">
        <v>20742</v>
      </c>
      <c r="F2373" s="84" t="s">
        <v>2761</v>
      </c>
      <c r="G2373" s="83" t="s">
        <v>2710</v>
      </c>
      <c r="H2373" s="85">
        <v>16077036</v>
      </c>
      <c r="I2373" s="85">
        <v>673</v>
      </c>
      <c r="J2373" s="83" t="s">
        <v>2784</v>
      </c>
      <c r="K2373" s="83" t="s">
        <v>2784</v>
      </c>
      <c r="L2373" s="86">
        <v>3046</v>
      </c>
      <c r="M2373" s="83" t="s">
        <v>2799</v>
      </c>
    </row>
    <row r="2374" spans="2:13" ht="13.15" customHeight="1" x14ac:dyDescent="0.2">
      <c r="B2374" s="61">
        <v>3223</v>
      </c>
      <c r="C2374" s="82">
        <v>48</v>
      </c>
      <c r="D2374" s="83" t="s">
        <v>2736</v>
      </c>
      <c r="E2374" s="84">
        <v>20649</v>
      </c>
      <c r="F2374" s="84" t="s">
        <v>2723</v>
      </c>
      <c r="G2374" s="83" t="s">
        <v>2710</v>
      </c>
      <c r="H2374" s="85">
        <v>16077036</v>
      </c>
      <c r="I2374" s="85">
        <v>673</v>
      </c>
      <c r="J2374" s="83" t="s">
        <v>2784</v>
      </c>
      <c r="K2374" s="83" t="s">
        <v>2784</v>
      </c>
      <c r="L2374" s="86">
        <v>3223</v>
      </c>
      <c r="M2374" s="83" t="s">
        <v>2800</v>
      </c>
    </row>
    <row r="2375" spans="2:13" ht="13.15" customHeight="1" x14ac:dyDescent="0.2">
      <c r="B2375" s="61">
        <v>3108</v>
      </c>
      <c r="C2375" s="82">
        <v>48</v>
      </c>
      <c r="D2375" s="83" t="s">
        <v>2736</v>
      </c>
      <c r="E2375" s="84">
        <v>56627</v>
      </c>
      <c r="F2375" s="84" t="s">
        <v>2764</v>
      </c>
      <c r="G2375" s="83" t="s">
        <v>2710</v>
      </c>
      <c r="H2375" s="85">
        <v>16077036</v>
      </c>
      <c r="I2375" s="85">
        <v>673</v>
      </c>
      <c r="J2375" s="83" t="s">
        <v>2784</v>
      </c>
      <c r="K2375" s="83" t="s">
        <v>2784</v>
      </c>
      <c r="L2375" s="86">
        <v>3108</v>
      </c>
      <c r="M2375" s="83" t="s">
        <v>2801</v>
      </c>
    </row>
    <row r="2376" spans="2:13" ht="13.15" customHeight="1" x14ac:dyDescent="0.2">
      <c r="B2376" s="61">
        <v>3109</v>
      </c>
      <c r="C2376" s="82">
        <v>48</v>
      </c>
      <c r="D2376" s="83" t="s">
        <v>2736</v>
      </c>
      <c r="E2376" s="84">
        <v>56626</v>
      </c>
      <c r="F2376" s="84" t="s">
        <v>2749</v>
      </c>
      <c r="G2376" s="83" t="s">
        <v>2710</v>
      </c>
      <c r="H2376" s="85">
        <v>16077036</v>
      </c>
      <c r="I2376" s="85">
        <v>673</v>
      </c>
      <c r="J2376" s="83" t="s">
        <v>2784</v>
      </c>
      <c r="K2376" s="83" t="s">
        <v>2784</v>
      </c>
      <c r="L2376" s="86">
        <v>3109</v>
      </c>
      <c r="M2376" s="83" t="s">
        <v>2802</v>
      </c>
    </row>
    <row r="2377" spans="2:13" ht="13.15" customHeight="1" x14ac:dyDescent="0.2">
      <c r="B2377" s="61">
        <v>3110</v>
      </c>
      <c r="C2377" s="82">
        <v>48</v>
      </c>
      <c r="D2377" s="83" t="s">
        <v>2736</v>
      </c>
      <c r="E2377" s="84">
        <v>56627</v>
      </c>
      <c r="F2377" s="84" t="s">
        <v>2764</v>
      </c>
      <c r="G2377" s="83" t="s">
        <v>2710</v>
      </c>
      <c r="H2377" s="85">
        <v>16077036</v>
      </c>
      <c r="I2377" s="85">
        <v>673</v>
      </c>
      <c r="J2377" s="83" t="s">
        <v>2784</v>
      </c>
      <c r="K2377" s="83" t="s">
        <v>2784</v>
      </c>
      <c r="L2377" s="86">
        <v>3110</v>
      </c>
      <c r="M2377" s="83" t="s">
        <v>2803</v>
      </c>
    </row>
    <row r="2378" spans="2:13" ht="13.15" customHeight="1" x14ac:dyDescent="0.2">
      <c r="B2378" s="61">
        <v>3225</v>
      </c>
      <c r="C2378" s="82">
        <v>48</v>
      </c>
      <c r="D2378" s="83" t="s">
        <v>2736</v>
      </c>
      <c r="E2378" s="84">
        <v>56626</v>
      </c>
      <c r="F2378" s="84" t="s">
        <v>2749</v>
      </c>
      <c r="G2378" s="83" t="s">
        <v>2710</v>
      </c>
      <c r="H2378" s="85">
        <v>16077036</v>
      </c>
      <c r="I2378" s="85">
        <v>673</v>
      </c>
      <c r="J2378" s="83" t="s">
        <v>2784</v>
      </c>
      <c r="K2378" s="83" t="s">
        <v>2784</v>
      </c>
      <c r="L2378" s="86">
        <v>3225</v>
      </c>
      <c r="M2378" s="83" t="s">
        <v>2804</v>
      </c>
    </row>
    <row r="2379" spans="2:13" ht="13.15" customHeight="1" x14ac:dyDescent="0.2">
      <c r="B2379" s="61">
        <v>3226</v>
      </c>
      <c r="C2379" s="82">
        <v>48</v>
      </c>
      <c r="D2379" s="83" t="s">
        <v>2736</v>
      </c>
      <c r="E2379" s="84">
        <v>56626</v>
      </c>
      <c r="F2379" s="84" t="s">
        <v>2749</v>
      </c>
      <c r="G2379" s="83" t="s">
        <v>2710</v>
      </c>
      <c r="H2379" s="85">
        <v>16077036</v>
      </c>
      <c r="I2379" s="85">
        <v>673</v>
      </c>
      <c r="J2379" s="83" t="s">
        <v>2784</v>
      </c>
      <c r="K2379" s="83" t="s">
        <v>2784</v>
      </c>
      <c r="L2379" s="86">
        <v>3226</v>
      </c>
      <c r="M2379" s="83" t="s">
        <v>2805</v>
      </c>
    </row>
    <row r="2380" spans="2:13" ht="13.15" customHeight="1" x14ac:dyDescent="0.2">
      <c r="B2380" s="61">
        <v>3227</v>
      </c>
      <c r="C2380" s="82">
        <v>48</v>
      </c>
      <c r="D2380" s="83" t="s">
        <v>2736</v>
      </c>
      <c r="E2380" s="84">
        <v>56626</v>
      </c>
      <c r="F2380" s="84" t="s">
        <v>2749</v>
      </c>
      <c r="G2380" s="83" t="s">
        <v>2710</v>
      </c>
      <c r="H2380" s="85">
        <v>16077036</v>
      </c>
      <c r="I2380" s="85">
        <v>673</v>
      </c>
      <c r="J2380" s="83" t="s">
        <v>2784</v>
      </c>
      <c r="K2380" s="83" t="s">
        <v>2784</v>
      </c>
      <c r="L2380" s="86">
        <v>3227</v>
      </c>
      <c r="M2380" s="83" t="s">
        <v>2806</v>
      </c>
    </row>
    <row r="2381" spans="2:13" ht="13.15" customHeight="1" x14ac:dyDescent="0.2">
      <c r="B2381" s="61">
        <v>3228</v>
      </c>
      <c r="C2381" s="82">
        <v>48</v>
      </c>
      <c r="D2381" s="83" t="s">
        <v>2736</v>
      </c>
      <c r="E2381" s="84">
        <v>56626</v>
      </c>
      <c r="F2381" s="84" t="s">
        <v>2749</v>
      </c>
      <c r="G2381" s="83" t="s">
        <v>2710</v>
      </c>
      <c r="H2381" s="85">
        <v>16077036</v>
      </c>
      <c r="I2381" s="85">
        <v>673</v>
      </c>
      <c r="J2381" s="83" t="s">
        <v>2784</v>
      </c>
      <c r="K2381" s="83" t="s">
        <v>2784</v>
      </c>
      <c r="L2381" s="86">
        <v>3228</v>
      </c>
      <c r="M2381" s="83" t="s">
        <v>2807</v>
      </c>
    </row>
    <row r="2382" spans="2:13" ht="13.15" customHeight="1" x14ac:dyDescent="0.2">
      <c r="B2382" s="61">
        <v>3229</v>
      </c>
      <c r="C2382" s="82">
        <v>48</v>
      </c>
      <c r="D2382" s="83" t="s">
        <v>2736</v>
      </c>
      <c r="E2382" s="84">
        <v>56626</v>
      </c>
      <c r="F2382" s="84" t="s">
        <v>2749</v>
      </c>
      <c r="G2382" s="83" t="s">
        <v>2710</v>
      </c>
      <c r="H2382" s="85">
        <v>16077036</v>
      </c>
      <c r="I2382" s="85">
        <v>673</v>
      </c>
      <c r="J2382" s="83" t="s">
        <v>2784</v>
      </c>
      <c r="K2382" s="83" t="s">
        <v>2784</v>
      </c>
      <c r="L2382" s="86">
        <v>3229</v>
      </c>
      <c r="M2382" s="83" t="s">
        <v>2808</v>
      </c>
    </row>
    <row r="2383" spans="2:13" ht="13.15" customHeight="1" x14ac:dyDescent="0.2">
      <c r="B2383" s="61">
        <v>3111</v>
      </c>
      <c r="C2383" s="82">
        <v>48</v>
      </c>
      <c r="D2383" s="83" t="s">
        <v>2736</v>
      </c>
      <c r="E2383" s="84">
        <v>56626</v>
      </c>
      <c r="F2383" s="84" t="s">
        <v>2749</v>
      </c>
      <c r="G2383" s="83" t="s">
        <v>2710</v>
      </c>
      <c r="H2383" s="85">
        <v>16077036</v>
      </c>
      <c r="I2383" s="85">
        <v>673</v>
      </c>
      <c r="J2383" s="83" t="s">
        <v>2784</v>
      </c>
      <c r="K2383" s="83" t="s">
        <v>2784</v>
      </c>
      <c r="L2383" s="86">
        <v>3111</v>
      </c>
      <c r="M2383" s="83" t="s">
        <v>2809</v>
      </c>
    </row>
    <row r="2384" spans="2:13" ht="13.15" customHeight="1" x14ac:dyDescent="0.2">
      <c r="B2384" s="61">
        <v>3210</v>
      </c>
      <c r="C2384" s="82">
        <v>48</v>
      </c>
      <c r="D2384" s="83" t="s">
        <v>2736</v>
      </c>
      <c r="E2384" s="84">
        <v>20733</v>
      </c>
      <c r="F2384" s="84" t="s">
        <v>2766</v>
      </c>
      <c r="G2384" s="83" t="s">
        <v>2710</v>
      </c>
      <c r="H2384" s="85">
        <v>16077036</v>
      </c>
      <c r="I2384" s="85">
        <v>673</v>
      </c>
      <c r="J2384" s="83" t="s">
        <v>2784</v>
      </c>
      <c r="K2384" s="83" t="s">
        <v>2784</v>
      </c>
      <c r="L2384" s="86">
        <v>3210</v>
      </c>
      <c r="M2384" s="83" t="s">
        <v>2810</v>
      </c>
    </row>
    <row r="2385" spans="2:13" ht="13.15" customHeight="1" x14ac:dyDescent="0.2">
      <c r="B2385" s="61">
        <v>3113</v>
      </c>
      <c r="C2385" s="82">
        <v>48</v>
      </c>
      <c r="D2385" s="83" t="s">
        <v>2736</v>
      </c>
      <c r="E2385" s="84">
        <v>56626</v>
      </c>
      <c r="F2385" s="84" t="s">
        <v>2749</v>
      </c>
      <c r="G2385" s="83" t="s">
        <v>2710</v>
      </c>
      <c r="H2385" s="85">
        <v>16077036</v>
      </c>
      <c r="I2385" s="85">
        <v>673</v>
      </c>
      <c r="J2385" s="83" t="s">
        <v>2784</v>
      </c>
      <c r="K2385" s="83" t="s">
        <v>2784</v>
      </c>
      <c r="L2385" s="86">
        <v>3113</v>
      </c>
      <c r="M2385" s="83" t="s">
        <v>2811</v>
      </c>
    </row>
    <row r="2386" spans="2:13" ht="13.15" customHeight="1" x14ac:dyDescent="0.2">
      <c r="B2386" s="61">
        <v>3114</v>
      </c>
      <c r="C2386" s="82">
        <v>48</v>
      </c>
      <c r="D2386" s="83" t="s">
        <v>2736</v>
      </c>
      <c r="E2386" s="84">
        <v>56627</v>
      </c>
      <c r="F2386" s="84" t="s">
        <v>2764</v>
      </c>
      <c r="G2386" s="83" t="s">
        <v>2710</v>
      </c>
      <c r="H2386" s="85">
        <v>16077036</v>
      </c>
      <c r="I2386" s="85">
        <v>673</v>
      </c>
      <c r="J2386" s="83" t="s">
        <v>2784</v>
      </c>
      <c r="K2386" s="83" t="s">
        <v>2784</v>
      </c>
      <c r="L2386" s="86">
        <v>3114</v>
      </c>
      <c r="M2386" s="83" t="s">
        <v>2812</v>
      </c>
    </row>
    <row r="2387" spans="2:13" ht="13.15" customHeight="1" x14ac:dyDescent="0.2">
      <c r="B2387" s="61">
        <v>3115</v>
      </c>
      <c r="C2387" s="82">
        <v>48</v>
      </c>
      <c r="D2387" s="83" t="s">
        <v>2736</v>
      </c>
      <c r="E2387" s="84">
        <v>56626</v>
      </c>
      <c r="F2387" s="84" t="s">
        <v>2749</v>
      </c>
      <c r="G2387" s="83" t="s">
        <v>2710</v>
      </c>
      <c r="H2387" s="85">
        <v>16077036</v>
      </c>
      <c r="I2387" s="85">
        <v>673</v>
      </c>
      <c r="J2387" s="83" t="s">
        <v>2784</v>
      </c>
      <c r="K2387" s="83" t="s">
        <v>2784</v>
      </c>
      <c r="L2387" s="86">
        <v>3115</v>
      </c>
      <c r="M2387" s="83" t="s">
        <v>2784</v>
      </c>
    </row>
    <row r="2388" spans="2:13" ht="13.15" customHeight="1" x14ac:dyDescent="0.2">
      <c r="B2388" s="61">
        <v>3116</v>
      </c>
      <c r="C2388" s="82">
        <v>48</v>
      </c>
      <c r="D2388" s="83" t="s">
        <v>2736</v>
      </c>
      <c r="E2388" s="84">
        <v>20733</v>
      </c>
      <c r="F2388" s="84" t="s">
        <v>2766</v>
      </c>
      <c r="G2388" s="83" t="s">
        <v>2710</v>
      </c>
      <c r="H2388" s="85">
        <v>16077036</v>
      </c>
      <c r="I2388" s="85">
        <v>673</v>
      </c>
      <c r="J2388" s="83" t="s">
        <v>2784</v>
      </c>
      <c r="K2388" s="83" t="s">
        <v>2784</v>
      </c>
      <c r="L2388" s="86">
        <v>3116</v>
      </c>
      <c r="M2388" s="83" t="s">
        <v>2813</v>
      </c>
    </row>
    <row r="2389" spans="2:13" ht="13.15" customHeight="1" x14ac:dyDescent="0.2">
      <c r="B2389" s="61">
        <v>3117</v>
      </c>
      <c r="C2389" s="82">
        <v>48</v>
      </c>
      <c r="D2389" s="83" t="s">
        <v>2736</v>
      </c>
      <c r="E2389" s="84">
        <v>56626</v>
      </c>
      <c r="F2389" s="84" t="s">
        <v>2749</v>
      </c>
      <c r="G2389" s="83" t="s">
        <v>2710</v>
      </c>
      <c r="H2389" s="85">
        <v>16077036</v>
      </c>
      <c r="I2389" s="85">
        <v>673</v>
      </c>
      <c r="J2389" s="83" t="s">
        <v>2784</v>
      </c>
      <c r="K2389" s="83" t="s">
        <v>2784</v>
      </c>
      <c r="L2389" s="86">
        <v>3117</v>
      </c>
      <c r="M2389" s="83" t="s">
        <v>2814</v>
      </c>
    </row>
    <row r="2390" spans="2:13" ht="13.15" customHeight="1" x14ac:dyDescent="0.2">
      <c r="B2390" s="61">
        <v>3230</v>
      </c>
      <c r="C2390" s="82">
        <v>48</v>
      </c>
      <c r="D2390" s="83" t="s">
        <v>2736</v>
      </c>
      <c r="E2390" s="84">
        <v>56626</v>
      </c>
      <c r="F2390" s="84" t="s">
        <v>2749</v>
      </c>
      <c r="G2390" s="83" t="s">
        <v>2710</v>
      </c>
      <c r="H2390" s="85">
        <v>16077036</v>
      </c>
      <c r="I2390" s="85">
        <v>673</v>
      </c>
      <c r="J2390" s="83" t="s">
        <v>2784</v>
      </c>
      <c r="K2390" s="83" t="s">
        <v>2784</v>
      </c>
      <c r="L2390" s="86">
        <v>3230</v>
      </c>
      <c r="M2390" s="83" t="s">
        <v>2815</v>
      </c>
    </row>
    <row r="2391" spans="2:13" ht="13.15" customHeight="1" x14ac:dyDescent="0.2">
      <c r="B2391" s="61">
        <v>3118</v>
      </c>
      <c r="C2391" s="82">
        <v>48</v>
      </c>
      <c r="D2391" s="83" t="s">
        <v>2736</v>
      </c>
      <c r="E2391" s="84">
        <v>56626</v>
      </c>
      <c r="F2391" s="84" t="s">
        <v>2749</v>
      </c>
      <c r="G2391" s="83" t="s">
        <v>2710</v>
      </c>
      <c r="H2391" s="85">
        <v>16077036</v>
      </c>
      <c r="I2391" s="85">
        <v>673</v>
      </c>
      <c r="J2391" s="83" t="s">
        <v>2784</v>
      </c>
      <c r="K2391" s="83" t="s">
        <v>2784</v>
      </c>
      <c r="L2391" s="86">
        <v>3118</v>
      </c>
      <c r="M2391" s="83" t="s">
        <v>2816</v>
      </c>
    </row>
    <row r="2392" spans="2:13" ht="13.15" customHeight="1" x14ac:dyDescent="0.2">
      <c r="B2392" s="61">
        <v>3231</v>
      </c>
      <c r="C2392" s="82">
        <v>48</v>
      </c>
      <c r="D2392" s="83" t="s">
        <v>2736</v>
      </c>
      <c r="E2392" s="84">
        <v>56626</v>
      </c>
      <c r="F2392" s="84" t="s">
        <v>2749</v>
      </c>
      <c r="G2392" s="83" t="s">
        <v>2710</v>
      </c>
      <c r="H2392" s="85">
        <v>16077036</v>
      </c>
      <c r="I2392" s="85">
        <v>673</v>
      </c>
      <c r="J2392" s="83" t="s">
        <v>2784</v>
      </c>
      <c r="K2392" s="83" t="s">
        <v>2784</v>
      </c>
      <c r="L2392" s="86">
        <v>3231</v>
      </c>
      <c r="M2392" s="83" t="s">
        <v>2817</v>
      </c>
    </row>
    <row r="2393" spans="2:13" ht="13.15" customHeight="1" x14ac:dyDescent="0.2">
      <c r="B2393" s="61">
        <v>3232</v>
      </c>
      <c r="C2393" s="82">
        <v>48</v>
      </c>
      <c r="D2393" s="83" t="s">
        <v>2736</v>
      </c>
      <c r="E2393" s="84">
        <v>56626</v>
      </c>
      <c r="F2393" s="84" t="s">
        <v>2749</v>
      </c>
      <c r="G2393" s="83" t="s">
        <v>2710</v>
      </c>
      <c r="H2393" s="85">
        <v>16077036</v>
      </c>
      <c r="I2393" s="85">
        <v>673</v>
      </c>
      <c r="J2393" s="83" t="s">
        <v>2784</v>
      </c>
      <c r="K2393" s="83" t="s">
        <v>2784</v>
      </c>
      <c r="L2393" s="86">
        <v>3232</v>
      </c>
      <c r="M2393" s="83" t="s">
        <v>2676</v>
      </c>
    </row>
    <row r="2394" spans="2:13" ht="13.15" customHeight="1" x14ac:dyDescent="0.2">
      <c r="B2394" s="61">
        <v>3233</v>
      </c>
      <c r="C2394" s="82">
        <v>48</v>
      </c>
      <c r="D2394" s="83" t="s">
        <v>2736</v>
      </c>
      <c r="E2394" s="84">
        <v>56626</v>
      </c>
      <c r="F2394" s="84" t="s">
        <v>2749</v>
      </c>
      <c r="G2394" s="83" t="s">
        <v>2710</v>
      </c>
      <c r="H2394" s="85">
        <v>16077036</v>
      </c>
      <c r="I2394" s="85">
        <v>673</v>
      </c>
      <c r="J2394" s="83" t="s">
        <v>2784</v>
      </c>
      <c r="K2394" s="83" t="s">
        <v>2784</v>
      </c>
      <c r="L2394" s="86">
        <v>3233</v>
      </c>
      <c r="M2394" s="83" t="s">
        <v>2818</v>
      </c>
    </row>
    <row r="2395" spans="2:13" ht="13.15" customHeight="1" x14ac:dyDescent="0.2">
      <c r="B2395" s="61">
        <v>3234</v>
      </c>
      <c r="C2395" s="82">
        <v>48</v>
      </c>
      <c r="D2395" s="83" t="s">
        <v>2736</v>
      </c>
      <c r="E2395" s="84">
        <v>56626</v>
      </c>
      <c r="F2395" s="84" t="s">
        <v>2749</v>
      </c>
      <c r="G2395" s="83" t="s">
        <v>2710</v>
      </c>
      <c r="H2395" s="85">
        <v>16077036</v>
      </c>
      <c r="I2395" s="85">
        <v>673</v>
      </c>
      <c r="J2395" s="83" t="s">
        <v>2784</v>
      </c>
      <c r="K2395" s="83" t="s">
        <v>2784</v>
      </c>
      <c r="L2395" s="86">
        <v>3234</v>
      </c>
      <c r="M2395" s="83" t="s">
        <v>1956</v>
      </c>
    </row>
    <row r="2396" spans="2:13" ht="13.15" customHeight="1" x14ac:dyDescent="0.2">
      <c r="B2396" s="61">
        <v>3235</v>
      </c>
      <c r="C2396" s="82">
        <v>48</v>
      </c>
      <c r="D2396" s="83" t="s">
        <v>2736</v>
      </c>
      <c r="E2396" s="84">
        <v>56626</v>
      </c>
      <c r="F2396" s="84" t="s">
        <v>2749</v>
      </c>
      <c r="G2396" s="83" t="s">
        <v>2710</v>
      </c>
      <c r="H2396" s="85">
        <v>16077036</v>
      </c>
      <c r="I2396" s="85">
        <v>673</v>
      </c>
      <c r="J2396" s="83" t="s">
        <v>2784</v>
      </c>
      <c r="K2396" s="83" t="s">
        <v>2784</v>
      </c>
      <c r="L2396" s="86">
        <v>3235</v>
      </c>
      <c r="M2396" s="83" t="s">
        <v>2031</v>
      </c>
    </row>
    <row r="2397" spans="2:13" ht="13.15" customHeight="1" x14ac:dyDescent="0.2">
      <c r="B2397" s="61">
        <v>3120</v>
      </c>
      <c r="C2397" s="82">
        <v>48</v>
      </c>
      <c r="D2397" s="83" t="s">
        <v>2736</v>
      </c>
      <c r="E2397" s="84">
        <v>56627</v>
      </c>
      <c r="F2397" s="84" t="s">
        <v>2764</v>
      </c>
      <c r="G2397" s="83" t="s">
        <v>2710</v>
      </c>
      <c r="H2397" s="85">
        <v>16077036</v>
      </c>
      <c r="I2397" s="85">
        <v>673</v>
      </c>
      <c r="J2397" s="83" t="s">
        <v>2784</v>
      </c>
      <c r="K2397" s="83" t="s">
        <v>2784</v>
      </c>
      <c r="L2397" s="86">
        <v>3120</v>
      </c>
      <c r="M2397" s="83" t="s">
        <v>2819</v>
      </c>
    </row>
    <row r="2398" spans="2:13" ht="13.15" customHeight="1" x14ac:dyDescent="0.2">
      <c r="B2398" s="61">
        <v>3047</v>
      </c>
      <c r="C2398" s="82">
        <v>48</v>
      </c>
      <c r="D2398" s="83" t="s">
        <v>2736</v>
      </c>
      <c r="E2398" s="84">
        <v>29243</v>
      </c>
      <c r="F2398" s="84" t="s">
        <v>2820</v>
      </c>
      <c r="G2398" s="83" t="s">
        <v>2710</v>
      </c>
      <c r="H2398" s="85">
        <v>16077036</v>
      </c>
      <c r="I2398" s="85">
        <v>673</v>
      </c>
      <c r="J2398" s="83" t="s">
        <v>2784</v>
      </c>
      <c r="K2398" s="83" t="s">
        <v>2784</v>
      </c>
      <c r="L2398" s="86">
        <v>3047</v>
      </c>
      <c r="M2398" s="83" t="s">
        <v>2821</v>
      </c>
    </row>
    <row r="2399" spans="2:13" ht="13.15" customHeight="1" x14ac:dyDescent="0.2">
      <c r="B2399" s="61">
        <v>3236</v>
      </c>
      <c r="C2399" s="82">
        <v>48</v>
      </c>
      <c r="D2399" s="83" t="s">
        <v>2736</v>
      </c>
      <c r="E2399" s="84">
        <v>56626</v>
      </c>
      <c r="F2399" s="84" t="s">
        <v>2749</v>
      </c>
      <c r="G2399" s="83" t="s">
        <v>2710</v>
      </c>
      <c r="H2399" s="85">
        <v>16077036</v>
      </c>
      <c r="I2399" s="85">
        <v>673</v>
      </c>
      <c r="J2399" s="83" t="s">
        <v>2784</v>
      </c>
      <c r="K2399" s="83" t="s">
        <v>2784</v>
      </c>
      <c r="L2399" s="86">
        <v>3236</v>
      </c>
      <c r="M2399" s="83" t="s">
        <v>2822</v>
      </c>
    </row>
    <row r="2400" spans="2:13" ht="13.15" customHeight="1" x14ac:dyDescent="0.2">
      <c r="B2400" s="61">
        <v>3212</v>
      </c>
      <c r="C2400" s="82">
        <v>48</v>
      </c>
      <c r="D2400" s="83" t="s">
        <v>2736</v>
      </c>
      <c r="E2400" s="84">
        <v>20733</v>
      </c>
      <c r="F2400" s="84" t="s">
        <v>2766</v>
      </c>
      <c r="G2400" s="83" t="s">
        <v>2710</v>
      </c>
      <c r="H2400" s="85">
        <v>16077036</v>
      </c>
      <c r="I2400" s="85">
        <v>673</v>
      </c>
      <c r="J2400" s="83" t="s">
        <v>2784</v>
      </c>
      <c r="K2400" s="83" t="s">
        <v>2784</v>
      </c>
      <c r="L2400" s="86">
        <v>3212</v>
      </c>
      <c r="M2400" s="83" t="s">
        <v>2823</v>
      </c>
    </row>
    <row r="2401" spans="2:13" ht="13.15" customHeight="1" x14ac:dyDescent="0.2">
      <c r="B2401" s="61">
        <v>3237</v>
      </c>
      <c r="C2401" s="82">
        <v>48</v>
      </c>
      <c r="D2401" s="83" t="s">
        <v>2736</v>
      </c>
      <c r="E2401" s="84">
        <v>20733</v>
      </c>
      <c r="F2401" s="84" t="s">
        <v>2766</v>
      </c>
      <c r="G2401" s="83" t="s">
        <v>2710</v>
      </c>
      <c r="H2401" s="85">
        <v>16077036</v>
      </c>
      <c r="I2401" s="85">
        <v>673</v>
      </c>
      <c r="J2401" s="83" t="s">
        <v>2784</v>
      </c>
      <c r="K2401" s="83" t="s">
        <v>2784</v>
      </c>
      <c r="L2401" s="86">
        <v>3237</v>
      </c>
      <c r="M2401" s="83" t="s">
        <v>2824</v>
      </c>
    </row>
    <row r="2402" spans="2:13" ht="13.15" customHeight="1" x14ac:dyDescent="0.2">
      <c r="B2402" s="61">
        <v>3238</v>
      </c>
      <c r="C2402" s="82">
        <v>48</v>
      </c>
      <c r="D2402" s="83" t="s">
        <v>2736</v>
      </c>
      <c r="E2402" s="84">
        <v>56626</v>
      </c>
      <c r="F2402" s="84" t="s">
        <v>2749</v>
      </c>
      <c r="G2402" s="83" t="s">
        <v>2710</v>
      </c>
      <c r="H2402" s="85">
        <v>16077036</v>
      </c>
      <c r="I2402" s="85">
        <v>673</v>
      </c>
      <c r="J2402" s="83" t="s">
        <v>2784</v>
      </c>
      <c r="K2402" s="83" t="s">
        <v>2784</v>
      </c>
      <c r="L2402" s="86">
        <v>3238</v>
      </c>
      <c r="M2402" s="83" t="s">
        <v>2825</v>
      </c>
    </row>
    <row r="2403" spans="2:13" ht="13.15" customHeight="1" x14ac:dyDescent="0.2">
      <c r="B2403" s="61">
        <v>3129</v>
      </c>
      <c r="C2403" s="82">
        <v>48</v>
      </c>
      <c r="D2403" s="83" t="s">
        <v>2736</v>
      </c>
      <c r="E2403" s="84">
        <v>56626</v>
      </c>
      <c r="F2403" s="84" t="s">
        <v>2749</v>
      </c>
      <c r="G2403" s="83" t="s">
        <v>2710</v>
      </c>
      <c r="H2403" s="85">
        <v>16077039</v>
      </c>
      <c r="I2403" s="85">
        <v>892</v>
      </c>
      <c r="J2403" s="83" t="s">
        <v>2826</v>
      </c>
      <c r="K2403" s="83" t="s">
        <v>2826</v>
      </c>
      <c r="L2403" s="86">
        <v>3129</v>
      </c>
      <c r="M2403" s="83" t="s">
        <v>2827</v>
      </c>
    </row>
    <row r="2404" spans="2:13" ht="13.15" customHeight="1" x14ac:dyDescent="0.2">
      <c r="B2404" s="61">
        <v>3131</v>
      </c>
      <c r="C2404" s="82">
        <v>48</v>
      </c>
      <c r="D2404" s="83" t="s">
        <v>2736</v>
      </c>
      <c r="E2404" s="84">
        <v>56626</v>
      </c>
      <c r="F2404" s="84" t="s">
        <v>2749</v>
      </c>
      <c r="G2404" s="83" t="s">
        <v>2710</v>
      </c>
      <c r="H2404" s="85">
        <v>16077039</v>
      </c>
      <c r="I2404" s="85">
        <v>892</v>
      </c>
      <c r="J2404" s="83" t="s">
        <v>2826</v>
      </c>
      <c r="K2404" s="83" t="s">
        <v>2826</v>
      </c>
      <c r="L2404" s="86">
        <v>3131</v>
      </c>
      <c r="M2404" s="83" t="s">
        <v>2828</v>
      </c>
    </row>
    <row r="2405" spans="2:13" ht="13.15" customHeight="1" x14ac:dyDescent="0.2">
      <c r="B2405" s="61">
        <v>3132</v>
      </c>
      <c r="C2405" s="82">
        <v>48</v>
      </c>
      <c r="D2405" s="83" t="s">
        <v>2736</v>
      </c>
      <c r="E2405" s="84">
        <v>56626</v>
      </c>
      <c r="F2405" s="84" t="s">
        <v>2749</v>
      </c>
      <c r="G2405" s="83" t="s">
        <v>2710</v>
      </c>
      <c r="H2405" s="85">
        <v>16077039</v>
      </c>
      <c r="I2405" s="85">
        <v>892</v>
      </c>
      <c r="J2405" s="83" t="s">
        <v>2826</v>
      </c>
      <c r="K2405" s="83" t="s">
        <v>2826</v>
      </c>
      <c r="L2405" s="86">
        <v>3132</v>
      </c>
      <c r="M2405" s="83" t="s">
        <v>2826</v>
      </c>
    </row>
    <row r="2406" spans="2:13" ht="13.15" customHeight="1" x14ac:dyDescent="0.2">
      <c r="B2406" s="61">
        <v>3134</v>
      </c>
      <c r="C2406" s="82">
        <v>48</v>
      </c>
      <c r="D2406" s="83" t="s">
        <v>2736</v>
      </c>
      <c r="E2406" s="84">
        <v>56626</v>
      </c>
      <c r="F2406" s="84" t="s">
        <v>2749</v>
      </c>
      <c r="G2406" s="83" t="s">
        <v>2710</v>
      </c>
      <c r="H2406" s="85">
        <v>16077039</v>
      </c>
      <c r="I2406" s="85">
        <v>892</v>
      </c>
      <c r="J2406" s="83" t="s">
        <v>2826</v>
      </c>
      <c r="K2406" s="83" t="s">
        <v>2826</v>
      </c>
      <c r="L2406" s="86">
        <v>3134</v>
      </c>
      <c r="M2406" s="83" t="s">
        <v>2829</v>
      </c>
    </row>
    <row r="2407" spans="2:13" ht="13.15" customHeight="1" x14ac:dyDescent="0.2">
      <c r="B2407" s="61">
        <v>3140</v>
      </c>
      <c r="C2407" s="82">
        <v>48</v>
      </c>
      <c r="D2407" s="83" t="s">
        <v>2736</v>
      </c>
      <c r="E2407" s="84">
        <v>20649</v>
      </c>
      <c r="F2407" s="84" t="s">
        <v>2723</v>
      </c>
      <c r="G2407" s="83" t="s">
        <v>2710</v>
      </c>
      <c r="H2407" s="85">
        <v>16077042</v>
      </c>
      <c r="I2407" s="85">
        <v>629</v>
      </c>
      <c r="J2407" s="83" t="s">
        <v>2830</v>
      </c>
      <c r="K2407" s="83" t="s">
        <v>2830</v>
      </c>
      <c r="L2407" s="86">
        <v>3140</v>
      </c>
      <c r="M2407" s="83" t="s">
        <v>2830</v>
      </c>
    </row>
    <row r="2408" spans="2:13" ht="13.15" customHeight="1" x14ac:dyDescent="0.2">
      <c r="B2408" s="61">
        <v>2993</v>
      </c>
      <c r="C2408" s="82">
        <v>48</v>
      </c>
      <c r="D2408" s="83" t="s">
        <v>2736</v>
      </c>
      <c r="E2408" s="84">
        <v>20649</v>
      </c>
      <c r="F2408" s="84" t="s">
        <v>2723</v>
      </c>
      <c r="G2408" s="83" t="s">
        <v>2710</v>
      </c>
      <c r="H2408" s="85">
        <v>16077043</v>
      </c>
      <c r="I2408" s="85">
        <v>817</v>
      </c>
      <c r="J2408" s="83" t="s">
        <v>2721</v>
      </c>
      <c r="K2408" s="83" t="s">
        <v>1987</v>
      </c>
      <c r="L2408" s="86">
        <v>2993</v>
      </c>
      <c r="M2408" s="83" t="s">
        <v>2831</v>
      </c>
    </row>
    <row r="2409" spans="2:13" ht="13.15" customHeight="1" x14ac:dyDescent="0.2">
      <c r="B2409" s="61">
        <v>3012</v>
      </c>
      <c r="C2409" s="82">
        <v>48</v>
      </c>
      <c r="D2409" s="83" t="s">
        <v>2736</v>
      </c>
      <c r="E2409" s="84">
        <v>20649</v>
      </c>
      <c r="F2409" s="84" t="s">
        <v>2723</v>
      </c>
      <c r="G2409" s="83" t="s">
        <v>2710</v>
      </c>
      <c r="H2409" s="85">
        <v>16077043</v>
      </c>
      <c r="I2409" s="85">
        <v>817</v>
      </c>
      <c r="J2409" s="83" t="s">
        <v>2721</v>
      </c>
      <c r="K2409" s="83" t="s">
        <v>1987</v>
      </c>
      <c r="L2409" s="86">
        <v>3012</v>
      </c>
      <c r="M2409" s="83" t="s">
        <v>2832</v>
      </c>
    </row>
    <row r="2410" spans="2:13" ht="13.15" customHeight="1" x14ac:dyDescent="0.2">
      <c r="B2410" s="61">
        <v>2994</v>
      </c>
      <c r="C2410" s="82">
        <v>48</v>
      </c>
      <c r="D2410" s="83" t="s">
        <v>2736</v>
      </c>
      <c r="E2410" s="84">
        <v>20649</v>
      </c>
      <c r="F2410" s="84" t="s">
        <v>2723</v>
      </c>
      <c r="G2410" s="83" t="s">
        <v>2710</v>
      </c>
      <c r="H2410" s="85">
        <v>16077043</v>
      </c>
      <c r="I2410" s="85">
        <v>817</v>
      </c>
      <c r="J2410" s="83" t="s">
        <v>2721</v>
      </c>
      <c r="K2410" s="83" t="s">
        <v>1987</v>
      </c>
      <c r="L2410" s="86">
        <v>2994</v>
      </c>
      <c r="M2410" s="83" t="s">
        <v>2833</v>
      </c>
    </row>
    <row r="2411" spans="2:13" ht="13.15" customHeight="1" x14ac:dyDescent="0.2">
      <c r="B2411" s="61">
        <v>2996</v>
      </c>
      <c r="C2411" s="82">
        <v>48</v>
      </c>
      <c r="D2411" s="83" t="s">
        <v>2736</v>
      </c>
      <c r="E2411" s="84">
        <v>20649</v>
      </c>
      <c r="F2411" s="84" t="s">
        <v>2723</v>
      </c>
      <c r="G2411" s="83" t="s">
        <v>2710</v>
      </c>
      <c r="H2411" s="85">
        <v>16077043</v>
      </c>
      <c r="I2411" s="85">
        <v>817</v>
      </c>
      <c r="J2411" s="83" t="s">
        <v>2721</v>
      </c>
      <c r="K2411" s="83" t="s">
        <v>1987</v>
      </c>
      <c r="L2411" s="86">
        <v>2996</v>
      </c>
      <c r="M2411" s="83" t="s">
        <v>2834</v>
      </c>
    </row>
    <row r="2412" spans="2:13" ht="13.15" customHeight="1" x14ac:dyDescent="0.2">
      <c r="B2412" s="61">
        <v>2997</v>
      </c>
      <c r="C2412" s="82">
        <v>48</v>
      </c>
      <c r="D2412" s="83" t="s">
        <v>2736</v>
      </c>
      <c r="E2412" s="84">
        <v>20649</v>
      </c>
      <c r="F2412" s="84" t="s">
        <v>2723</v>
      </c>
      <c r="G2412" s="83" t="s">
        <v>2710</v>
      </c>
      <c r="H2412" s="85">
        <v>16077043</v>
      </c>
      <c r="I2412" s="85">
        <v>817</v>
      </c>
      <c r="J2412" s="83" t="s">
        <v>2721</v>
      </c>
      <c r="K2412" s="83" t="s">
        <v>1987</v>
      </c>
      <c r="L2412" s="86">
        <v>2997</v>
      </c>
      <c r="M2412" s="83" t="s">
        <v>2835</v>
      </c>
    </row>
    <row r="2413" spans="2:13" ht="13.15" customHeight="1" x14ac:dyDescent="0.2">
      <c r="B2413" s="61">
        <v>3076</v>
      </c>
      <c r="C2413" s="82">
        <v>48</v>
      </c>
      <c r="D2413" s="83" t="s">
        <v>2736</v>
      </c>
      <c r="E2413" s="84">
        <v>20649</v>
      </c>
      <c r="F2413" s="84" t="s">
        <v>2723</v>
      </c>
      <c r="G2413" s="83" t="s">
        <v>2710</v>
      </c>
      <c r="H2413" s="85">
        <v>16077043</v>
      </c>
      <c r="I2413" s="85">
        <v>817</v>
      </c>
      <c r="J2413" s="83" t="s">
        <v>2721</v>
      </c>
      <c r="K2413" s="83" t="s">
        <v>1987</v>
      </c>
      <c r="L2413" s="86">
        <v>3076</v>
      </c>
      <c r="M2413" s="83" t="s">
        <v>3217</v>
      </c>
    </row>
    <row r="2414" spans="2:13" ht="13.15" customHeight="1" x14ac:dyDescent="0.2">
      <c r="B2414" s="61">
        <v>2998</v>
      </c>
      <c r="C2414" s="82">
        <v>48</v>
      </c>
      <c r="D2414" s="83" t="s">
        <v>2736</v>
      </c>
      <c r="E2414" s="84">
        <v>20649</v>
      </c>
      <c r="F2414" s="84" t="s">
        <v>2723</v>
      </c>
      <c r="G2414" s="83" t="s">
        <v>2710</v>
      </c>
      <c r="H2414" s="85">
        <v>16077043</v>
      </c>
      <c r="I2414" s="85">
        <v>817</v>
      </c>
      <c r="J2414" s="83" t="s">
        <v>2721</v>
      </c>
      <c r="K2414" s="83" t="s">
        <v>1987</v>
      </c>
      <c r="L2414" s="86">
        <v>2998</v>
      </c>
      <c r="M2414" s="83" t="s">
        <v>2836</v>
      </c>
    </row>
    <row r="2415" spans="2:13" ht="13.15" customHeight="1" x14ac:dyDescent="0.2">
      <c r="B2415" s="61">
        <v>3077</v>
      </c>
      <c r="C2415" s="82">
        <v>48</v>
      </c>
      <c r="D2415" s="83" t="s">
        <v>2736</v>
      </c>
      <c r="E2415" s="84">
        <v>20867</v>
      </c>
      <c r="F2415" s="84" t="s">
        <v>2622</v>
      </c>
      <c r="G2415" s="83" t="s">
        <v>2710</v>
      </c>
      <c r="H2415" s="85">
        <v>16077043</v>
      </c>
      <c r="I2415" s="85">
        <v>817</v>
      </c>
      <c r="J2415" s="83" t="s">
        <v>2721</v>
      </c>
      <c r="K2415" s="83" t="s">
        <v>1987</v>
      </c>
      <c r="L2415" s="86">
        <v>3077</v>
      </c>
      <c r="M2415" s="83" t="s">
        <v>2837</v>
      </c>
    </row>
    <row r="2416" spans="2:13" ht="13.15" customHeight="1" x14ac:dyDescent="0.2">
      <c r="B2416" s="61">
        <v>2999</v>
      </c>
      <c r="C2416" s="82">
        <v>48</v>
      </c>
      <c r="D2416" s="83" t="s">
        <v>2736</v>
      </c>
      <c r="E2416" s="84">
        <v>20649</v>
      </c>
      <c r="F2416" s="84" t="s">
        <v>2723</v>
      </c>
      <c r="G2416" s="83" t="s">
        <v>2710</v>
      </c>
      <c r="H2416" s="85">
        <v>16077043</v>
      </c>
      <c r="I2416" s="85">
        <v>817</v>
      </c>
      <c r="J2416" s="83" t="s">
        <v>2721</v>
      </c>
      <c r="K2416" s="83" t="s">
        <v>1987</v>
      </c>
      <c r="L2416" s="86">
        <v>2999</v>
      </c>
      <c r="M2416" s="83" t="s">
        <v>2838</v>
      </c>
    </row>
    <row r="2417" spans="2:13" ht="13.15" customHeight="1" x14ac:dyDescent="0.2">
      <c r="B2417" s="61">
        <v>3000</v>
      </c>
      <c r="C2417" s="82">
        <v>48</v>
      </c>
      <c r="D2417" s="83" t="s">
        <v>2736</v>
      </c>
      <c r="E2417" s="84">
        <v>20649</v>
      </c>
      <c r="F2417" s="84" t="s">
        <v>2723</v>
      </c>
      <c r="G2417" s="83" t="s">
        <v>2710</v>
      </c>
      <c r="H2417" s="85">
        <v>16077043</v>
      </c>
      <c r="I2417" s="85">
        <v>817</v>
      </c>
      <c r="J2417" s="83" t="s">
        <v>2721</v>
      </c>
      <c r="K2417" s="83" t="s">
        <v>1987</v>
      </c>
      <c r="L2417" s="86">
        <v>3000</v>
      </c>
      <c r="M2417" s="83" t="s">
        <v>2839</v>
      </c>
    </row>
    <row r="2418" spans="2:13" ht="13.15" customHeight="1" x14ac:dyDescent="0.2">
      <c r="B2418" s="61">
        <v>3078</v>
      </c>
      <c r="C2418" s="82">
        <v>48</v>
      </c>
      <c r="D2418" s="83" t="s">
        <v>2736</v>
      </c>
      <c r="E2418" s="84">
        <v>20649</v>
      </c>
      <c r="F2418" s="84" t="s">
        <v>2723</v>
      </c>
      <c r="G2418" s="83" t="s">
        <v>2710</v>
      </c>
      <c r="H2418" s="85">
        <v>16077043</v>
      </c>
      <c r="I2418" s="85">
        <v>817</v>
      </c>
      <c r="J2418" s="83" t="s">
        <v>2721</v>
      </c>
      <c r="K2418" s="83" t="s">
        <v>1987</v>
      </c>
      <c r="L2418" s="86">
        <v>3078</v>
      </c>
      <c r="M2418" s="83" t="s">
        <v>2840</v>
      </c>
    </row>
    <row r="2419" spans="2:13" ht="13.15" customHeight="1" x14ac:dyDescent="0.2">
      <c r="B2419" s="61">
        <v>3001</v>
      </c>
      <c r="C2419" s="82">
        <v>48</v>
      </c>
      <c r="D2419" s="83" t="s">
        <v>2736</v>
      </c>
      <c r="E2419" s="84">
        <v>20649</v>
      </c>
      <c r="F2419" s="84" t="s">
        <v>2723</v>
      </c>
      <c r="G2419" s="83" t="s">
        <v>2710</v>
      </c>
      <c r="H2419" s="85">
        <v>16077043</v>
      </c>
      <c r="I2419" s="85">
        <v>817</v>
      </c>
      <c r="J2419" s="83" t="s">
        <v>2721</v>
      </c>
      <c r="K2419" s="83" t="s">
        <v>1987</v>
      </c>
      <c r="L2419" s="86">
        <v>3001</v>
      </c>
      <c r="M2419" s="83" t="s">
        <v>2841</v>
      </c>
    </row>
    <row r="2420" spans="2:13" ht="13.15" customHeight="1" x14ac:dyDescent="0.2">
      <c r="B2420" s="61">
        <v>3003</v>
      </c>
      <c r="C2420" s="82">
        <v>48</v>
      </c>
      <c r="D2420" s="83" t="s">
        <v>2736</v>
      </c>
      <c r="E2420" s="84">
        <v>20649</v>
      </c>
      <c r="F2420" s="84" t="s">
        <v>2723</v>
      </c>
      <c r="G2420" s="83" t="s">
        <v>2710</v>
      </c>
      <c r="H2420" s="85">
        <v>16077043</v>
      </c>
      <c r="I2420" s="85">
        <v>817</v>
      </c>
      <c r="J2420" s="83" t="s">
        <v>2721</v>
      </c>
      <c r="K2420" s="83" t="s">
        <v>1987</v>
      </c>
      <c r="L2420" s="86">
        <v>3003</v>
      </c>
      <c r="M2420" s="83" t="s">
        <v>2842</v>
      </c>
    </row>
    <row r="2421" spans="2:13" ht="13.15" customHeight="1" x14ac:dyDescent="0.2">
      <c r="B2421" s="61">
        <v>3079</v>
      </c>
      <c r="C2421" s="82">
        <v>48</v>
      </c>
      <c r="D2421" s="83" t="s">
        <v>2736</v>
      </c>
      <c r="E2421" s="84">
        <v>20649</v>
      </c>
      <c r="F2421" s="84" t="s">
        <v>2723</v>
      </c>
      <c r="G2421" s="83" t="s">
        <v>2710</v>
      </c>
      <c r="H2421" s="85">
        <v>16077043</v>
      </c>
      <c r="I2421" s="85">
        <v>817</v>
      </c>
      <c r="J2421" s="83" t="s">
        <v>2721</v>
      </c>
      <c r="K2421" s="83" t="s">
        <v>1987</v>
      </c>
      <c r="L2421" s="86">
        <v>3079</v>
      </c>
      <c r="M2421" s="83" t="s">
        <v>2843</v>
      </c>
    </row>
    <row r="2422" spans="2:13" ht="13.15" customHeight="1" x14ac:dyDescent="0.2">
      <c r="B2422" s="61">
        <v>3013</v>
      </c>
      <c r="C2422" s="82">
        <v>48</v>
      </c>
      <c r="D2422" s="83" t="s">
        <v>2736</v>
      </c>
      <c r="E2422" s="84">
        <v>20649</v>
      </c>
      <c r="F2422" s="84" t="s">
        <v>2723</v>
      </c>
      <c r="G2422" s="83" t="s">
        <v>2710</v>
      </c>
      <c r="H2422" s="85">
        <v>16077043</v>
      </c>
      <c r="I2422" s="85">
        <v>817</v>
      </c>
      <c r="J2422" s="83" t="s">
        <v>2721</v>
      </c>
      <c r="K2422" s="83" t="s">
        <v>1987</v>
      </c>
      <c r="L2422" s="86">
        <v>3013</v>
      </c>
      <c r="M2422" s="83" t="s">
        <v>2844</v>
      </c>
    </row>
    <row r="2423" spans="2:13" ht="13.15" customHeight="1" x14ac:dyDescent="0.2">
      <c r="B2423" s="61">
        <v>3005</v>
      </c>
      <c r="C2423" s="82">
        <v>48</v>
      </c>
      <c r="D2423" s="83" t="s">
        <v>2736</v>
      </c>
      <c r="E2423" s="84">
        <v>20649</v>
      </c>
      <c r="F2423" s="84" t="s">
        <v>2723</v>
      </c>
      <c r="G2423" s="83" t="s">
        <v>2710</v>
      </c>
      <c r="H2423" s="85">
        <v>16077043</v>
      </c>
      <c r="I2423" s="85">
        <v>817</v>
      </c>
      <c r="J2423" s="83" t="s">
        <v>2721</v>
      </c>
      <c r="K2423" s="83" t="s">
        <v>1987</v>
      </c>
      <c r="L2423" s="86">
        <v>3005</v>
      </c>
      <c r="M2423" s="83" t="s">
        <v>2845</v>
      </c>
    </row>
    <row r="2424" spans="2:13" ht="13.15" customHeight="1" x14ac:dyDescent="0.2">
      <c r="B2424" s="61">
        <v>3080</v>
      </c>
      <c r="C2424" s="82">
        <v>48</v>
      </c>
      <c r="D2424" s="83" t="s">
        <v>2736</v>
      </c>
      <c r="E2424" s="84">
        <v>20649</v>
      </c>
      <c r="F2424" s="84" t="s">
        <v>2723</v>
      </c>
      <c r="G2424" s="83" t="s">
        <v>2710</v>
      </c>
      <c r="H2424" s="85">
        <v>16077043</v>
      </c>
      <c r="I2424" s="85">
        <v>817</v>
      </c>
      <c r="J2424" s="83" t="s">
        <v>2721</v>
      </c>
      <c r="K2424" s="83" t="s">
        <v>1987</v>
      </c>
      <c r="L2424" s="86">
        <v>3080</v>
      </c>
      <c r="M2424" s="83" t="s">
        <v>2846</v>
      </c>
    </row>
    <row r="2425" spans="2:13" ht="13.15" customHeight="1" x14ac:dyDescent="0.2">
      <c r="B2425" s="61">
        <v>3006</v>
      </c>
      <c r="C2425" s="82">
        <v>48</v>
      </c>
      <c r="D2425" s="83" t="s">
        <v>2736</v>
      </c>
      <c r="E2425" s="84">
        <v>20649</v>
      </c>
      <c r="F2425" s="84" t="s">
        <v>2723</v>
      </c>
      <c r="G2425" s="83" t="s">
        <v>2710</v>
      </c>
      <c r="H2425" s="85">
        <v>16077043</v>
      </c>
      <c r="I2425" s="85">
        <v>817</v>
      </c>
      <c r="J2425" s="83" t="s">
        <v>2721</v>
      </c>
      <c r="K2425" s="83" t="s">
        <v>1987</v>
      </c>
      <c r="L2425" s="86">
        <v>3006</v>
      </c>
      <c r="M2425" s="83" t="s">
        <v>2847</v>
      </c>
    </row>
    <row r="2426" spans="2:13" ht="13.15" customHeight="1" x14ac:dyDescent="0.2">
      <c r="B2426" s="61">
        <v>3007</v>
      </c>
      <c r="C2426" s="82">
        <v>48</v>
      </c>
      <c r="D2426" s="83" t="s">
        <v>2736</v>
      </c>
      <c r="E2426" s="84">
        <v>20649</v>
      </c>
      <c r="F2426" s="84" t="s">
        <v>2723</v>
      </c>
      <c r="G2426" s="83" t="s">
        <v>2710</v>
      </c>
      <c r="H2426" s="85">
        <v>16077043</v>
      </c>
      <c r="I2426" s="85">
        <v>817</v>
      </c>
      <c r="J2426" s="83" t="s">
        <v>2721</v>
      </c>
      <c r="K2426" s="83" t="s">
        <v>1987</v>
      </c>
      <c r="L2426" s="86">
        <v>3007</v>
      </c>
      <c r="M2426" s="83" t="s">
        <v>2848</v>
      </c>
    </row>
    <row r="2427" spans="2:13" ht="13.15" customHeight="1" x14ac:dyDescent="0.2">
      <c r="B2427" s="61">
        <v>3170</v>
      </c>
      <c r="C2427" s="82">
        <v>48</v>
      </c>
      <c r="D2427" s="83" t="s">
        <v>2736</v>
      </c>
      <c r="E2427" s="84">
        <v>20649</v>
      </c>
      <c r="F2427" s="84" t="s">
        <v>2723</v>
      </c>
      <c r="G2427" s="83" t="s">
        <v>2710</v>
      </c>
      <c r="H2427" s="85">
        <v>16077044</v>
      </c>
      <c r="I2427" s="85">
        <v>664</v>
      </c>
      <c r="J2427" s="83" t="s">
        <v>2849</v>
      </c>
      <c r="K2427" s="83" t="s">
        <v>2849</v>
      </c>
      <c r="L2427" s="86">
        <v>3170</v>
      </c>
      <c r="M2427" s="83" t="s">
        <v>2850</v>
      </c>
    </row>
    <row r="2428" spans="2:13" ht="13.15" customHeight="1" x14ac:dyDescent="0.2">
      <c r="B2428" s="61">
        <v>3097</v>
      </c>
      <c r="C2428" s="82">
        <v>48</v>
      </c>
      <c r="D2428" s="83" t="s">
        <v>2736</v>
      </c>
      <c r="E2428" s="84">
        <v>20649</v>
      </c>
      <c r="F2428" s="84" t="s">
        <v>2723</v>
      </c>
      <c r="G2428" s="83" t="s">
        <v>2710</v>
      </c>
      <c r="H2428" s="85">
        <v>16077044</v>
      </c>
      <c r="I2428" s="85">
        <v>664</v>
      </c>
      <c r="J2428" s="83" t="s">
        <v>2849</v>
      </c>
      <c r="K2428" s="83" t="s">
        <v>2849</v>
      </c>
      <c r="L2428" s="86">
        <v>3097</v>
      </c>
      <c r="M2428" s="83" t="s">
        <v>2851</v>
      </c>
    </row>
    <row r="2429" spans="2:13" ht="13.15" customHeight="1" x14ac:dyDescent="0.2">
      <c r="B2429" s="61">
        <v>3163</v>
      </c>
      <c r="C2429" s="82">
        <v>48</v>
      </c>
      <c r="D2429" s="83" t="s">
        <v>2736</v>
      </c>
      <c r="E2429" s="84">
        <v>20649</v>
      </c>
      <c r="F2429" s="84" t="s">
        <v>2723</v>
      </c>
      <c r="G2429" s="83" t="s">
        <v>2710</v>
      </c>
      <c r="H2429" s="85">
        <v>16077044</v>
      </c>
      <c r="I2429" s="85">
        <v>664</v>
      </c>
      <c r="J2429" s="83" t="s">
        <v>2849</v>
      </c>
      <c r="K2429" s="83" t="s">
        <v>2849</v>
      </c>
      <c r="L2429" s="86">
        <v>3163</v>
      </c>
      <c r="M2429" s="83" t="s">
        <v>2852</v>
      </c>
    </row>
    <row r="2430" spans="2:13" ht="13.15" customHeight="1" x14ac:dyDescent="0.2">
      <c r="B2430" s="61">
        <v>3039</v>
      </c>
      <c r="C2430" s="82">
        <v>48</v>
      </c>
      <c r="D2430" s="83" t="s">
        <v>2736</v>
      </c>
      <c r="E2430" s="84">
        <v>20649</v>
      </c>
      <c r="F2430" s="84" t="s">
        <v>2723</v>
      </c>
      <c r="G2430" s="83" t="s">
        <v>2710</v>
      </c>
      <c r="H2430" s="85">
        <v>16077044</v>
      </c>
      <c r="I2430" s="85">
        <v>664</v>
      </c>
      <c r="J2430" s="83" t="s">
        <v>2849</v>
      </c>
      <c r="K2430" s="83" t="s">
        <v>2849</v>
      </c>
      <c r="L2430" s="86">
        <v>3039</v>
      </c>
      <c r="M2430" s="83" t="s">
        <v>2853</v>
      </c>
    </row>
    <row r="2431" spans="2:13" ht="13.15" customHeight="1" x14ac:dyDescent="0.2">
      <c r="B2431" s="61">
        <v>3164</v>
      </c>
      <c r="C2431" s="82">
        <v>48</v>
      </c>
      <c r="D2431" s="83" t="s">
        <v>2736</v>
      </c>
      <c r="E2431" s="84">
        <v>20649</v>
      </c>
      <c r="F2431" s="84" t="s">
        <v>2723</v>
      </c>
      <c r="G2431" s="83" t="s">
        <v>2710</v>
      </c>
      <c r="H2431" s="85">
        <v>16077044</v>
      </c>
      <c r="I2431" s="85">
        <v>664</v>
      </c>
      <c r="J2431" s="83" t="s">
        <v>2849</v>
      </c>
      <c r="K2431" s="83" t="s">
        <v>2849</v>
      </c>
      <c r="L2431" s="86">
        <v>3164</v>
      </c>
      <c r="M2431" s="83" t="s">
        <v>2854</v>
      </c>
    </row>
    <row r="2432" spans="2:13" ht="13.15" customHeight="1" x14ac:dyDescent="0.2">
      <c r="B2432" s="61">
        <v>3098</v>
      </c>
      <c r="C2432" s="82">
        <v>48</v>
      </c>
      <c r="D2432" s="83" t="s">
        <v>2736</v>
      </c>
      <c r="E2432" s="84">
        <v>20649</v>
      </c>
      <c r="F2432" s="84" t="s">
        <v>2723</v>
      </c>
      <c r="G2432" s="83" t="s">
        <v>2710</v>
      </c>
      <c r="H2432" s="85">
        <v>16077044</v>
      </c>
      <c r="I2432" s="85">
        <v>664</v>
      </c>
      <c r="J2432" s="83" t="s">
        <v>2849</v>
      </c>
      <c r="K2432" s="83" t="s">
        <v>2849</v>
      </c>
      <c r="L2432" s="86">
        <v>3098</v>
      </c>
      <c r="M2432" s="83" t="s">
        <v>2855</v>
      </c>
    </row>
    <row r="2433" spans="2:13" ht="13.15" customHeight="1" x14ac:dyDescent="0.2">
      <c r="B2433" s="61">
        <v>3171</v>
      </c>
      <c r="C2433" s="82">
        <v>48</v>
      </c>
      <c r="D2433" s="83" t="s">
        <v>2736</v>
      </c>
      <c r="E2433" s="84">
        <v>20649</v>
      </c>
      <c r="F2433" s="84" t="s">
        <v>2723</v>
      </c>
      <c r="G2433" s="83" t="s">
        <v>2710</v>
      </c>
      <c r="H2433" s="85">
        <v>16077044</v>
      </c>
      <c r="I2433" s="85">
        <v>664</v>
      </c>
      <c r="J2433" s="83" t="s">
        <v>2849</v>
      </c>
      <c r="K2433" s="83" t="s">
        <v>2849</v>
      </c>
      <c r="L2433" s="86">
        <v>3171</v>
      </c>
      <c r="M2433" s="83" t="s">
        <v>2856</v>
      </c>
    </row>
    <row r="2434" spans="2:13" ht="13.15" customHeight="1" x14ac:dyDescent="0.2">
      <c r="B2434" s="61">
        <v>3172</v>
      </c>
      <c r="C2434" s="82">
        <v>48</v>
      </c>
      <c r="D2434" s="83" t="s">
        <v>2736</v>
      </c>
      <c r="E2434" s="84">
        <v>20649</v>
      </c>
      <c r="F2434" s="84" t="s">
        <v>2723</v>
      </c>
      <c r="G2434" s="83" t="s">
        <v>2710</v>
      </c>
      <c r="H2434" s="85">
        <v>16077044</v>
      </c>
      <c r="I2434" s="85">
        <v>664</v>
      </c>
      <c r="J2434" s="83" t="s">
        <v>2849</v>
      </c>
      <c r="K2434" s="83" t="s">
        <v>2849</v>
      </c>
      <c r="L2434" s="86">
        <v>3172</v>
      </c>
      <c r="M2434" s="83" t="s">
        <v>2857</v>
      </c>
    </row>
    <row r="2435" spans="2:13" ht="13.15" customHeight="1" x14ac:dyDescent="0.2">
      <c r="B2435" s="61">
        <v>3099</v>
      </c>
      <c r="C2435" s="82">
        <v>48</v>
      </c>
      <c r="D2435" s="83" t="s">
        <v>2736</v>
      </c>
      <c r="E2435" s="84">
        <v>20649</v>
      </c>
      <c r="F2435" s="84" t="s">
        <v>2723</v>
      </c>
      <c r="G2435" s="83" t="s">
        <v>2710</v>
      </c>
      <c r="H2435" s="85">
        <v>16077044</v>
      </c>
      <c r="I2435" s="85">
        <v>664</v>
      </c>
      <c r="J2435" s="83" t="s">
        <v>2849</v>
      </c>
      <c r="K2435" s="83" t="s">
        <v>2849</v>
      </c>
      <c r="L2435" s="86">
        <v>3099</v>
      </c>
      <c r="M2435" s="83" t="s">
        <v>2179</v>
      </c>
    </row>
    <row r="2436" spans="2:13" ht="13.15" customHeight="1" x14ac:dyDescent="0.2">
      <c r="B2436" s="61">
        <v>3166</v>
      </c>
      <c r="C2436" s="82">
        <v>48</v>
      </c>
      <c r="D2436" s="83" t="s">
        <v>2736</v>
      </c>
      <c r="E2436" s="84">
        <v>20535</v>
      </c>
      <c r="F2436" s="84" t="s">
        <v>2775</v>
      </c>
      <c r="G2436" s="83" t="s">
        <v>2710</v>
      </c>
      <c r="H2436" s="85">
        <v>16077044</v>
      </c>
      <c r="I2436" s="85">
        <v>664</v>
      </c>
      <c r="J2436" s="83" t="s">
        <v>2849</v>
      </c>
      <c r="K2436" s="83" t="s">
        <v>2849</v>
      </c>
      <c r="L2436" s="86">
        <v>3166</v>
      </c>
      <c r="M2436" s="83" t="s">
        <v>2858</v>
      </c>
    </row>
    <row r="2437" spans="2:13" ht="13.15" customHeight="1" x14ac:dyDescent="0.2">
      <c r="B2437" s="61">
        <v>3100</v>
      </c>
      <c r="C2437" s="82">
        <v>48</v>
      </c>
      <c r="D2437" s="83" t="s">
        <v>2736</v>
      </c>
      <c r="E2437" s="84">
        <v>20649</v>
      </c>
      <c r="F2437" s="84" t="s">
        <v>2723</v>
      </c>
      <c r="G2437" s="83" t="s">
        <v>2710</v>
      </c>
      <c r="H2437" s="85">
        <v>16077044</v>
      </c>
      <c r="I2437" s="85">
        <v>664</v>
      </c>
      <c r="J2437" s="83" t="s">
        <v>2849</v>
      </c>
      <c r="K2437" s="83" t="s">
        <v>2849</v>
      </c>
      <c r="L2437" s="86">
        <v>3100</v>
      </c>
      <c r="M2437" s="83" t="s">
        <v>2859</v>
      </c>
    </row>
    <row r="2438" spans="2:13" ht="13.15" customHeight="1" x14ac:dyDescent="0.2">
      <c r="B2438" s="61">
        <v>3167</v>
      </c>
      <c r="C2438" s="82">
        <v>48</v>
      </c>
      <c r="D2438" s="83" t="s">
        <v>2736</v>
      </c>
      <c r="E2438" s="84">
        <v>20649</v>
      </c>
      <c r="F2438" s="84" t="s">
        <v>2723</v>
      </c>
      <c r="G2438" s="83" t="s">
        <v>2710</v>
      </c>
      <c r="H2438" s="85">
        <v>16077044</v>
      </c>
      <c r="I2438" s="85">
        <v>664</v>
      </c>
      <c r="J2438" s="83" t="s">
        <v>2849</v>
      </c>
      <c r="K2438" s="83" t="s">
        <v>2849</v>
      </c>
      <c r="L2438" s="86">
        <v>3167</v>
      </c>
      <c r="M2438" s="83" t="s">
        <v>2860</v>
      </c>
    </row>
    <row r="2439" spans="2:13" ht="13.15" customHeight="1" x14ac:dyDescent="0.2">
      <c r="B2439" s="61">
        <v>3168</v>
      </c>
      <c r="C2439" s="82">
        <v>48</v>
      </c>
      <c r="D2439" s="83" t="s">
        <v>2736</v>
      </c>
      <c r="E2439" s="84">
        <v>20649</v>
      </c>
      <c r="F2439" s="84" t="s">
        <v>2723</v>
      </c>
      <c r="G2439" s="83" t="s">
        <v>2710</v>
      </c>
      <c r="H2439" s="85">
        <v>16077044</v>
      </c>
      <c r="I2439" s="85">
        <v>664</v>
      </c>
      <c r="J2439" s="83" t="s">
        <v>2849</v>
      </c>
      <c r="K2439" s="83" t="s">
        <v>2849</v>
      </c>
      <c r="L2439" s="86">
        <v>3168</v>
      </c>
      <c r="M2439" s="83" t="s">
        <v>2861</v>
      </c>
    </row>
    <row r="2440" spans="2:13" ht="13.15" customHeight="1" x14ac:dyDescent="0.2">
      <c r="B2440" s="61">
        <v>3169</v>
      </c>
      <c r="C2440" s="82">
        <v>48</v>
      </c>
      <c r="D2440" s="83" t="s">
        <v>2736</v>
      </c>
      <c r="E2440" s="84">
        <v>20649</v>
      </c>
      <c r="F2440" s="84" t="s">
        <v>2723</v>
      </c>
      <c r="G2440" s="83" t="s">
        <v>2710</v>
      </c>
      <c r="H2440" s="85">
        <v>16077044</v>
      </c>
      <c r="I2440" s="85">
        <v>664</v>
      </c>
      <c r="J2440" s="83" t="s">
        <v>2849</v>
      </c>
      <c r="K2440" s="83" t="s">
        <v>2849</v>
      </c>
      <c r="L2440" s="86">
        <v>3169</v>
      </c>
      <c r="M2440" s="83" t="s">
        <v>2849</v>
      </c>
    </row>
    <row r="2441" spans="2:13" ht="13.15" customHeight="1" x14ac:dyDescent="0.2">
      <c r="B2441" s="61">
        <v>3101</v>
      </c>
      <c r="C2441" s="82">
        <v>48</v>
      </c>
      <c r="D2441" s="83" t="s">
        <v>2736</v>
      </c>
      <c r="E2441" s="84">
        <v>20649</v>
      </c>
      <c r="F2441" s="84" t="s">
        <v>2723</v>
      </c>
      <c r="G2441" s="83" t="s">
        <v>2710</v>
      </c>
      <c r="H2441" s="85">
        <v>16077044</v>
      </c>
      <c r="I2441" s="85">
        <v>664</v>
      </c>
      <c r="J2441" s="83" t="s">
        <v>2849</v>
      </c>
      <c r="K2441" s="83" t="s">
        <v>2849</v>
      </c>
      <c r="L2441" s="86">
        <v>3101</v>
      </c>
      <c r="M2441" s="83" t="s">
        <v>2409</v>
      </c>
    </row>
    <row r="2442" spans="2:13" ht="13.15" customHeight="1" x14ac:dyDescent="0.2">
      <c r="B2442" s="61">
        <v>3173</v>
      </c>
      <c r="C2442" s="82">
        <v>48</v>
      </c>
      <c r="D2442" s="83" t="s">
        <v>2736</v>
      </c>
      <c r="E2442" s="84">
        <v>20649</v>
      </c>
      <c r="F2442" s="84" t="s">
        <v>2723</v>
      </c>
      <c r="G2442" s="83" t="s">
        <v>2710</v>
      </c>
      <c r="H2442" s="85">
        <v>16077044</v>
      </c>
      <c r="I2442" s="85">
        <v>664</v>
      </c>
      <c r="J2442" s="83" t="s">
        <v>2849</v>
      </c>
      <c r="K2442" s="83" t="s">
        <v>2849</v>
      </c>
      <c r="L2442" s="86">
        <v>3173</v>
      </c>
      <c r="M2442" s="83" t="s">
        <v>2862</v>
      </c>
    </row>
    <row r="2443" spans="2:13" ht="13.15" customHeight="1" x14ac:dyDescent="0.2">
      <c r="B2443" s="61">
        <v>3102</v>
      </c>
      <c r="C2443" s="82">
        <v>48</v>
      </c>
      <c r="D2443" s="83" t="s">
        <v>2736</v>
      </c>
      <c r="E2443" s="84">
        <v>20649</v>
      </c>
      <c r="F2443" s="84" t="s">
        <v>2723</v>
      </c>
      <c r="G2443" s="83" t="s">
        <v>2710</v>
      </c>
      <c r="H2443" s="85">
        <v>16077044</v>
      </c>
      <c r="I2443" s="85">
        <v>664</v>
      </c>
      <c r="J2443" s="83" t="s">
        <v>2849</v>
      </c>
      <c r="K2443" s="83" t="s">
        <v>2849</v>
      </c>
      <c r="L2443" s="86">
        <v>3102</v>
      </c>
      <c r="M2443" s="83" t="s">
        <v>2388</v>
      </c>
    </row>
    <row r="2444" spans="2:13" ht="13.15" customHeight="1" x14ac:dyDescent="0.2">
      <c r="B2444" s="61">
        <v>3199</v>
      </c>
      <c r="C2444" s="82">
        <v>48</v>
      </c>
      <c r="D2444" s="83" t="s">
        <v>2736</v>
      </c>
      <c r="E2444" s="84">
        <v>20649</v>
      </c>
      <c r="F2444" s="84" t="s">
        <v>2723</v>
      </c>
      <c r="G2444" s="83" t="s">
        <v>2710</v>
      </c>
      <c r="H2444" s="85">
        <v>16077048</v>
      </c>
      <c r="I2444" s="85">
        <v>552</v>
      </c>
      <c r="J2444" s="83" t="s">
        <v>2863</v>
      </c>
      <c r="K2444" s="83" t="s">
        <v>2863</v>
      </c>
      <c r="L2444" s="86">
        <v>3199</v>
      </c>
      <c r="M2444" s="83" t="s">
        <v>2864</v>
      </c>
    </row>
    <row r="2445" spans="2:13" ht="13.15" customHeight="1" x14ac:dyDescent="0.2">
      <c r="B2445" s="61">
        <v>3177</v>
      </c>
      <c r="C2445" s="82">
        <v>48</v>
      </c>
      <c r="D2445" s="83" t="s">
        <v>2736</v>
      </c>
      <c r="E2445" s="84">
        <v>20584</v>
      </c>
      <c r="F2445" s="84" t="s">
        <v>2741</v>
      </c>
      <c r="G2445" s="83" t="s">
        <v>2710</v>
      </c>
      <c r="H2445" s="85">
        <v>16077048</v>
      </c>
      <c r="I2445" s="85">
        <v>552</v>
      </c>
      <c r="J2445" s="83" t="s">
        <v>2863</v>
      </c>
      <c r="K2445" s="83" t="s">
        <v>2863</v>
      </c>
      <c r="L2445" s="86">
        <v>3177</v>
      </c>
      <c r="M2445" s="83" t="s">
        <v>2865</v>
      </c>
    </row>
    <row r="2446" spans="2:13" ht="13.15" customHeight="1" x14ac:dyDescent="0.2">
      <c r="B2446" s="61">
        <v>3178</v>
      </c>
      <c r="C2446" s="82">
        <v>48</v>
      </c>
      <c r="D2446" s="83" t="s">
        <v>2736</v>
      </c>
      <c r="E2446" s="84">
        <v>20584</v>
      </c>
      <c r="F2446" s="84" t="s">
        <v>2741</v>
      </c>
      <c r="G2446" s="83" t="s">
        <v>2710</v>
      </c>
      <c r="H2446" s="85">
        <v>16077048</v>
      </c>
      <c r="I2446" s="85">
        <v>552</v>
      </c>
      <c r="J2446" s="83" t="s">
        <v>2863</v>
      </c>
      <c r="K2446" s="83" t="s">
        <v>2863</v>
      </c>
      <c r="L2446" s="86">
        <v>3178</v>
      </c>
      <c r="M2446" s="83" t="s">
        <v>2866</v>
      </c>
    </row>
    <row r="2447" spans="2:13" ht="13.15" customHeight="1" x14ac:dyDescent="0.2">
      <c r="B2447" s="61">
        <v>3179</v>
      </c>
      <c r="C2447" s="82">
        <v>48</v>
      </c>
      <c r="D2447" s="83" t="s">
        <v>2736</v>
      </c>
      <c r="E2447" s="84">
        <v>20584</v>
      </c>
      <c r="F2447" s="84" t="s">
        <v>2741</v>
      </c>
      <c r="G2447" s="83" t="s">
        <v>2710</v>
      </c>
      <c r="H2447" s="85">
        <v>16077048</v>
      </c>
      <c r="I2447" s="85">
        <v>552</v>
      </c>
      <c r="J2447" s="83" t="s">
        <v>2863</v>
      </c>
      <c r="K2447" s="83" t="s">
        <v>2863</v>
      </c>
      <c r="L2447" s="86">
        <v>3179</v>
      </c>
      <c r="M2447" s="83" t="s">
        <v>2867</v>
      </c>
    </row>
    <row r="2448" spans="2:13" ht="13.15" customHeight="1" x14ac:dyDescent="0.2">
      <c r="B2448" s="61">
        <v>3203</v>
      </c>
      <c r="C2448" s="82">
        <v>48</v>
      </c>
      <c r="D2448" s="83" t="s">
        <v>2736</v>
      </c>
      <c r="E2448" s="84">
        <v>20649</v>
      </c>
      <c r="F2448" s="84" t="s">
        <v>2723</v>
      </c>
      <c r="G2448" s="83" t="s">
        <v>2710</v>
      </c>
      <c r="H2448" s="85">
        <v>16077048</v>
      </c>
      <c r="I2448" s="85">
        <v>552</v>
      </c>
      <c r="J2448" s="83" t="s">
        <v>2863</v>
      </c>
      <c r="K2448" s="83" t="s">
        <v>2863</v>
      </c>
      <c r="L2448" s="86">
        <v>3203</v>
      </c>
      <c r="M2448" s="83" t="s">
        <v>2868</v>
      </c>
    </row>
    <row r="2449" spans="2:13" ht="13.15" customHeight="1" x14ac:dyDescent="0.2">
      <c r="B2449" s="61">
        <v>3180</v>
      </c>
      <c r="C2449" s="82">
        <v>48</v>
      </c>
      <c r="D2449" s="83" t="s">
        <v>2736</v>
      </c>
      <c r="E2449" s="84">
        <v>20584</v>
      </c>
      <c r="F2449" s="84" t="s">
        <v>2741</v>
      </c>
      <c r="G2449" s="83" t="s">
        <v>2710</v>
      </c>
      <c r="H2449" s="85">
        <v>16077048</v>
      </c>
      <c r="I2449" s="85">
        <v>552</v>
      </c>
      <c r="J2449" s="83" t="s">
        <v>2863</v>
      </c>
      <c r="K2449" s="83" t="s">
        <v>2863</v>
      </c>
      <c r="L2449" s="86">
        <v>3180</v>
      </c>
      <c r="M2449" s="83" t="s">
        <v>2863</v>
      </c>
    </row>
    <row r="2450" spans="2:13" ht="13.15" customHeight="1" x14ac:dyDescent="0.2">
      <c r="B2450" s="61">
        <v>3187</v>
      </c>
      <c r="C2450" s="82">
        <v>48</v>
      </c>
      <c r="D2450" s="83" t="s">
        <v>2736</v>
      </c>
      <c r="E2450" s="84">
        <v>56627</v>
      </c>
      <c r="F2450" s="84" t="s">
        <v>2764</v>
      </c>
      <c r="G2450" s="83" t="s">
        <v>2710</v>
      </c>
      <c r="H2450" s="85">
        <v>16077052</v>
      </c>
      <c r="I2450" s="85">
        <v>604</v>
      </c>
      <c r="J2450" s="83" t="s">
        <v>2869</v>
      </c>
      <c r="K2450" s="83" t="s">
        <v>2869</v>
      </c>
      <c r="L2450" s="86">
        <v>3187</v>
      </c>
      <c r="M2450" s="83" t="s">
        <v>2562</v>
      </c>
    </row>
    <row r="2451" spans="2:13" ht="13.15" customHeight="1" x14ac:dyDescent="0.2">
      <c r="B2451" s="61">
        <v>3188</v>
      </c>
      <c r="C2451" s="82">
        <v>48</v>
      </c>
      <c r="D2451" s="83" t="s">
        <v>2736</v>
      </c>
      <c r="E2451" s="84">
        <v>20584</v>
      </c>
      <c r="F2451" s="84" t="s">
        <v>2741</v>
      </c>
      <c r="G2451" s="83" t="s">
        <v>2710</v>
      </c>
      <c r="H2451" s="85">
        <v>16077052</v>
      </c>
      <c r="I2451" s="85">
        <v>604</v>
      </c>
      <c r="J2451" s="83" t="s">
        <v>2869</v>
      </c>
      <c r="K2451" s="83" t="s">
        <v>2869</v>
      </c>
      <c r="L2451" s="86">
        <v>3188</v>
      </c>
      <c r="M2451" s="83" t="s">
        <v>2870</v>
      </c>
    </row>
    <row r="2452" spans="2:13" ht="13.15" customHeight="1" x14ac:dyDescent="0.2">
      <c r="B2452" s="61">
        <v>3189</v>
      </c>
      <c r="C2452" s="82">
        <v>48</v>
      </c>
      <c r="D2452" s="83" t="s">
        <v>2736</v>
      </c>
      <c r="E2452" s="84">
        <v>20584</v>
      </c>
      <c r="F2452" s="84" t="s">
        <v>2741</v>
      </c>
      <c r="G2452" s="83" t="s">
        <v>2710</v>
      </c>
      <c r="H2452" s="85">
        <v>16077052</v>
      </c>
      <c r="I2452" s="85">
        <v>604</v>
      </c>
      <c r="J2452" s="83" t="s">
        <v>2869</v>
      </c>
      <c r="K2452" s="83" t="s">
        <v>2869</v>
      </c>
      <c r="L2452" s="86">
        <v>3189</v>
      </c>
      <c r="M2452" s="83" t="s">
        <v>2871</v>
      </c>
    </row>
    <row r="2453" spans="2:13" ht="13.15" customHeight="1" x14ac:dyDescent="0.2">
      <c r="B2453" s="61">
        <v>3190</v>
      </c>
      <c r="C2453" s="82">
        <v>48</v>
      </c>
      <c r="D2453" s="83" t="s">
        <v>2736</v>
      </c>
      <c r="E2453" s="84">
        <v>56627</v>
      </c>
      <c r="F2453" s="84" t="s">
        <v>2764</v>
      </c>
      <c r="G2453" s="83" t="s">
        <v>2710</v>
      </c>
      <c r="H2453" s="85">
        <v>16077052</v>
      </c>
      <c r="I2453" s="85">
        <v>604</v>
      </c>
      <c r="J2453" s="83" t="s">
        <v>2869</v>
      </c>
      <c r="K2453" s="83" t="s">
        <v>2869</v>
      </c>
      <c r="L2453" s="86">
        <v>3190</v>
      </c>
      <c r="M2453" s="83" t="s">
        <v>2872</v>
      </c>
    </row>
    <row r="2454" spans="2:13" ht="12.75" customHeight="1" x14ac:dyDescent="0.2">
      <c r="B2454" s="61">
        <v>3191</v>
      </c>
      <c r="C2454" s="82">
        <v>48</v>
      </c>
      <c r="D2454" s="83" t="s">
        <v>2736</v>
      </c>
      <c r="E2454" s="84">
        <v>56626</v>
      </c>
      <c r="F2454" s="84" t="s">
        <v>2749</v>
      </c>
      <c r="G2454" s="83" t="s">
        <v>2710</v>
      </c>
      <c r="H2454" s="85">
        <v>16077052</v>
      </c>
      <c r="I2454" s="85">
        <v>604</v>
      </c>
      <c r="J2454" s="83" t="s">
        <v>2869</v>
      </c>
      <c r="K2454" s="83" t="s">
        <v>2869</v>
      </c>
      <c r="L2454" s="86">
        <v>3191</v>
      </c>
      <c r="M2454" s="83" t="s">
        <v>2873</v>
      </c>
    </row>
    <row r="2455" spans="2:13" ht="12.75" customHeight="1" x14ac:dyDescent="0.2">
      <c r="B2455" s="61">
        <v>3192</v>
      </c>
      <c r="C2455" s="82">
        <v>48</v>
      </c>
      <c r="D2455" s="83" t="s">
        <v>2736</v>
      </c>
      <c r="E2455" s="84">
        <v>56626</v>
      </c>
      <c r="F2455" s="84" t="s">
        <v>2749</v>
      </c>
      <c r="G2455" s="83" t="s">
        <v>2710</v>
      </c>
      <c r="H2455" s="85">
        <v>16077052</v>
      </c>
      <c r="I2455" s="85">
        <v>604</v>
      </c>
      <c r="J2455" s="83" t="s">
        <v>2869</v>
      </c>
      <c r="K2455" s="83" t="s">
        <v>2869</v>
      </c>
      <c r="L2455" s="86">
        <v>3192</v>
      </c>
      <c r="M2455" s="83" t="s">
        <v>2874</v>
      </c>
    </row>
    <row r="2456" spans="2:13" ht="13.15" customHeight="1" x14ac:dyDescent="0.2">
      <c r="B2456" s="61">
        <v>3194</v>
      </c>
      <c r="C2456" s="82">
        <v>48</v>
      </c>
      <c r="D2456" s="83" t="s">
        <v>2736</v>
      </c>
      <c r="E2456" s="84">
        <v>56626</v>
      </c>
      <c r="F2456" s="84" t="s">
        <v>2749</v>
      </c>
      <c r="G2456" s="83" t="s">
        <v>2710</v>
      </c>
      <c r="H2456" s="85">
        <v>16077052</v>
      </c>
      <c r="I2456" s="85">
        <v>604</v>
      </c>
      <c r="J2456" s="83" t="s">
        <v>2869</v>
      </c>
      <c r="K2456" s="83" t="s">
        <v>2869</v>
      </c>
      <c r="L2456" s="86">
        <v>3194</v>
      </c>
      <c r="M2456" s="83" t="s">
        <v>2869</v>
      </c>
    </row>
    <row r="2457" spans="2:13" ht="13.15" customHeight="1" x14ac:dyDescent="0.2">
      <c r="B2457" s="61">
        <v>3195</v>
      </c>
      <c r="C2457" s="82">
        <v>48</v>
      </c>
      <c r="D2457" s="83" t="s">
        <v>2736</v>
      </c>
      <c r="E2457" s="84">
        <v>20649</v>
      </c>
      <c r="F2457" s="84" t="s">
        <v>2723</v>
      </c>
      <c r="G2457" s="83" t="s">
        <v>2710</v>
      </c>
      <c r="H2457" s="85">
        <v>16077052</v>
      </c>
      <c r="I2457" s="85">
        <v>604</v>
      </c>
      <c r="J2457" s="83" t="s">
        <v>2869</v>
      </c>
      <c r="K2457" s="83" t="s">
        <v>2869</v>
      </c>
      <c r="L2457" s="86">
        <v>3195</v>
      </c>
      <c r="M2457" s="83" t="s">
        <v>2875</v>
      </c>
    </row>
    <row r="2458" spans="2:13" ht="13.15" customHeight="1" x14ac:dyDescent="0.2">
      <c r="B2458" s="61">
        <v>1270</v>
      </c>
      <c r="C2458" s="82" t="s">
        <v>2876</v>
      </c>
      <c r="D2458" s="83" t="s">
        <v>2877</v>
      </c>
      <c r="E2458" s="84">
        <v>56580</v>
      </c>
      <c r="F2458" s="84" t="s">
        <v>265</v>
      </c>
      <c r="G2458" s="83" t="s">
        <v>607</v>
      </c>
      <c r="H2458" s="85">
        <v>16068064</v>
      </c>
      <c r="I2458" s="85">
        <v>409</v>
      </c>
      <c r="J2458" s="83" t="s">
        <v>747</v>
      </c>
      <c r="K2458" s="83" t="s">
        <v>747</v>
      </c>
      <c r="L2458" s="86">
        <v>1270</v>
      </c>
      <c r="M2458" s="83" t="s">
        <v>2878</v>
      </c>
    </row>
    <row r="2459" spans="2:13" ht="13.15" customHeight="1" x14ac:dyDescent="0.2">
      <c r="B2459" s="61">
        <v>1317</v>
      </c>
      <c r="C2459" s="82" t="s">
        <v>2879</v>
      </c>
      <c r="D2459" s="83" t="s">
        <v>2880</v>
      </c>
      <c r="E2459" s="84">
        <v>57967</v>
      </c>
      <c r="F2459" s="84" t="s">
        <v>677</v>
      </c>
      <c r="G2459" s="83" t="s">
        <v>607</v>
      </c>
      <c r="H2459" s="85">
        <v>16068064</v>
      </c>
      <c r="I2459" s="85">
        <v>409</v>
      </c>
      <c r="J2459" s="83" t="s">
        <v>747</v>
      </c>
      <c r="K2459" s="83" t="s">
        <v>747</v>
      </c>
      <c r="L2459" s="86">
        <v>1317</v>
      </c>
      <c r="M2459" s="83" t="s">
        <v>3218</v>
      </c>
    </row>
    <row r="2460" spans="2:13" ht="13.15" customHeight="1" x14ac:dyDescent="0.2">
      <c r="B2460" s="61">
        <v>1318</v>
      </c>
      <c r="C2460" s="82" t="s">
        <v>2879</v>
      </c>
      <c r="D2460" s="83" t="s">
        <v>2880</v>
      </c>
      <c r="E2460" s="84">
        <v>57967</v>
      </c>
      <c r="F2460" s="84" t="s">
        <v>677</v>
      </c>
      <c r="G2460" s="83" t="s">
        <v>607</v>
      </c>
      <c r="H2460" s="85">
        <v>16068064</v>
      </c>
      <c r="I2460" s="85">
        <v>409</v>
      </c>
      <c r="J2460" s="83" t="s">
        <v>747</v>
      </c>
      <c r="K2460" s="83" t="s">
        <v>747</v>
      </c>
      <c r="L2460" s="86">
        <v>1318</v>
      </c>
      <c r="M2460" s="83" t="s">
        <v>685</v>
      </c>
    </row>
    <row r="2461" spans="2:13" ht="13.15" customHeight="1" x14ac:dyDescent="0.2">
      <c r="B2461" s="61">
        <v>1262</v>
      </c>
      <c r="C2461" s="82" t="s">
        <v>2881</v>
      </c>
      <c r="D2461" s="83" t="s">
        <v>2882</v>
      </c>
      <c r="E2461" s="84">
        <v>57967</v>
      </c>
      <c r="F2461" s="84" t="s">
        <v>677</v>
      </c>
      <c r="G2461" s="83" t="s">
        <v>607</v>
      </c>
      <c r="H2461" s="85">
        <v>16068005</v>
      </c>
      <c r="I2461" s="85">
        <v>432</v>
      </c>
      <c r="J2461" s="83" t="s">
        <v>2883</v>
      </c>
      <c r="K2461" s="83" t="s">
        <v>2883</v>
      </c>
      <c r="L2461" s="86">
        <v>1262</v>
      </c>
      <c r="M2461" s="83" t="s">
        <v>2883</v>
      </c>
    </row>
    <row r="2462" spans="2:13" ht="13.15" customHeight="1" x14ac:dyDescent="0.2">
      <c r="B2462" s="61">
        <v>1275</v>
      </c>
      <c r="C2462" s="82" t="s">
        <v>2884</v>
      </c>
      <c r="D2462" s="83" t="s">
        <v>2885</v>
      </c>
      <c r="E2462" s="84">
        <v>57967</v>
      </c>
      <c r="F2462" s="84" t="s">
        <v>677</v>
      </c>
      <c r="G2462" s="83" t="s">
        <v>607</v>
      </c>
      <c r="H2462" s="85">
        <v>16068015</v>
      </c>
      <c r="I2462" s="85">
        <v>451</v>
      </c>
      <c r="J2462" s="83" t="s">
        <v>2886</v>
      </c>
      <c r="K2462" s="83" t="s">
        <v>2886</v>
      </c>
      <c r="L2462" s="86">
        <v>1275</v>
      </c>
      <c r="M2462" s="83" t="s">
        <v>2886</v>
      </c>
    </row>
    <row r="2463" spans="2:13" ht="13.15" customHeight="1" x14ac:dyDescent="0.2">
      <c r="B2463" s="61">
        <v>1326</v>
      </c>
      <c r="C2463" s="82" t="s">
        <v>2887</v>
      </c>
      <c r="D2463" s="83" t="s">
        <v>2888</v>
      </c>
      <c r="E2463" s="84">
        <v>20356</v>
      </c>
      <c r="F2463" s="84" t="s">
        <v>730</v>
      </c>
      <c r="G2463" s="83" t="s">
        <v>607</v>
      </c>
      <c r="H2463" s="85">
        <v>16068051</v>
      </c>
      <c r="I2463" s="85">
        <v>458</v>
      </c>
      <c r="J2463" s="83" t="s">
        <v>2889</v>
      </c>
      <c r="K2463" s="83" t="s">
        <v>2890</v>
      </c>
      <c r="L2463" s="86">
        <v>1326</v>
      </c>
      <c r="M2463" s="83" t="s">
        <v>2891</v>
      </c>
    </row>
    <row r="2464" spans="2:13" ht="13.15" customHeight="1" x14ac:dyDescent="0.2">
      <c r="B2464" s="61">
        <v>1328</v>
      </c>
      <c r="C2464" s="82" t="s">
        <v>2887</v>
      </c>
      <c r="D2464" s="83" t="s">
        <v>2888</v>
      </c>
      <c r="E2464" s="84">
        <v>20356</v>
      </c>
      <c r="F2464" s="84" t="s">
        <v>730</v>
      </c>
      <c r="G2464" s="83" t="s">
        <v>607</v>
      </c>
      <c r="H2464" s="85">
        <v>16068051</v>
      </c>
      <c r="I2464" s="85">
        <v>458</v>
      </c>
      <c r="J2464" s="83" t="s">
        <v>2889</v>
      </c>
      <c r="K2464" s="83" t="s">
        <v>2890</v>
      </c>
      <c r="L2464" s="86">
        <v>1328</v>
      </c>
      <c r="M2464" s="83" t="s">
        <v>2892</v>
      </c>
    </row>
    <row r="2465" spans="2:13" ht="13.15" customHeight="1" x14ac:dyDescent="0.2">
      <c r="B2465" s="61">
        <v>1329</v>
      </c>
      <c r="C2465" s="82" t="s">
        <v>2887</v>
      </c>
      <c r="D2465" s="83" t="s">
        <v>2888</v>
      </c>
      <c r="E2465" s="84">
        <v>20356</v>
      </c>
      <c r="F2465" s="84" t="s">
        <v>730</v>
      </c>
      <c r="G2465" s="83" t="s">
        <v>607</v>
      </c>
      <c r="H2465" s="85">
        <v>16068051</v>
      </c>
      <c r="I2465" s="85">
        <v>458</v>
      </c>
      <c r="J2465" s="83" t="s">
        <v>2889</v>
      </c>
      <c r="K2465" s="83" t="s">
        <v>2890</v>
      </c>
      <c r="L2465" s="86">
        <v>1329</v>
      </c>
      <c r="M2465" s="83" t="s">
        <v>2893</v>
      </c>
    </row>
    <row r="2466" spans="2:13" ht="13.15" customHeight="1" x14ac:dyDescent="0.2">
      <c r="B2466" s="61">
        <v>1330</v>
      </c>
      <c r="C2466" s="82" t="s">
        <v>2887</v>
      </c>
      <c r="D2466" s="83" t="s">
        <v>2888</v>
      </c>
      <c r="E2466" s="84">
        <v>20356</v>
      </c>
      <c r="F2466" s="84" t="s">
        <v>730</v>
      </c>
      <c r="G2466" s="83" t="s">
        <v>607</v>
      </c>
      <c r="H2466" s="85">
        <v>16068051</v>
      </c>
      <c r="I2466" s="85">
        <v>458</v>
      </c>
      <c r="J2466" s="83" t="s">
        <v>2889</v>
      </c>
      <c r="K2466" s="83" t="s">
        <v>2890</v>
      </c>
      <c r="L2466" s="86">
        <v>1330</v>
      </c>
      <c r="M2466" s="83" t="s">
        <v>2894</v>
      </c>
    </row>
    <row r="2467" spans="2:13" ht="13.15" customHeight="1" x14ac:dyDescent="0.2">
      <c r="B2467" s="61">
        <v>1331</v>
      </c>
      <c r="C2467" s="82" t="s">
        <v>2887</v>
      </c>
      <c r="D2467" s="83" t="s">
        <v>2888</v>
      </c>
      <c r="E2467" s="84">
        <v>57967</v>
      </c>
      <c r="F2467" s="84" t="s">
        <v>677</v>
      </c>
      <c r="G2467" s="83" t="s">
        <v>607</v>
      </c>
      <c r="H2467" s="85">
        <v>16068051</v>
      </c>
      <c r="I2467" s="85">
        <v>458</v>
      </c>
      <c r="J2467" s="83" t="s">
        <v>2889</v>
      </c>
      <c r="K2467" s="83" t="s">
        <v>2890</v>
      </c>
      <c r="L2467" s="86">
        <v>1331</v>
      </c>
      <c r="M2467" s="83" t="s">
        <v>2895</v>
      </c>
    </row>
    <row r="2468" spans="2:13" ht="13.15" customHeight="1" x14ac:dyDescent="0.2">
      <c r="B2468" s="61">
        <v>1322</v>
      </c>
      <c r="C2468" s="82" t="s">
        <v>2887</v>
      </c>
      <c r="D2468" s="83" t="s">
        <v>2888</v>
      </c>
      <c r="E2468" s="84">
        <v>57967</v>
      </c>
      <c r="F2468" s="84" t="s">
        <v>677</v>
      </c>
      <c r="G2468" s="83" t="s">
        <v>607</v>
      </c>
      <c r="H2468" s="85">
        <v>16068051</v>
      </c>
      <c r="I2468" s="85">
        <v>458</v>
      </c>
      <c r="J2468" s="83" t="s">
        <v>2889</v>
      </c>
      <c r="K2468" s="83" t="s">
        <v>2890</v>
      </c>
      <c r="L2468" s="86">
        <v>1322</v>
      </c>
      <c r="M2468" s="83" t="s">
        <v>2896</v>
      </c>
    </row>
    <row r="2469" spans="2:13" ht="13.15" customHeight="1" x14ac:dyDescent="0.2">
      <c r="B2469" s="61">
        <v>1332</v>
      </c>
      <c r="C2469" s="82" t="s">
        <v>2887</v>
      </c>
      <c r="D2469" s="83" t="s">
        <v>2888</v>
      </c>
      <c r="E2469" s="84">
        <v>57967</v>
      </c>
      <c r="F2469" s="84" t="s">
        <v>677</v>
      </c>
      <c r="G2469" s="83" t="s">
        <v>607</v>
      </c>
      <c r="H2469" s="85">
        <v>16068051</v>
      </c>
      <c r="I2469" s="85">
        <v>458</v>
      </c>
      <c r="J2469" s="83" t="s">
        <v>2889</v>
      </c>
      <c r="K2469" s="83" t="s">
        <v>2890</v>
      </c>
      <c r="L2469" s="86">
        <v>1332</v>
      </c>
      <c r="M2469" s="83" t="s">
        <v>2890</v>
      </c>
    </row>
    <row r="2470" spans="2:13" ht="13.15" customHeight="1" x14ac:dyDescent="0.2">
      <c r="B2470" s="61">
        <v>1333</v>
      </c>
      <c r="C2470" s="82" t="s">
        <v>2887</v>
      </c>
      <c r="D2470" s="83" t="s">
        <v>2888</v>
      </c>
      <c r="E2470" s="84">
        <v>20356</v>
      </c>
      <c r="F2470" s="84" t="s">
        <v>730</v>
      </c>
      <c r="G2470" s="83" t="s">
        <v>607</v>
      </c>
      <c r="H2470" s="85">
        <v>16068051</v>
      </c>
      <c r="I2470" s="85">
        <v>458</v>
      </c>
      <c r="J2470" s="83" t="s">
        <v>2889</v>
      </c>
      <c r="K2470" s="83" t="s">
        <v>2890</v>
      </c>
      <c r="L2470" s="86">
        <v>1333</v>
      </c>
      <c r="M2470" s="83" t="s">
        <v>2897</v>
      </c>
    </row>
    <row r="2471" spans="2:13" ht="13.15" customHeight="1" x14ac:dyDescent="0.2">
      <c r="B2471" s="61">
        <v>1334</v>
      </c>
      <c r="C2471" s="82" t="s">
        <v>2887</v>
      </c>
      <c r="D2471" s="83" t="s">
        <v>2888</v>
      </c>
      <c r="E2471" s="84">
        <v>57967</v>
      </c>
      <c r="F2471" s="84" t="s">
        <v>677</v>
      </c>
      <c r="G2471" s="83" t="s">
        <v>607</v>
      </c>
      <c r="H2471" s="85">
        <v>16068051</v>
      </c>
      <c r="I2471" s="85">
        <v>458</v>
      </c>
      <c r="J2471" s="83" t="s">
        <v>2889</v>
      </c>
      <c r="K2471" s="83" t="s">
        <v>2890</v>
      </c>
      <c r="L2471" s="86">
        <v>1334</v>
      </c>
      <c r="M2471" s="83" t="s">
        <v>2898</v>
      </c>
    </row>
    <row r="2472" spans="2:13" ht="13.15" customHeight="1" x14ac:dyDescent="0.2">
      <c r="B2472" s="61">
        <v>1336</v>
      </c>
      <c r="C2472" s="82" t="s">
        <v>2887</v>
      </c>
      <c r="D2472" s="83" t="s">
        <v>2888</v>
      </c>
      <c r="E2472" s="84">
        <v>20356</v>
      </c>
      <c r="F2472" s="84" t="s">
        <v>730</v>
      </c>
      <c r="G2472" s="83" t="s">
        <v>607</v>
      </c>
      <c r="H2472" s="85">
        <v>16068051</v>
      </c>
      <c r="I2472" s="85">
        <v>458</v>
      </c>
      <c r="J2472" s="83" t="s">
        <v>2889</v>
      </c>
      <c r="K2472" s="83" t="s">
        <v>2890</v>
      </c>
      <c r="L2472" s="86">
        <v>1336</v>
      </c>
      <c r="M2472" s="83" t="s">
        <v>2899</v>
      </c>
    </row>
    <row r="2473" spans="2:13" ht="13.15" customHeight="1" x14ac:dyDescent="0.2">
      <c r="B2473" s="61">
        <v>1292</v>
      </c>
      <c r="C2473" s="82" t="s">
        <v>2900</v>
      </c>
      <c r="D2473" s="83" t="s">
        <v>2901</v>
      </c>
      <c r="E2473" s="84">
        <v>56579</v>
      </c>
      <c r="F2473" s="84" t="s">
        <v>544</v>
      </c>
      <c r="G2473" s="83" t="s">
        <v>607</v>
      </c>
      <c r="H2473" s="85">
        <v>16068058</v>
      </c>
      <c r="I2473" s="85">
        <v>456</v>
      </c>
      <c r="J2473" s="83" t="s">
        <v>2902</v>
      </c>
      <c r="K2473" s="83" t="s">
        <v>2903</v>
      </c>
      <c r="L2473" s="86">
        <v>1292</v>
      </c>
      <c r="M2473" s="83" t="s">
        <v>2904</v>
      </c>
    </row>
    <row r="2474" spans="2:13" ht="13.15" customHeight="1" x14ac:dyDescent="0.2">
      <c r="B2474" s="61">
        <v>1342</v>
      </c>
      <c r="C2474" s="82" t="s">
        <v>2900</v>
      </c>
      <c r="D2474" s="83" t="s">
        <v>2901</v>
      </c>
      <c r="E2474" s="84">
        <v>57967</v>
      </c>
      <c r="F2474" s="84" t="s">
        <v>677</v>
      </c>
      <c r="G2474" s="83" t="s">
        <v>607</v>
      </c>
      <c r="H2474" s="85">
        <v>16068058</v>
      </c>
      <c r="I2474" s="85">
        <v>456</v>
      </c>
      <c r="J2474" s="83" t="s">
        <v>2902</v>
      </c>
      <c r="K2474" s="83" t="s">
        <v>2903</v>
      </c>
      <c r="L2474" s="86">
        <v>1342</v>
      </c>
      <c r="M2474" s="83" t="s">
        <v>2905</v>
      </c>
    </row>
    <row r="2475" spans="2:13" ht="13.15" customHeight="1" x14ac:dyDescent="0.2">
      <c r="B2475" s="61">
        <v>1343</v>
      </c>
      <c r="C2475" s="82" t="s">
        <v>2900</v>
      </c>
      <c r="D2475" s="83" t="s">
        <v>2901</v>
      </c>
      <c r="E2475" s="84">
        <v>56579</v>
      </c>
      <c r="F2475" s="84" t="s">
        <v>544</v>
      </c>
      <c r="G2475" s="83" t="s">
        <v>607</v>
      </c>
      <c r="H2475" s="85">
        <v>16068058</v>
      </c>
      <c r="I2475" s="85">
        <v>456</v>
      </c>
      <c r="J2475" s="83" t="s">
        <v>2902</v>
      </c>
      <c r="K2475" s="83" t="s">
        <v>2903</v>
      </c>
      <c r="L2475" s="86">
        <v>1343</v>
      </c>
      <c r="M2475" s="83" t="s">
        <v>2906</v>
      </c>
    </row>
    <row r="2476" spans="2:13" ht="13.15" customHeight="1" x14ac:dyDescent="0.2">
      <c r="B2476" s="61">
        <v>1344</v>
      </c>
      <c r="C2476" s="82" t="s">
        <v>2900</v>
      </c>
      <c r="D2476" s="83" t="s">
        <v>2901</v>
      </c>
      <c r="E2476" s="84">
        <v>57967</v>
      </c>
      <c r="F2476" s="84" t="s">
        <v>677</v>
      </c>
      <c r="G2476" s="83" t="s">
        <v>607</v>
      </c>
      <c r="H2476" s="85">
        <v>16068058</v>
      </c>
      <c r="I2476" s="85">
        <v>456</v>
      </c>
      <c r="J2476" s="83" t="s">
        <v>2902</v>
      </c>
      <c r="K2476" s="83" t="s">
        <v>2903</v>
      </c>
      <c r="L2476" s="86">
        <v>1344</v>
      </c>
      <c r="M2476" s="83" t="s">
        <v>2907</v>
      </c>
    </row>
    <row r="2477" spans="2:13" ht="13.15" customHeight="1" x14ac:dyDescent="0.2">
      <c r="B2477" s="61">
        <v>1346</v>
      </c>
      <c r="C2477" s="82" t="s">
        <v>2900</v>
      </c>
      <c r="D2477" s="83" t="s">
        <v>2901</v>
      </c>
      <c r="E2477" s="84">
        <v>56579</v>
      </c>
      <c r="F2477" s="84" t="s">
        <v>544</v>
      </c>
      <c r="G2477" s="83" t="s">
        <v>607</v>
      </c>
      <c r="H2477" s="85">
        <v>16068058</v>
      </c>
      <c r="I2477" s="85">
        <v>456</v>
      </c>
      <c r="J2477" s="83" t="s">
        <v>2902</v>
      </c>
      <c r="K2477" s="83" t="s">
        <v>2903</v>
      </c>
      <c r="L2477" s="86">
        <v>1346</v>
      </c>
      <c r="M2477" s="83" t="s">
        <v>2058</v>
      </c>
    </row>
    <row r="2478" spans="2:13" ht="13.15" customHeight="1" x14ac:dyDescent="0.2">
      <c r="B2478" s="61">
        <v>1347</v>
      </c>
      <c r="C2478" s="82" t="s">
        <v>2900</v>
      </c>
      <c r="D2478" s="83" t="s">
        <v>2901</v>
      </c>
      <c r="E2478" s="84">
        <v>56579</v>
      </c>
      <c r="F2478" s="84" t="s">
        <v>544</v>
      </c>
      <c r="G2478" s="83" t="s">
        <v>607</v>
      </c>
      <c r="H2478" s="85">
        <v>16068058</v>
      </c>
      <c r="I2478" s="85">
        <v>456</v>
      </c>
      <c r="J2478" s="83" t="s">
        <v>2902</v>
      </c>
      <c r="K2478" s="83" t="s">
        <v>2903</v>
      </c>
      <c r="L2478" s="86">
        <v>1347</v>
      </c>
      <c r="M2478" s="83" t="s">
        <v>3219</v>
      </c>
    </row>
    <row r="2479" spans="2:13" ht="13.15" customHeight="1" x14ac:dyDescent="0.2">
      <c r="B2479" s="61">
        <v>1271</v>
      </c>
      <c r="C2479" s="82" t="s">
        <v>2908</v>
      </c>
      <c r="D2479" s="83" t="s">
        <v>2909</v>
      </c>
      <c r="E2479" s="84">
        <v>20383</v>
      </c>
      <c r="F2479" s="84" t="s">
        <v>659</v>
      </c>
      <c r="G2479" s="83" t="s">
        <v>607</v>
      </c>
      <c r="H2479" s="85">
        <v>16068013</v>
      </c>
      <c r="I2479" s="85">
        <v>472</v>
      </c>
      <c r="J2479" s="83" t="s">
        <v>2910</v>
      </c>
      <c r="K2479" s="83" t="s">
        <v>2910</v>
      </c>
      <c r="L2479" s="86">
        <v>1271</v>
      </c>
      <c r="M2479" s="83" t="s">
        <v>2910</v>
      </c>
    </row>
    <row r="2480" spans="2:13" ht="13.15" customHeight="1" x14ac:dyDescent="0.2">
      <c r="B2480" s="61">
        <v>1272</v>
      </c>
      <c r="C2480" s="82" t="s">
        <v>2908</v>
      </c>
      <c r="D2480" s="83" t="s">
        <v>2909</v>
      </c>
      <c r="E2480" s="84">
        <v>20383</v>
      </c>
      <c r="F2480" s="84" t="s">
        <v>659</v>
      </c>
      <c r="G2480" s="83" t="s">
        <v>607</v>
      </c>
      <c r="H2480" s="85">
        <v>16068013</v>
      </c>
      <c r="I2480" s="85">
        <v>472</v>
      </c>
      <c r="J2480" s="83" t="s">
        <v>2910</v>
      </c>
      <c r="K2480" s="83" t="s">
        <v>2910</v>
      </c>
      <c r="L2480" s="86">
        <v>1272</v>
      </c>
      <c r="M2480" s="83" t="s">
        <v>2911</v>
      </c>
    </row>
    <row r="2481" spans="2:13" ht="13.15" customHeight="1" x14ac:dyDescent="0.2">
      <c r="B2481" s="61">
        <v>779</v>
      </c>
      <c r="C2481" s="82" t="s">
        <v>3248</v>
      </c>
      <c r="D2481" s="83" t="s">
        <v>2916</v>
      </c>
      <c r="E2481" s="84">
        <v>20413</v>
      </c>
      <c r="F2481" s="84" t="s">
        <v>526</v>
      </c>
      <c r="G2481" s="83" t="s">
        <v>370</v>
      </c>
      <c r="H2481" s="85">
        <v>16064075</v>
      </c>
      <c r="I2481" s="85">
        <v>3118</v>
      </c>
      <c r="J2481" s="83" t="s">
        <v>2917</v>
      </c>
      <c r="K2481" s="83" t="s">
        <v>2917</v>
      </c>
      <c r="L2481" s="86">
        <v>779</v>
      </c>
      <c r="M2481" s="83" t="s">
        <v>2918</v>
      </c>
    </row>
    <row r="2482" spans="2:13" ht="13.15" customHeight="1" x14ac:dyDescent="0.2">
      <c r="B2482" s="61">
        <v>797</v>
      </c>
      <c r="C2482" s="82" t="s">
        <v>3248</v>
      </c>
      <c r="D2482" s="83" t="s">
        <v>2916</v>
      </c>
      <c r="E2482" s="84">
        <v>20413</v>
      </c>
      <c r="F2482" s="84" t="s">
        <v>526</v>
      </c>
      <c r="G2482" s="83" t="s">
        <v>370</v>
      </c>
      <c r="H2482" s="85">
        <v>16064075</v>
      </c>
      <c r="I2482" s="85">
        <v>3118</v>
      </c>
      <c r="J2482" s="83" t="s">
        <v>2917</v>
      </c>
      <c r="K2482" s="83" t="s">
        <v>2917</v>
      </c>
      <c r="L2482" s="86">
        <v>797</v>
      </c>
      <c r="M2482" s="83" t="s">
        <v>2919</v>
      </c>
    </row>
    <row r="2483" spans="2:13" ht="13.15" customHeight="1" x14ac:dyDescent="0.2">
      <c r="B2483" s="61">
        <v>798</v>
      </c>
      <c r="C2483" s="82" t="s">
        <v>3248</v>
      </c>
      <c r="D2483" s="83" t="s">
        <v>2916</v>
      </c>
      <c r="E2483" s="84">
        <v>20413</v>
      </c>
      <c r="F2483" s="84" t="s">
        <v>526</v>
      </c>
      <c r="G2483" s="83" t="s">
        <v>370</v>
      </c>
      <c r="H2483" s="85">
        <v>16064075</v>
      </c>
      <c r="I2483" s="85">
        <v>3118</v>
      </c>
      <c r="J2483" s="83" t="s">
        <v>2917</v>
      </c>
      <c r="K2483" s="83" t="s">
        <v>2917</v>
      </c>
      <c r="L2483" s="86">
        <v>798</v>
      </c>
      <c r="M2483" s="83" t="s">
        <v>3220</v>
      </c>
    </row>
    <row r="2484" spans="2:13" ht="13.15" customHeight="1" x14ac:dyDescent="0.2">
      <c r="B2484" s="61">
        <v>1349</v>
      </c>
      <c r="C2484" s="82" t="s">
        <v>2915</v>
      </c>
      <c r="D2484" s="83" t="s">
        <v>2921</v>
      </c>
      <c r="E2484" s="84">
        <v>20533</v>
      </c>
      <c r="F2484" s="84" t="s">
        <v>606</v>
      </c>
      <c r="G2484" s="83" t="s">
        <v>607</v>
      </c>
      <c r="H2484" s="85">
        <v>16068061</v>
      </c>
      <c r="I2484" s="85">
        <v>626</v>
      </c>
      <c r="J2484" s="83" t="s">
        <v>2922</v>
      </c>
      <c r="K2484" s="83" t="s">
        <v>2922</v>
      </c>
      <c r="L2484" s="86">
        <v>1349</v>
      </c>
      <c r="M2484" s="83" t="s">
        <v>2923</v>
      </c>
    </row>
    <row r="2485" spans="2:13" ht="13.15" customHeight="1" x14ac:dyDescent="0.2">
      <c r="B2485" s="61">
        <v>1350</v>
      </c>
      <c r="C2485" s="82" t="s">
        <v>2915</v>
      </c>
      <c r="D2485" s="83" t="s">
        <v>2921</v>
      </c>
      <c r="E2485" s="84">
        <v>20533</v>
      </c>
      <c r="F2485" s="84" t="s">
        <v>606</v>
      </c>
      <c r="G2485" s="83" t="s">
        <v>607</v>
      </c>
      <c r="H2485" s="85">
        <v>16068061</v>
      </c>
      <c r="I2485" s="85">
        <v>626</v>
      </c>
      <c r="J2485" s="83" t="s">
        <v>2922</v>
      </c>
      <c r="K2485" s="83" t="s">
        <v>2922</v>
      </c>
      <c r="L2485" s="86">
        <v>1350</v>
      </c>
      <c r="M2485" s="83" t="s">
        <v>3221</v>
      </c>
    </row>
    <row r="2486" spans="2:13" ht="13.15" customHeight="1" x14ac:dyDescent="0.2">
      <c r="B2486" s="61">
        <v>1267</v>
      </c>
      <c r="C2486" s="82" t="s">
        <v>2920</v>
      </c>
      <c r="D2486" s="83" t="s">
        <v>2925</v>
      </c>
      <c r="E2486" s="84">
        <v>20533</v>
      </c>
      <c r="F2486" s="84" t="s">
        <v>606</v>
      </c>
      <c r="G2486" s="83" t="s">
        <v>607</v>
      </c>
      <c r="H2486" s="85">
        <v>16068009</v>
      </c>
      <c r="I2486" s="85">
        <v>614</v>
      </c>
      <c r="J2486" s="83" t="s">
        <v>945</v>
      </c>
      <c r="K2486" s="83" t="s">
        <v>945</v>
      </c>
      <c r="L2486" s="86">
        <v>1267</v>
      </c>
      <c r="M2486" s="83" t="s">
        <v>945</v>
      </c>
    </row>
    <row r="2487" spans="2:13" ht="13.15" customHeight="1" x14ac:dyDescent="0.2">
      <c r="B2487" s="61">
        <v>1306</v>
      </c>
      <c r="C2487" s="82" t="s">
        <v>2924</v>
      </c>
      <c r="D2487" s="83" t="s">
        <v>2927</v>
      </c>
      <c r="E2487" s="84">
        <v>20472</v>
      </c>
      <c r="F2487" s="84" t="s">
        <v>741</v>
      </c>
      <c r="G2487" s="83" t="s">
        <v>607</v>
      </c>
      <c r="H2487" s="85">
        <v>16068037</v>
      </c>
      <c r="I2487" s="85">
        <v>586</v>
      </c>
      <c r="J2487" s="83" t="s">
        <v>2928</v>
      </c>
      <c r="K2487" s="83" t="s">
        <v>2928</v>
      </c>
      <c r="L2487" s="86">
        <v>1306</v>
      </c>
      <c r="M2487" s="83" t="s">
        <v>2928</v>
      </c>
    </row>
    <row r="2488" spans="2:13" ht="13.15" customHeight="1" x14ac:dyDescent="0.2">
      <c r="B2488" s="61">
        <v>1297</v>
      </c>
      <c r="C2488" s="82" t="s">
        <v>2926</v>
      </c>
      <c r="D2488" s="83" t="s">
        <v>2930</v>
      </c>
      <c r="E2488" s="84">
        <v>20472</v>
      </c>
      <c r="F2488" s="84" t="s">
        <v>741</v>
      </c>
      <c r="G2488" s="83" t="s">
        <v>607</v>
      </c>
      <c r="H2488" s="85">
        <v>16068032</v>
      </c>
      <c r="I2488" s="85">
        <v>658</v>
      </c>
      <c r="J2488" s="83" t="s">
        <v>2931</v>
      </c>
      <c r="K2488" s="83" t="s">
        <v>2931</v>
      </c>
      <c r="L2488" s="86">
        <v>1297</v>
      </c>
      <c r="M2488" s="83" t="s">
        <v>2931</v>
      </c>
    </row>
    <row r="2489" spans="2:13" ht="13.15" customHeight="1" x14ac:dyDescent="0.2">
      <c r="B2489" s="61">
        <v>1277</v>
      </c>
      <c r="C2489" s="82" t="s">
        <v>2929</v>
      </c>
      <c r="D2489" s="83" t="s">
        <v>2933</v>
      </c>
      <c r="E2489" s="84">
        <v>20472</v>
      </c>
      <c r="F2489" s="84" t="s">
        <v>741</v>
      </c>
      <c r="G2489" s="83" t="s">
        <v>607</v>
      </c>
      <c r="H2489" s="85">
        <v>16068017</v>
      </c>
      <c r="I2489" s="85">
        <v>653</v>
      </c>
      <c r="J2489" s="83" t="s">
        <v>2934</v>
      </c>
      <c r="K2489" s="83" t="s">
        <v>2934</v>
      </c>
      <c r="L2489" s="86">
        <v>1277</v>
      </c>
      <c r="M2489" s="83" t="s">
        <v>2934</v>
      </c>
    </row>
    <row r="2490" spans="2:13" ht="13.15" customHeight="1" x14ac:dyDescent="0.2">
      <c r="B2490" s="61">
        <v>1308</v>
      </c>
      <c r="C2490" s="82" t="s">
        <v>2932</v>
      </c>
      <c r="D2490" s="83" t="s">
        <v>2936</v>
      </c>
      <c r="E2490" s="84">
        <v>20472</v>
      </c>
      <c r="F2490" s="84" t="s">
        <v>741</v>
      </c>
      <c r="G2490" s="83" t="s">
        <v>607</v>
      </c>
      <c r="H2490" s="85">
        <v>16068039</v>
      </c>
      <c r="I2490" s="85">
        <v>625</v>
      </c>
      <c r="J2490" s="83" t="s">
        <v>2937</v>
      </c>
      <c r="K2490" s="83" t="s">
        <v>2937</v>
      </c>
      <c r="L2490" s="86">
        <v>1308</v>
      </c>
      <c r="M2490" s="83" t="s">
        <v>2937</v>
      </c>
    </row>
    <row r="2491" spans="2:13" ht="13.15" customHeight="1" x14ac:dyDescent="0.2">
      <c r="B2491" s="61">
        <v>1</v>
      </c>
      <c r="C2491" s="82" t="s">
        <v>2935</v>
      </c>
      <c r="D2491" s="83" t="s">
        <v>2939</v>
      </c>
      <c r="E2491" s="84">
        <v>56590</v>
      </c>
      <c r="F2491" s="84" t="s">
        <v>798</v>
      </c>
      <c r="G2491" s="83" t="s">
        <v>2940</v>
      </c>
      <c r="H2491" s="85">
        <v>16051000</v>
      </c>
      <c r="I2491" s="85">
        <v>592</v>
      </c>
      <c r="J2491" s="83" t="s">
        <v>2941</v>
      </c>
      <c r="K2491" s="83" t="s">
        <v>2942</v>
      </c>
      <c r="L2491" s="86">
        <v>1</v>
      </c>
      <c r="M2491" s="83" t="s">
        <v>2943</v>
      </c>
    </row>
    <row r="2492" spans="2:13" ht="13.15" customHeight="1" x14ac:dyDescent="0.2">
      <c r="B2492" s="61">
        <v>2</v>
      </c>
      <c r="C2492" s="82" t="s">
        <v>2935</v>
      </c>
      <c r="D2492" s="83" t="s">
        <v>2939</v>
      </c>
      <c r="E2492" s="84">
        <v>56588</v>
      </c>
      <c r="F2492" s="84" t="s">
        <v>631</v>
      </c>
      <c r="G2492" s="83" t="s">
        <v>2940</v>
      </c>
      <c r="H2492" s="85">
        <v>16051000</v>
      </c>
      <c r="I2492" s="85">
        <v>592</v>
      </c>
      <c r="J2492" s="83" t="s">
        <v>2941</v>
      </c>
      <c r="K2492" s="83" t="s">
        <v>2942</v>
      </c>
      <c r="L2492" s="86">
        <v>2</v>
      </c>
      <c r="M2492" s="83" t="s">
        <v>2944</v>
      </c>
    </row>
    <row r="2493" spans="2:13" ht="13.15" customHeight="1" x14ac:dyDescent="0.2">
      <c r="B2493" s="61">
        <v>3</v>
      </c>
      <c r="C2493" s="82" t="s">
        <v>2935</v>
      </c>
      <c r="D2493" s="83" t="s">
        <v>2939</v>
      </c>
      <c r="E2493" s="84">
        <v>20472</v>
      </c>
      <c r="F2493" s="84" t="s">
        <v>741</v>
      </c>
      <c r="G2493" s="83" t="s">
        <v>2940</v>
      </c>
      <c r="H2493" s="85">
        <v>16051000</v>
      </c>
      <c r="I2493" s="85">
        <v>592</v>
      </c>
      <c r="J2493" s="83" t="s">
        <v>2941</v>
      </c>
      <c r="K2493" s="83" t="s">
        <v>2942</v>
      </c>
      <c r="L2493" s="86">
        <v>3</v>
      </c>
      <c r="M2493" s="83" t="s">
        <v>2945</v>
      </c>
    </row>
    <row r="2494" spans="2:13" ht="13.15" customHeight="1" x14ac:dyDescent="0.2">
      <c r="B2494" s="61">
        <v>4</v>
      </c>
      <c r="C2494" s="82" t="s">
        <v>2935</v>
      </c>
      <c r="D2494" s="83" t="s">
        <v>2939</v>
      </c>
      <c r="E2494" s="84">
        <v>56588</v>
      </c>
      <c r="F2494" s="84" t="s">
        <v>631</v>
      </c>
      <c r="G2494" s="83" t="s">
        <v>2940</v>
      </c>
      <c r="H2494" s="85">
        <v>16051000</v>
      </c>
      <c r="I2494" s="85">
        <v>592</v>
      </c>
      <c r="J2494" s="83" t="s">
        <v>2941</v>
      </c>
      <c r="K2494" s="83" t="s">
        <v>2942</v>
      </c>
      <c r="L2494" s="86">
        <v>4</v>
      </c>
      <c r="M2494" s="83" t="s">
        <v>2946</v>
      </c>
    </row>
    <row r="2495" spans="2:13" ht="13.15" customHeight="1" x14ac:dyDescent="0.2">
      <c r="B2495" s="61">
        <v>5</v>
      </c>
      <c r="C2495" s="82" t="s">
        <v>2935</v>
      </c>
      <c r="D2495" s="83" t="s">
        <v>2939</v>
      </c>
      <c r="E2495" s="84">
        <v>56590</v>
      </c>
      <c r="F2495" s="84" t="s">
        <v>798</v>
      </c>
      <c r="G2495" s="83" t="s">
        <v>2940</v>
      </c>
      <c r="H2495" s="85">
        <v>16051000</v>
      </c>
      <c r="I2495" s="85">
        <v>592</v>
      </c>
      <c r="J2495" s="83" t="s">
        <v>2941</v>
      </c>
      <c r="K2495" s="83" t="s">
        <v>2942</v>
      </c>
      <c r="L2495" s="86">
        <v>5</v>
      </c>
      <c r="M2495" s="83" t="s">
        <v>2947</v>
      </c>
    </row>
    <row r="2496" spans="2:13" ht="13.15" customHeight="1" x14ac:dyDescent="0.2">
      <c r="B2496" s="61">
        <v>6</v>
      </c>
      <c r="C2496" s="82" t="s">
        <v>2935</v>
      </c>
      <c r="D2496" s="83" t="s">
        <v>2939</v>
      </c>
      <c r="E2496" s="84">
        <v>56587</v>
      </c>
      <c r="F2496" s="84" t="s">
        <v>907</v>
      </c>
      <c r="G2496" s="83" t="s">
        <v>2940</v>
      </c>
      <c r="H2496" s="85">
        <v>16051000</v>
      </c>
      <c r="I2496" s="85">
        <v>592</v>
      </c>
      <c r="J2496" s="83" t="s">
        <v>2941</v>
      </c>
      <c r="K2496" s="83" t="s">
        <v>2942</v>
      </c>
      <c r="L2496" s="86">
        <v>6</v>
      </c>
      <c r="M2496" s="83" t="s">
        <v>3186</v>
      </c>
    </row>
    <row r="2497" spans="2:13" ht="13.15" customHeight="1" x14ac:dyDescent="0.2">
      <c r="B2497" s="61">
        <v>7</v>
      </c>
      <c r="C2497" s="82" t="s">
        <v>2935</v>
      </c>
      <c r="D2497" s="83" t="s">
        <v>2939</v>
      </c>
      <c r="E2497" s="84">
        <v>56588</v>
      </c>
      <c r="F2497" s="84" t="s">
        <v>631</v>
      </c>
      <c r="G2497" s="83" t="s">
        <v>2940</v>
      </c>
      <c r="H2497" s="85">
        <v>16051000</v>
      </c>
      <c r="I2497" s="85">
        <v>592</v>
      </c>
      <c r="J2497" s="83" t="s">
        <v>2941</v>
      </c>
      <c r="K2497" s="83" t="s">
        <v>2942</v>
      </c>
      <c r="L2497" s="86">
        <v>7</v>
      </c>
      <c r="M2497" s="83" t="s">
        <v>2948</v>
      </c>
    </row>
    <row r="2498" spans="2:13" ht="13.15" customHeight="1" x14ac:dyDescent="0.2">
      <c r="B2498" s="61">
        <v>8</v>
      </c>
      <c r="C2498" s="82" t="s">
        <v>2935</v>
      </c>
      <c r="D2498" s="83" t="s">
        <v>2939</v>
      </c>
      <c r="E2498" s="84">
        <v>20472</v>
      </c>
      <c r="F2498" s="84" t="s">
        <v>741</v>
      </c>
      <c r="G2498" s="83" t="s">
        <v>2940</v>
      </c>
      <c r="H2498" s="85">
        <v>16051000</v>
      </c>
      <c r="I2498" s="85">
        <v>592</v>
      </c>
      <c r="J2498" s="83" t="s">
        <v>2941</v>
      </c>
      <c r="K2498" s="83" t="s">
        <v>2942</v>
      </c>
      <c r="L2498" s="86">
        <v>8</v>
      </c>
      <c r="M2498" s="83" t="s">
        <v>2949</v>
      </c>
    </row>
    <row r="2499" spans="2:13" ht="13.15" customHeight="1" x14ac:dyDescent="0.2">
      <c r="B2499" s="61">
        <v>9</v>
      </c>
      <c r="C2499" s="82" t="s">
        <v>2935</v>
      </c>
      <c r="D2499" s="83" t="s">
        <v>2939</v>
      </c>
      <c r="E2499" s="84">
        <v>56588</v>
      </c>
      <c r="F2499" s="84" t="s">
        <v>631</v>
      </c>
      <c r="G2499" s="83" t="s">
        <v>2940</v>
      </c>
      <c r="H2499" s="85">
        <v>16051000</v>
      </c>
      <c r="I2499" s="85">
        <v>592</v>
      </c>
      <c r="J2499" s="83" t="s">
        <v>2941</v>
      </c>
      <c r="K2499" s="83" t="s">
        <v>2942</v>
      </c>
      <c r="L2499" s="86">
        <v>9</v>
      </c>
      <c r="M2499" s="83" t="s">
        <v>2950</v>
      </c>
    </row>
    <row r="2500" spans="2:13" ht="13.15" customHeight="1" x14ac:dyDescent="0.2">
      <c r="B2500" s="61">
        <v>10</v>
      </c>
      <c r="C2500" s="82" t="s">
        <v>2935</v>
      </c>
      <c r="D2500" s="83" t="s">
        <v>2939</v>
      </c>
      <c r="E2500" s="84">
        <v>56588</v>
      </c>
      <c r="F2500" s="84" t="s">
        <v>631</v>
      </c>
      <c r="G2500" s="83" t="s">
        <v>2940</v>
      </c>
      <c r="H2500" s="85">
        <v>16051000</v>
      </c>
      <c r="I2500" s="85">
        <v>592</v>
      </c>
      <c r="J2500" s="83" t="s">
        <v>2941</v>
      </c>
      <c r="K2500" s="83" t="s">
        <v>2942</v>
      </c>
      <c r="L2500" s="86">
        <v>10</v>
      </c>
      <c r="M2500" s="83" t="s">
        <v>2951</v>
      </c>
    </row>
    <row r="2501" spans="2:13" ht="13.15" customHeight="1" x14ac:dyDescent="0.2">
      <c r="B2501" s="61">
        <v>11</v>
      </c>
      <c r="C2501" s="82" t="s">
        <v>2935</v>
      </c>
      <c r="D2501" s="83" t="s">
        <v>2939</v>
      </c>
      <c r="E2501" s="84">
        <v>56587</v>
      </c>
      <c r="F2501" s="84" t="s">
        <v>907</v>
      </c>
      <c r="G2501" s="83" t="s">
        <v>2940</v>
      </c>
      <c r="H2501" s="85">
        <v>16051000</v>
      </c>
      <c r="I2501" s="85">
        <v>592</v>
      </c>
      <c r="J2501" s="83" t="s">
        <v>2941</v>
      </c>
      <c r="K2501" s="83" t="s">
        <v>2942</v>
      </c>
      <c r="L2501" s="86">
        <v>11</v>
      </c>
      <c r="M2501" s="83" t="s">
        <v>2952</v>
      </c>
    </row>
    <row r="2502" spans="2:13" ht="13.15" customHeight="1" x14ac:dyDescent="0.2">
      <c r="B2502" s="61">
        <v>12</v>
      </c>
      <c r="C2502" s="82" t="s">
        <v>2935</v>
      </c>
      <c r="D2502" s="83" t="s">
        <v>2939</v>
      </c>
      <c r="E2502" s="84">
        <v>56588</v>
      </c>
      <c r="F2502" s="84" t="s">
        <v>631</v>
      </c>
      <c r="G2502" s="83" t="s">
        <v>2940</v>
      </c>
      <c r="H2502" s="85">
        <v>16051000</v>
      </c>
      <c r="I2502" s="85">
        <v>592</v>
      </c>
      <c r="J2502" s="83" t="s">
        <v>2941</v>
      </c>
      <c r="K2502" s="83" t="s">
        <v>2942</v>
      </c>
      <c r="L2502" s="86">
        <v>12</v>
      </c>
      <c r="M2502" s="83" t="s">
        <v>2942</v>
      </c>
    </row>
    <row r="2503" spans="2:13" ht="13.15" customHeight="1" x14ac:dyDescent="0.2">
      <c r="B2503" s="61">
        <v>13</v>
      </c>
      <c r="C2503" s="82" t="s">
        <v>2935</v>
      </c>
      <c r="D2503" s="83" t="s">
        <v>2939</v>
      </c>
      <c r="E2503" s="84">
        <v>56590</v>
      </c>
      <c r="F2503" s="84" t="s">
        <v>798</v>
      </c>
      <c r="G2503" s="83" t="s">
        <v>2940</v>
      </c>
      <c r="H2503" s="85">
        <v>16051000</v>
      </c>
      <c r="I2503" s="85">
        <v>592</v>
      </c>
      <c r="J2503" s="83" t="s">
        <v>2941</v>
      </c>
      <c r="K2503" s="83" t="s">
        <v>2942</v>
      </c>
      <c r="L2503" s="86">
        <v>13</v>
      </c>
      <c r="M2503" s="83" t="s">
        <v>2953</v>
      </c>
    </row>
    <row r="2504" spans="2:13" ht="13.15" customHeight="1" x14ac:dyDescent="0.2">
      <c r="B2504" s="61">
        <v>14</v>
      </c>
      <c r="C2504" s="82" t="s">
        <v>2935</v>
      </c>
      <c r="D2504" s="83" t="s">
        <v>2939</v>
      </c>
      <c r="E2504" s="84">
        <v>56590</v>
      </c>
      <c r="F2504" s="84" t="s">
        <v>798</v>
      </c>
      <c r="G2504" s="83" t="s">
        <v>2940</v>
      </c>
      <c r="H2504" s="85">
        <v>16051000</v>
      </c>
      <c r="I2504" s="85">
        <v>592</v>
      </c>
      <c r="J2504" s="83" t="s">
        <v>2941</v>
      </c>
      <c r="K2504" s="83" t="s">
        <v>2942</v>
      </c>
      <c r="L2504" s="86">
        <v>14</v>
      </c>
      <c r="M2504" s="83" t="s">
        <v>2954</v>
      </c>
    </row>
    <row r="2505" spans="2:13" ht="13.15" customHeight="1" x14ac:dyDescent="0.2">
      <c r="B2505" s="61">
        <v>15</v>
      </c>
      <c r="C2505" s="82" t="s">
        <v>2935</v>
      </c>
      <c r="D2505" s="83" t="s">
        <v>2939</v>
      </c>
      <c r="E2505" s="84">
        <v>56588</v>
      </c>
      <c r="F2505" s="84" t="s">
        <v>631</v>
      </c>
      <c r="G2505" s="83" t="s">
        <v>2940</v>
      </c>
      <c r="H2505" s="85">
        <v>16051000</v>
      </c>
      <c r="I2505" s="85">
        <v>592</v>
      </c>
      <c r="J2505" s="83" t="s">
        <v>2941</v>
      </c>
      <c r="K2505" s="83" t="s">
        <v>2942</v>
      </c>
      <c r="L2505" s="86">
        <v>15</v>
      </c>
      <c r="M2505" s="83" t="s">
        <v>3187</v>
      </c>
    </row>
    <row r="2506" spans="2:13" ht="13.15" customHeight="1" x14ac:dyDescent="0.2">
      <c r="B2506" s="61">
        <v>17</v>
      </c>
      <c r="C2506" s="82" t="s">
        <v>2935</v>
      </c>
      <c r="D2506" s="83" t="s">
        <v>2939</v>
      </c>
      <c r="E2506" s="84">
        <v>56590</v>
      </c>
      <c r="F2506" s="84" t="s">
        <v>798</v>
      </c>
      <c r="G2506" s="83" t="s">
        <v>2940</v>
      </c>
      <c r="H2506" s="85">
        <v>16051000</v>
      </c>
      <c r="I2506" s="85">
        <v>592</v>
      </c>
      <c r="J2506" s="83" t="s">
        <v>2941</v>
      </c>
      <c r="K2506" s="83" t="s">
        <v>2942</v>
      </c>
      <c r="L2506" s="86">
        <v>17</v>
      </c>
      <c r="M2506" s="83" t="s">
        <v>2955</v>
      </c>
    </row>
    <row r="2507" spans="2:13" ht="13.15" customHeight="1" x14ac:dyDescent="0.2">
      <c r="B2507" s="61">
        <v>19</v>
      </c>
      <c r="C2507" s="82" t="s">
        <v>2935</v>
      </c>
      <c r="D2507" s="83" t="s">
        <v>2939</v>
      </c>
      <c r="E2507" s="84">
        <v>56588</v>
      </c>
      <c r="F2507" s="84" t="s">
        <v>631</v>
      </c>
      <c r="G2507" s="83" t="s">
        <v>2940</v>
      </c>
      <c r="H2507" s="85">
        <v>16051000</v>
      </c>
      <c r="I2507" s="85">
        <v>592</v>
      </c>
      <c r="J2507" s="83" t="s">
        <v>2941</v>
      </c>
      <c r="K2507" s="83" t="s">
        <v>2942</v>
      </c>
      <c r="L2507" s="86">
        <v>19</v>
      </c>
      <c r="M2507" s="83" t="s">
        <v>2956</v>
      </c>
    </row>
    <row r="2508" spans="2:13" ht="13.15" customHeight="1" x14ac:dyDescent="0.2">
      <c r="B2508" s="61">
        <v>20</v>
      </c>
      <c r="C2508" s="82" t="s">
        <v>2935</v>
      </c>
      <c r="D2508" s="83" t="s">
        <v>2939</v>
      </c>
      <c r="E2508" s="84">
        <v>56587</v>
      </c>
      <c r="F2508" s="84" t="s">
        <v>907</v>
      </c>
      <c r="G2508" s="83" t="s">
        <v>2940</v>
      </c>
      <c r="H2508" s="85">
        <v>16051000</v>
      </c>
      <c r="I2508" s="85">
        <v>592</v>
      </c>
      <c r="J2508" s="83" t="s">
        <v>2941</v>
      </c>
      <c r="K2508" s="83" t="s">
        <v>2942</v>
      </c>
      <c r="L2508" s="86">
        <v>20</v>
      </c>
      <c r="M2508" s="83" t="s">
        <v>857</v>
      </c>
    </row>
    <row r="2509" spans="2:13" ht="13.15" customHeight="1" x14ac:dyDescent="0.2">
      <c r="B2509" s="61">
        <v>21</v>
      </c>
      <c r="C2509" s="82" t="s">
        <v>2935</v>
      </c>
      <c r="D2509" s="83" t="s">
        <v>2939</v>
      </c>
      <c r="E2509" s="84">
        <v>20472</v>
      </c>
      <c r="F2509" s="84" t="s">
        <v>741</v>
      </c>
      <c r="G2509" s="83" t="s">
        <v>2940</v>
      </c>
      <c r="H2509" s="85">
        <v>16051000</v>
      </c>
      <c r="I2509" s="85">
        <v>592</v>
      </c>
      <c r="J2509" s="83" t="s">
        <v>2941</v>
      </c>
      <c r="K2509" s="83" t="s">
        <v>2942</v>
      </c>
      <c r="L2509" s="86">
        <v>21</v>
      </c>
      <c r="M2509" s="83" t="s">
        <v>233</v>
      </c>
    </row>
    <row r="2510" spans="2:13" ht="13.15" customHeight="1" x14ac:dyDescent="0.2">
      <c r="B2510" s="61">
        <v>22</v>
      </c>
      <c r="C2510" s="82" t="s">
        <v>2935</v>
      </c>
      <c r="D2510" s="83" t="s">
        <v>2939</v>
      </c>
      <c r="E2510" s="84">
        <v>20472</v>
      </c>
      <c r="F2510" s="84" t="s">
        <v>741</v>
      </c>
      <c r="G2510" s="83" t="s">
        <v>2940</v>
      </c>
      <c r="H2510" s="85">
        <v>16051000</v>
      </c>
      <c r="I2510" s="85">
        <v>592</v>
      </c>
      <c r="J2510" s="83" t="s">
        <v>2941</v>
      </c>
      <c r="K2510" s="83" t="s">
        <v>2942</v>
      </c>
      <c r="L2510" s="86">
        <v>22</v>
      </c>
      <c r="M2510" s="83" t="s">
        <v>3188</v>
      </c>
    </row>
    <row r="2511" spans="2:13" ht="13.15" customHeight="1" x14ac:dyDescent="0.2">
      <c r="B2511" s="61">
        <v>23</v>
      </c>
      <c r="C2511" s="82" t="s">
        <v>2935</v>
      </c>
      <c r="D2511" s="83" t="s">
        <v>2939</v>
      </c>
      <c r="E2511" s="84">
        <v>20472</v>
      </c>
      <c r="F2511" s="84" t="s">
        <v>741</v>
      </c>
      <c r="G2511" s="83" t="s">
        <v>2940</v>
      </c>
      <c r="H2511" s="85">
        <v>16051000</v>
      </c>
      <c r="I2511" s="85">
        <v>592</v>
      </c>
      <c r="J2511" s="83" t="s">
        <v>2941</v>
      </c>
      <c r="K2511" s="83" t="s">
        <v>2942</v>
      </c>
      <c r="L2511" s="86">
        <v>23</v>
      </c>
      <c r="M2511" s="83" t="s">
        <v>2957</v>
      </c>
    </row>
    <row r="2512" spans="2:13" ht="13.15" customHeight="1" x14ac:dyDescent="0.2">
      <c r="B2512" s="61">
        <v>24</v>
      </c>
      <c r="C2512" s="82" t="s">
        <v>2935</v>
      </c>
      <c r="D2512" s="83" t="s">
        <v>2939</v>
      </c>
      <c r="E2512" s="84">
        <v>56588</v>
      </c>
      <c r="F2512" s="84" t="s">
        <v>631</v>
      </c>
      <c r="G2512" s="83" t="s">
        <v>2940</v>
      </c>
      <c r="H2512" s="85">
        <v>16051000</v>
      </c>
      <c r="I2512" s="85">
        <v>592</v>
      </c>
      <c r="J2512" s="83" t="s">
        <v>2941</v>
      </c>
      <c r="K2512" s="83" t="s">
        <v>2942</v>
      </c>
      <c r="L2512" s="86">
        <v>24</v>
      </c>
      <c r="M2512" s="83" t="s">
        <v>2958</v>
      </c>
    </row>
    <row r="2513" spans="2:13" ht="13.15" customHeight="1" x14ac:dyDescent="0.2">
      <c r="B2513" s="61">
        <v>25</v>
      </c>
      <c r="C2513" s="82" t="s">
        <v>2935</v>
      </c>
      <c r="D2513" s="83" t="s">
        <v>2939</v>
      </c>
      <c r="E2513" s="84">
        <v>56588</v>
      </c>
      <c r="F2513" s="84" t="s">
        <v>631</v>
      </c>
      <c r="G2513" s="83" t="s">
        <v>2940</v>
      </c>
      <c r="H2513" s="85">
        <v>16051000</v>
      </c>
      <c r="I2513" s="85">
        <v>592</v>
      </c>
      <c r="J2513" s="83" t="s">
        <v>2941</v>
      </c>
      <c r="K2513" s="83" t="s">
        <v>2942</v>
      </c>
      <c r="L2513" s="86">
        <v>25</v>
      </c>
      <c r="M2513" s="83" t="s">
        <v>2959</v>
      </c>
    </row>
    <row r="2514" spans="2:13" ht="13.15" customHeight="1" x14ac:dyDescent="0.2">
      <c r="B2514" s="61">
        <v>26</v>
      </c>
      <c r="C2514" s="82" t="s">
        <v>2935</v>
      </c>
      <c r="D2514" s="83" t="s">
        <v>2939</v>
      </c>
      <c r="E2514" s="84">
        <v>20472</v>
      </c>
      <c r="F2514" s="84" t="s">
        <v>741</v>
      </c>
      <c r="G2514" s="83" t="s">
        <v>2940</v>
      </c>
      <c r="H2514" s="85">
        <v>16051000</v>
      </c>
      <c r="I2514" s="85">
        <v>592</v>
      </c>
      <c r="J2514" s="83" t="s">
        <v>2941</v>
      </c>
      <c r="K2514" s="83" t="s">
        <v>2942</v>
      </c>
      <c r="L2514" s="86">
        <v>26</v>
      </c>
      <c r="M2514" s="83" t="s">
        <v>2960</v>
      </c>
    </row>
    <row r="2515" spans="2:13" ht="13.15" customHeight="1" x14ac:dyDescent="0.2">
      <c r="B2515" s="61">
        <v>27</v>
      </c>
      <c r="C2515" s="82" t="s">
        <v>2935</v>
      </c>
      <c r="D2515" s="83" t="s">
        <v>2939</v>
      </c>
      <c r="E2515" s="84">
        <v>56588</v>
      </c>
      <c r="F2515" s="84" t="s">
        <v>631</v>
      </c>
      <c r="G2515" s="83" t="s">
        <v>2940</v>
      </c>
      <c r="H2515" s="85">
        <v>16051000</v>
      </c>
      <c r="I2515" s="85">
        <v>592</v>
      </c>
      <c r="J2515" s="83" t="s">
        <v>2941</v>
      </c>
      <c r="K2515" s="83" t="s">
        <v>2942</v>
      </c>
      <c r="L2515" s="86">
        <v>27</v>
      </c>
      <c r="M2515" s="83" t="s">
        <v>2961</v>
      </c>
    </row>
    <row r="2516" spans="2:13" ht="13.15" customHeight="1" x14ac:dyDescent="0.2">
      <c r="B2516" s="61">
        <v>28</v>
      </c>
      <c r="C2516" s="82" t="s">
        <v>2935</v>
      </c>
      <c r="D2516" s="83" t="s">
        <v>2939</v>
      </c>
      <c r="E2516" s="84">
        <v>20533</v>
      </c>
      <c r="F2516" s="84" t="s">
        <v>606</v>
      </c>
      <c r="G2516" s="83" t="s">
        <v>2940</v>
      </c>
      <c r="H2516" s="85">
        <v>16051000</v>
      </c>
      <c r="I2516" s="85">
        <v>592</v>
      </c>
      <c r="J2516" s="83" t="s">
        <v>2941</v>
      </c>
      <c r="K2516" s="83" t="s">
        <v>2942</v>
      </c>
      <c r="L2516" s="86">
        <v>28</v>
      </c>
      <c r="M2516" s="83" t="s">
        <v>2962</v>
      </c>
    </row>
    <row r="2517" spans="2:13" ht="13.15" customHeight="1" x14ac:dyDescent="0.2">
      <c r="B2517" s="61">
        <v>29</v>
      </c>
      <c r="C2517" s="82" t="s">
        <v>2935</v>
      </c>
      <c r="D2517" s="83" t="s">
        <v>2939</v>
      </c>
      <c r="E2517" s="84">
        <v>20472</v>
      </c>
      <c r="F2517" s="84" t="s">
        <v>741</v>
      </c>
      <c r="G2517" s="83" t="s">
        <v>2940</v>
      </c>
      <c r="H2517" s="85">
        <v>16051000</v>
      </c>
      <c r="I2517" s="85">
        <v>592</v>
      </c>
      <c r="J2517" s="83" t="s">
        <v>2941</v>
      </c>
      <c r="K2517" s="83" t="s">
        <v>2942</v>
      </c>
      <c r="L2517" s="86">
        <v>29</v>
      </c>
      <c r="M2517" s="83" t="s">
        <v>2963</v>
      </c>
    </row>
    <row r="2518" spans="2:13" ht="13.15" customHeight="1" x14ac:dyDescent="0.2">
      <c r="B2518" s="61">
        <v>30</v>
      </c>
      <c r="C2518" s="82" t="s">
        <v>2935</v>
      </c>
      <c r="D2518" s="83" t="s">
        <v>2939</v>
      </c>
      <c r="E2518" s="84">
        <v>56588</v>
      </c>
      <c r="F2518" s="84" t="s">
        <v>631</v>
      </c>
      <c r="G2518" s="83" t="s">
        <v>2940</v>
      </c>
      <c r="H2518" s="85">
        <v>16051000</v>
      </c>
      <c r="I2518" s="85">
        <v>592</v>
      </c>
      <c r="J2518" s="83" t="s">
        <v>2941</v>
      </c>
      <c r="K2518" s="83" t="s">
        <v>2942</v>
      </c>
      <c r="L2518" s="86">
        <v>30</v>
      </c>
      <c r="M2518" s="83" t="s">
        <v>2964</v>
      </c>
    </row>
    <row r="2519" spans="2:13" ht="13.15" customHeight="1" x14ac:dyDescent="0.2">
      <c r="B2519" s="61">
        <v>32</v>
      </c>
      <c r="C2519" s="82" t="s">
        <v>2935</v>
      </c>
      <c r="D2519" s="83" t="s">
        <v>2939</v>
      </c>
      <c r="E2519" s="84">
        <v>56588</v>
      </c>
      <c r="F2519" s="84" t="s">
        <v>631</v>
      </c>
      <c r="G2519" s="83" t="s">
        <v>2940</v>
      </c>
      <c r="H2519" s="85">
        <v>16051000</v>
      </c>
      <c r="I2519" s="85">
        <v>592</v>
      </c>
      <c r="J2519" s="83" t="s">
        <v>2941</v>
      </c>
      <c r="K2519" s="83" t="s">
        <v>2942</v>
      </c>
      <c r="L2519" s="86">
        <v>32</v>
      </c>
      <c r="M2519" s="83" t="s">
        <v>2965</v>
      </c>
    </row>
    <row r="2520" spans="2:13" ht="13.15" customHeight="1" x14ac:dyDescent="0.2">
      <c r="B2520" s="61">
        <v>33</v>
      </c>
      <c r="C2520" s="82" t="s">
        <v>2935</v>
      </c>
      <c r="D2520" s="83" t="s">
        <v>2939</v>
      </c>
      <c r="E2520" s="84">
        <v>56588</v>
      </c>
      <c r="F2520" s="84" t="s">
        <v>631</v>
      </c>
      <c r="G2520" s="83" t="s">
        <v>2940</v>
      </c>
      <c r="H2520" s="85">
        <v>16051000</v>
      </c>
      <c r="I2520" s="85">
        <v>592</v>
      </c>
      <c r="J2520" s="83" t="s">
        <v>2941</v>
      </c>
      <c r="K2520" s="83" t="s">
        <v>2942</v>
      </c>
      <c r="L2520" s="86">
        <v>33</v>
      </c>
      <c r="M2520" s="83" t="s">
        <v>2966</v>
      </c>
    </row>
    <row r="2521" spans="2:13" ht="13.15" customHeight="1" x14ac:dyDescent="0.2">
      <c r="B2521" s="61">
        <v>34</v>
      </c>
      <c r="C2521" s="82" t="s">
        <v>2935</v>
      </c>
      <c r="D2521" s="83" t="s">
        <v>2939</v>
      </c>
      <c r="E2521" s="84">
        <v>20472</v>
      </c>
      <c r="F2521" s="84" t="s">
        <v>741</v>
      </c>
      <c r="G2521" s="83" t="s">
        <v>2940</v>
      </c>
      <c r="H2521" s="85">
        <v>16051000</v>
      </c>
      <c r="I2521" s="85">
        <v>592</v>
      </c>
      <c r="J2521" s="83" t="s">
        <v>2941</v>
      </c>
      <c r="K2521" s="83" t="s">
        <v>2942</v>
      </c>
      <c r="L2521" s="86">
        <v>34</v>
      </c>
      <c r="M2521" s="83" t="s">
        <v>2967</v>
      </c>
    </row>
    <row r="2522" spans="2:13" ht="13.15" customHeight="1" x14ac:dyDescent="0.2">
      <c r="B2522" s="61">
        <v>35</v>
      </c>
      <c r="C2522" s="82" t="s">
        <v>2935</v>
      </c>
      <c r="D2522" s="83" t="s">
        <v>2939</v>
      </c>
      <c r="E2522" s="84">
        <v>56587</v>
      </c>
      <c r="F2522" s="84" t="s">
        <v>907</v>
      </c>
      <c r="G2522" s="83" t="s">
        <v>2940</v>
      </c>
      <c r="H2522" s="85">
        <v>16051000</v>
      </c>
      <c r="I2522" s="85">
        <v>592</v>
      </c>
      <c r="J2522" s="83" t="s">
        <v>2941</v>
      </c>
      <c r="K2522" s="83" t="s">
        <v>2942</v>
      </c>
      <c r="L2522" s="86">
        <v>35</v>
      </c>
      <c r="M2522" s="83" t="s">
        <v>3189</v>
      </c>
    </row>
    <row r="2523" spans="2:13" ht="13.15" customHeight="1" x14ac:dyDescent="0.2">
      <c r="B2523" s="61">
        <v>36</v>
      </c>
      <c r="C2523" s="82" t="s">
        <v>2935</v>
      </c>
      <c r="D2523" s="83" t="s">
        <v>2939</v>
      </c>
      <c r="E2523" s="84">
        <v>56587</v>
      </c>
      <c r="F2523" s="84" t="s">
        <v>907</v>
      </c>
      <c r="G2523" s="83" t="s">
        <v>2940</v>
      </c>
      <c r="H2523" s="85">
        <v>16051000</v>
      </c>
      <c r="I2523" s="85">
        <v>592</v>
      </c>
      <c r="J2523" s="83" t="s">
        <v>2941</v>
      </c>
      <c r="K2523" s="83" t="s">
        <v>2942</v>
      </c>
      <c r="L2523" s="86">
        <v>36</v>
      </c>
      <c r="M2523" s="83" t="s">
        <v>2968</v>
      </c>
    </row>
    <row r="2524" spans="2:13" ht="13.15" customHeight="1" x14ac:dyDescent="0.2">
      <c r="B2524" s="61">
        <v>37</v>
      </c>
      <c r="C2524" s="82" t="s">
        <v>2935</v>
      </c>
      <c r="D2524" s="83" t="s">
        <v>2939</v>
      </c>
      <c r="E2524" s="84">
        <v>56588</v>
      </c>
      <c r="F2524" s="84" t="s">
        <v>631</v>
      </c>
      <c r="G2524" s="83" t="s">
        <v>2940</v>
      </c>
      <c r="H2524" s="85">
        <v>16051000</v>
      </c>
      <c r="I2524" s="85">
        <v>592</v>
      </c>
      <c r="J2524" s="83" t="s">
        <v>2941</v>
      </c>
      <c r="K2524" s="83" t="s">
        <v>2942</v>
      </c>
      <c r="L2524" s="86">
        <v>37</v>
      </c>
      <c r="M2524" s="83" t="s">
        <v>2969</v>
      </c>
    </row>
    <row r="2525" spans="2:13" ht="13.15" customHeight="1" x14ac:dyDescent="0.2">
      <c r="B2525" s="61">
        <v>38</v>
      </c>
      <c r="C2525" s="82" t="s">
        <v>2935</v>
      </c>
      <c r="D2525" s="83" t="s">
        <v>2939</v>
      </c>
      <c r="E2525" s="84">
        <v>20472</v>
      </c>
      <c r="F2525" s="84" t="s">
        <v>741</v>
      </c>
      <c r="G2525" s="83" t="s">
        <v>2940</v>
      </c>
      <c r="H2525" s="85">
        <v>16051000</v>
      </c>
      <c r="I2525" s="85">
        <v>592</v>
      </c>
      <c r="J2525" s="83" t="s">
        <v>2941</v>
      </c>
      <c r="K2525" s="83" t="s">
        <v>2942</v>
      </c>
      <c r="L2525" s="86">
        <v>38</v>
      </c>
      <c r="M2525" s="83" t="s">
        <v>2970</v>
      </c>
    </row>
    <row r="2526" spans="2:13" ht="13.15" customHeight="1" x14ac:dyDescent="0.2">
      <c r="B2526" s="61">
        <v>40</v>
      </c>
      <c r="C2526" s="82" t="s">
        <v>2935</v>
      </c>
      <c r="D2526" s="83" t="s">
        <v>2939</v>
      </c>
      <c r="E2526" s="84">
        <v>20472</v>
      </c>
      <c r="F2526" s="84" t="s">
        <v>741</v>
      </c>
      <c r="G2526" s="83" t="s">
        <v>2940</v>
      </c>
      <c r="H2526" s="85">
        <v>16051000</v>
      </c>
      <c r="I2526" s="85">
        <v>592</v>
      </c>
      <c r="J2526" s="83" t="s">
        <v>2941</v>
      </c>
      <c r="K2526" s="83" t="s">
        <v>2942</v>
      </c>
      <c r="L2526" s="86">
        <v>40</v>
      </c>
      <c r="M2526" s="83" t="s">
        <v>1597</v>
      </c>
    </row>
    <row r="2527" spans="2:13" ht="13.15" customHeight="1" x14ac:dyDescent="0.2">
      <c r="B2527" s="61">
        <v>41</v>
      </c>
      <c r="C2527" s="82" t="s">
        <v>2935</v>
      </c>
      <c r="D2527" s="83" t="s">
        <v>2939</v>
      </c>
      <c r="E2527" s="84">
        <v>20472</v>
      </c>
      <c r="F2527" s="84" t="s">
        <v>741</v>
      </c>
      <c r="G2527" s="83" t="s">
        <v>2940</v>
      </c>
      <c r="H2527" s="85">
        <v>16051000</v>
      </c>
      <c r="I2527" s="85">
        <v>592</v>
      </c>
      <c r="J2527" s="83" t="s">
        <v>2941</v>
      </c>
      <c r="K2527" s="83" t="s">
        <v>2942</v>
      </c>
      <c r="L2527" s="86">
        <v>41</v>
      </c>
      <c r="M2527" s="83" t="s">
        <v>3190</v>
      </c>
    </row>
    <row r="2528" spans="2:13" ht="13.15" customHeight="1" x14ac:dyDescent="0.2">
      <c r="B2528" s="61">
        <v>42</v>
      </c>
      <c r="C2528" s="82" t="s">
        <v>2935</v>
      </c>
      <c r="D2528" s="83" t="s">
        <v>2939</v>
      </c>
      <c r="E2528" s="84">
        <v>20472</v>
      </c>
      <c r="F2528" s="84" t="s">
        <v>741</v>
      </c>
      <c r="G2528" s="83" t="s">
        <v>2940</v>
      </c>
      <c r="H2528" s="85">
        <v>16051000</v>
      </c>
      <c r="I2528" s="85">
        <v>592</v>
      </c>
      <c r="J2528" s="83" t="s">
        <v>2941</v>
      </c>
      <c r="K2528" s="83" t="s">
        <v>2942</v>
      </c>
      <c r="L2528" s="86">
        <v>42</v>
      </c>
      <c r="M2528" s="83" t="s">
        <v>2971</v>
      </c>
    </row>
    <row r="2529" spans="2:13" ht="13.15" customHeight="1" x14ac:dyDescent="0.2">
      <c r="B2529" s="61">
        <v>43</v>
      </c>
      <c r="C2529" s="82" t="s">
        <v>2935</v>
      </c>
      <c r="D2529" s="83" t="s">
        <v>2939</v>
      </c>
      <c r="E2529" s="84">
        <v>56588</v>
      </c>
      <c r="F2529" s="84" t="s">
        <v>631</v>
      </c>
      <c r="G2529" s="83" t="s">
        <v>2940</v>
      </c>
      <c r="H2529" s="85">
        <v>16051000</v>
      </c>
      <c r="I2529" s="85">
        <v>592</v>
      </c>
      <c r="J2529" s="83" t="s">
        <v>2941</v>
      </c>
      <c r="K2529" s="83" t="s">
        <v>2942</v>
      </c>
      <c r="L2529" s="86">
        <v>43</v>
      </c>
      <c r="M2529" s="83" t="s">
        <v>2972</v>
      </c>
    </row>
    <row r="2530" spans="2:13" ht="13.15" customHeight="1" x14ac:dyDescent="0.2">
      <c r="B2530" s="61">
        <v>44</v>
      </c>
      <c r="C2530" s="82" t="s">
        <v>2935</v>
      </c>
      <c r="D2530" s="83" t="s">
        <v>2939</v>
      </c>
      <c r="E2530" s="84">
        <v>20533</v>
      </c>
      <c r="F2530" s="84" t="s">
        <v>606</v>
      </c>
      <c r="G2530" s="83" t="s">
        <v>2940</v>
      </c>
      <c r="H2530" s="85">
        <v>16051000</v>
      </c>
      <c r="I2530" s="85">
        <v>592</v>
      </c>
      <c r="J2530" s="83" t="s">
        <v>2941</v>
      </c>
      <c r="K2530" s="83" t="s">
        <v>2942</v>
      </c>
      <c r="L2530" s="86">
        <v>44</v>
      </c>
      <c r="M2530" s="83" t="s">
        <v>2973</v>
      </c>
    </row>
    <row r="2531" spans="2:13" ht="13.15" customHeight="1" x14ac:dyDescent="0.2">
      <c r="B2531" s="61">
        <v>45</v>
      </c>
      <c r="C2531" s="82" t="s">
        <v>2935</v>
      </c>
      <c r="D2531" s="83" t="s">
        <v>2939</v>
      </c>
      <c r="E2531" s="84">
        <v>56588</v>
      </c>
      <c r="F2531" s="84" t="s">
        <v>631</v>
      </c>
      <c r="G2531" s="83" t="s">
        <v>2940</v>
      </c>
      <c r="H2531" s="85">
        <v>16051000</v>
      </c>
      <c r="I2531" s="85">
        <v>592</v>
      </c>
      <c r="J2531" s="83" t="s">
        <v>2941</v>
      </c>
      <c r="K2531" s="83" t="s">
        <v>2942</v>
      </c>
      <c r="L2531" s="86">
        <v>45</v>
      </c>
      <c r="M2531" s="83" t="s">
        <v>2974</v>
      </c>
    </row>
    <row r="2532" spans="2:13" ht="13.15" customHeight="1" x14ac:dyDescent="0.2">
      <c r="B2532" s="61">
        <v>46</v>
      </c>
      <c r="C2532" s="82" t="s">
        <v>2935</v>
      </c>
      <c r="D2532" s="83" t="s">
        <v>2939</v>
      </c>
      <c r="E2532" s="84">
        <v>20472</v>
      </c>
      <c r="F2532" s="84" t="s">
        <v>741</v>
      </c>
      <c r="G2532" s="83" t="s">
        <v>2940</v>
      </c>
      <c r="H2532" s="85">
        <v>16051000</v>
      </c>
      <c r="I2532" s="85">
        <v>592</v>
      </c>
      <c r="J2532" s="83" t="s">
        <v>2941</v>
      </c>
      <c r="K2532" s="83" t="s">
        <v>2942</v>
      </c>
      <c r="L2532" s="86">
        <v>46</v>
      </c>
      <c r="M2532" s="83" t="s">
        <v>2975</v>
      </c>
    </row>
    <row r="2533" spans="2:13" ht="13.15" customHeight="1" x14ac:dyDescent="0.2">
      <c r="B2533" s="61">
        <v>48</v>
      </c>
      <c r="C2533" s="82" t="s">
        <v>2935</v>
      </c>
      <c r="D2533" s="83" t="s">
        <v>2939</v>
      </c>
      <c r="E2533" s="84">
        <v>20472</v>
      </c>
      <c r="F2533" s="84" t="s">
        <v>741</v>
      </c>
      <c r="G2533" s="83" t="s">
        <v>2940</v>
      </c>
      <c r="H2533" s="85">
        <v>16051000</v>
      </c>
      <c r="I2533" s="85">
        <v>592</v>
      </c>
      <c r="J2533" s="83" t="s">
        <v>2941</v>
      </c>
      <c r="K2533" s="83" t="s">
        <v>2942</v>
      </c>
      <c r="L2533" s="86">
        <v>48</v>
      </c>
      <c r="M2533" s="83" t="s">
        <v>2976</v>
      </c>
    </row>
    <row r="2534" spans="2:13" ht="13.15" customHeight="1" x14ac:dyDescent="0.2">
      <c r="B2534" s="61">
        <v>3241</v>
      </c>
      <c r="C2534" s="82" t="s">
        <v>2935</v>
      </c>
      <c r="D2534" s="83" t="s">
        <v>2939</v>
      </c>
      <c r="E2534" s="84">
        <v>20472</v>
      </c>
      <c r="F2534" s="84" t="s">
        <v>741</v>
      </c>
      <c r="G2534" s="83" t="s">
        <v>2940</v>
      </c>
      <c r="H2534" s="85">
        <v>16051000</v>
      </c>
      <c r="I2534" s="85">
        <v>592</v>
      </c>
      <c r="J2534" s="83" t="s">
        <v>2941</v>
      </c>
      <c r="K2534" s="83" t="s">
        <v>2942</v>
      </c>
      <c r="L2534" s="86">
        <v>3241</v>
      </c>
      <c r="M2534" s="83" t="s">
        <v>2977</v>
      </c>
    </row>
    <row r="2535" spans="2:13" ht="13.15" customHeight="1" x14ac:dyDescent="0.2">
      <c r="B2535" s="61">
        <v>49</v>
      </c>
      <c r="C2535" s="82" t="s">
        <v>2935</v>
      </c>
      <c r="D2535" s="83" t="s">
        <v>2939</v>
      </c>
      <c r="E2535" s="84">
        <v>20533</v>
      </c>
      <c r="F2535" s="84" t="s">
        <v>606</v>
      </c>
      <c r="G2535" s="83" t="s">
        <v>2940</v>
      </c>
      <c r="H2535" s="85">
        <v>16051000</v>
      </c>
      <c r="I2535" s="85">
        <v>592</v>
      </c>
      <c r="J2535" s="83" t="s">
        <v>2941</v>
      </c>
      <c r="K2535" s="83" t="s">
        <v>2942</v>
      </c>
      <c r="L2535" s="86">
        <v>49</v>
      </c>
      <c r="M2535" s="83" t="s">
        <v>2978</v>
      </c>
    </row>
    <row r="2536" spans="2:13" ht="13.15" customHeight="1" x14ac:dyDescent="0.2">
      <c r="B2536" s="61">
        <v>50</v>
      </c>
      <c r="C2536" s="82" t="s">
        <v>2935</v>
      </c>
      <c r="D2536" s="83" t="s">
        <v>2939</v>
      </c>
      <c r="E2536" s="84">
        <v>20533</v>
      </c>
      <c r="F2536" s="84" t="s">
        <v>606</v>
      </c>
      <c r="G2536" s="83" t="s">
        <v>2940</v>
      </c>
      <c r="H2536" s="85">
        <v>16051000</v>
      </c>
      <c r="I2536" s="85">
        <v>592</v>
      </c>
      <c r="J2536" s="83" t="s">
        <v>2941</v>
      </c>
      <c r="K2536" s="83" t="s">
        <v>2942</v>
      </c>
      <c r="L2536" s="86">
        <v>50</v>
      </c>
      <c r="M2536" s="83" t="s">
        <v>2979</v>
      </c>
    </row>
    <row r="2537" spans="2:13" ht="13.15" customHeight="1" x14ac:dyDescent="0.2">
      <c r="B2537" s="61">
        <v>51</v>
      </c>
      <c r="C2537" s="82" t="s">
        <v>2935</v>
      </c>
      <c r="D2537" s="83" t="s">
        <v>2939</v>
      </c>
      <c r="E2537" s="84">
        <v>20472</v>
      </c>
      <c r="F2537" s="84" t="s">
        <v>741</v>
      </c>
      <c r="G2537" s="83" t="s">
        <v>2940</v>
      </c>
      <c r="H2537" s="85">
        <v>16051000</v>
      </c>
      <c r="I2537" s="85">
        <v>592</v>
      </c>
      <c r="J2537" s="83" t="s">
        <v>2941</v>
      </c>
      <c r="K2537" s="83" t="s">
        <v>2942</v>
      </c>
      <c r="L2537" s="86">
        <v>51</v>
      </c>
      <c r="M2537" s="83" t="s">
        <v>2980</v>
      </c>
    </row>
    <row r="2538" spans="2:13" ht="13.15" customHeight="1" x14ac:dyDescent="0.2">
      <c r="B2538" s="61">
        <v>52</v>
      </c>
      <c r="C2538" s="82" t="s">
        <v>2935</v>
      </c>
      <c r="D2538" s="83" t="s">
        <v>2939</v>
      </c>
      <c r="E2538" s="84">
        <v>20472</v>
      </c>
      <c r="F2538" s="84" t="s">
        <v>741</v>
      </c>
      <c r="G2538" s="83" t="s">
        <v>2940</v>
      </c>
      <c r="H2538" s="85">
        <v>16051000</v>
      </c>
      <c r="I2538" s="85">
        <v>592</v>
      </c>
      <c r="J2538" s="83" t="s">
        <v>2941</v>
      </c>
      <c r="K2538" s="83" t="s">
        <v>2942</v>
      </c>
      <c r="L2538" s="86">
        <v>52</v>
      </c>
      <c r="M2538" s="83" t="s">
        <v>2981</v>
      </c>
    </row>
    <row r="2539" spans="2:13" ht="13.15" customHeight="1" x14ac:dyDescent="0.2">
      <c r="B2539" s="61">
        <v>53</v>
      </c>
      <c r="C2539" s="82" t="s">
        <v>2935</v>
      </c>
      <c r="D2539" s="83" t="s">
        <v>2939</v>
      </c>
      <c r="E2539" s="84">
        <v>20472</v>
      </c>
      <c r="F2539" s="84" t="s">
        <v>741</v>
      </c>
      <c r="G2539" s="83" t="s">
        <v>2940</v>
      </c>
      <c r="H2539" s="85">
        <v>16051000</v>
      </c>
      <c r="I2539" s="85">
        <v>592</v>
      </c>
      <c r="J2539" s="83" t="s">
        <v>2941</v>
      </c>
      <c r="K2539" s="83" t="s">
        <v>2942</v>
      </c>
      <c r="L2539" s="86">
        <v>53</v>
      </c>
      <c r="M2539" s="83" t="s">
        <v>2982</v>
      </c>
    </row>
    <row r="2540" spans="2:13" ht="13.15" customHeight="1" x14ac:dyDescent="0.2">
      <c r="B2540" s="61">
        <v>54</v>
      </c>
      <c r="C2540" s="82" t="s">
        <v>2935</v>
      </c>
      <c r="D2540" s="83" t="s">
        <v>2939</v>
      </c>
      <c r="E2540" s="84">
        <v>20472</v>
      </c>
      <c r="F2540" s="84" t="s">
        <v>741</v>
      </c>
      <c r="G2540" s="83" t="s">
        <v>2940</v>
      </c>
      <c r="H2540" s="85">
        <v>16051000</v>
      </c>
      <c r="I2540" s="85">
        <v>592</v>
      </c>
      <c r="J2540" s="83" t="s">
        <v>2941</v>
      </c>
      <c r="K2540" s="83" t="s">
        <v>2942</v>
      </c>
      <c r="L2540" s="86">
        <v>54</v>
      </c>
      <c r="M2540" s="83" t="s">
        <v>2983</v>
      </c>
    </row>
    <row r="2541" spans="2:13" ht="13.15" customHeight="1" x14ac:dyDescent="0.2">
      <c r="B2541" s="61">
        <v>55</v>
      </c>
      <c r="C2541" s="82" t="s">
        <v>2935</v>
      </c>
      <c r="D2541" s="83" t="s">
        <v>2939</v>
      </c>
      <c r="E2541" s="84">
        <v>56587</v>
      </c>
      <c r="F2541" s="84" t="s">
        <v>907</v>
      </c>
      <c r="G2541" s="83" t="s">
        <v>2940</v>
      </c>
      <c r="H2541" s="85">
        <v>16051000</v>
      </c>
      <c r="I2541" s="85">
        <v>592</v>
      </c>
      <c r="J2541" s="83" t="s">
        <v>2941</v>
      </c>
      <c r="K2541" s="83" t="s">
        <v>2942</v>
      </c>
      <c r="L2541" s="86">
        <v>55</v>
      </c>
      <c r="M2541" s="83" t="s">
        <v>2984</v>
      </c>
    </row>
    <row r="2542" spans="2:13" ht="13.15" customHeight="1" x14ac:dyDescent="0.2">
      <c r="B2542" s="61">
        <v>56</v>
      </c>
      <c r="C2542" s="82" t="s">
        <v>2935</v>
      </c>
      <c r="D2542" s="83" t="s">
        <v>2939</v>
      </c>
      <c r="E2542" s="84">
        <v>56588</v>
      </c>
      <c r="F2542" s="84" t="s">
        <v>631</v>
      </c>
      <c r="G2542" s="83" t="s">
        <v>2940</v>
      </c>
      <c r="H2542" s="85">
        <v>16051000</v>
      </c>
      <c r="I2542" s="85">
        <v>592</v>
      </c>
      <c r="J2542" s="83" t="s">
        <v>2941</v>
      </c>
      <c r="K2542" s="83" t="s">
        <v>2942</v>
      </c>
      <c r="L2542" s="86">
        <v>56</v>
      </c>
      <c r="M2542" s="83" t="s">
        <v>2985</v>
      </c>
    </row>
    <row r="2543" spans="2:13" ht="13.15" customHeight="1" x14ac:dyDescent="0.2">
      <c r="B2543" s="61">
        <v>57</v>
      </c>
      <c r="C2543" s="82" t="s">
        <v>2935</v>
      </c>
      <c r="D2543" s="83" t="s">
        <v>2939</v>
      </c>
      <c r="E2543" s="84">
        <v>20472</v>
      </c>
      <c r="F2543" s="84" t="s">
        <v>741</v>
      </c>
      <c r="G2543" s="83" t="s">
        <v>2940</v>
      </c>
      <c r="H2543" s="85">
        <v>16051000</v>
      </c>
      <c r="I2543" s="85">
        <v>592</v>
      </c>
      <c r="J2543" s="83" t="s">
        <v>2941</v>
      </c>
      <c r="K2543" s="83" t="s">
        <v>2942</v>
      </c>
      <c r="L2543" s="86">
        <v>57</v>
      </c>
      <c r="M2543" s="83" t="s">
        <v>2986</v>
      </c>
    </row>
    <row r="2544" spans="2:13" ht="13.15" customHeight="1" x14ac:dyDescent="0.2">
      <c r="B2544" s="61">
        <v>179</v>
      </c>
      <c r="C2544" s="82" t="s">
        <v>2938</v>
      </c>
      <c r="D2544" s="83" t="s">
        <v>2988</v>
      </c>
      <c r="E2544" s="84">
        <v>56605</v>
      </c>
      <c r="F2544" s="84" t="s">
        <v>948</v>
      </c>
      <c r="G2544" s="83" t="s">
        <v>2989</v>
      </c>
      <c r="H2544" s="85">
        <v>16055000</v>
      </c>
      <c r="I2544" s="85">
        <v>657</v>
      </c>
      <c r="J2544" s="83" t="s">
        <v>2990</v>
      </c>
      <c r="K2544" s="83" t="s">
        <v>2991</v>
      </c>
      <c r="L2544" s="86">
        <v>179</v>
      </c>
      <c r="M2544" s="83" t="s">
        <v>2992</v>
      </c>
    </row>
    <row r="2545" spans="2:13" ht="13.15" customHeight="1" x14ac:dyDescent="0.2">
      <c r="B2545" s="61">
        <v>180</v>
      </c>
      <c r="C2545" s="82" t="s">
        <v>2938</v>
      </c>
      <c r="D2545" s="83" t="s">
        <v>2988</v>
      </c>
      <c r="E2545" s="84">
        <v>56605</v>
      </c>
      <c r="F2545" s="84" t="s">
        <v>948</v>
      </c>
      <c r="G2545" s="83" t="s">
        <v>2989</v>
      </c>
      <c r="H2545" s="85">
        <v>16055000</v>
      </c>
      <c r="I2545" s="85">
        <v>657</v>
      </c>
      <c r="J2545" s="83" t="s">
        <v>2990</v>
      </c>
      <c r="K2545" s="83" t="s">
        <v>2991</v>
      </c>
      <c r="L2545" s="86">
        <v>180</v>
      </c>
      <c r="M2545" s="83" t="s">
        <v>2993</v>
      </c>
    </row>
    <row r="2546" spans="2:13" ht="13.15" customHeight="1" x14ac:dyDescent="0.2">
      <c r="B2546" s="61">
        <v>181</v>
      </c>
      <c r="C2546" s="82" t="s">
        <v>2938</v>
      </c>
      <c r="D2546" s="83" t="s">
        <v>2988</v>
      </c>
      <c r="E2546" s="84">
        <v>56605</v>
      </c>
      <c r="F2546" s="84" t="s">
        <v>948</v>
      </c>
      <c r="G2546" s="83" t="s">
        <v>2989</v>
      </c>
      <c r="H2546" s="85">
        <v>16055000</v>
      </c>
      <c r="I2546" s="85">
        <v>657</v>
      </c>
      <c r="J2546" s="83" t="s">
        <v>2990</v>
      </c>
      <c r="K2546" s="83" t="s">
        <v>2991</v>
      </c>
      <c r="L2546" s="86">
        <v>181</v>
      </c>
      <c r="M2546" s="83" t="s">
        <v>2994</v>
      </c>
    </row>
    <row r="2547" spans="2:13" ht="13.15" customHeight="1" x14ac:dyDescent="0.2">
      <c r="B2547" s="61">
        <v>182</v>
      </c>
      <c r="C2547" s="82" t="s">
        <v>2938</v>
      </c>
      <c r="D2547" s="83" t="s">
        <v>2988</v>
      </c>
      <c r="E2547" s="84">
        <v>56605</v>
      </c>
      <c r="F2547" s="84" t="s">
        <v>948</v>
      </c>
      <c r="G2547" s="83" t="s">
        <v>2989</v>
      </c>
      <c r="H2547" s="85">
        <v>16055000</v>
      </c>
      <c r="I2547" s="85">
        <v>657</v>
      </c>
      <c r="J2547" s="83" t="s">
        <v>2990</v>
      </c>
      <c r="K2547" s="83" t="s">
        <v>2991</v>
      </c>
      <c r="L2547" s="86">
        <v>182</v>
      </c>
      <c r="M2547" s="83" t="s">
        <v>3223</v>
      </c>
    </row>
    <row r="2548" spans="2:13" ht="13.15" customHeight="1" x14ac:dyDescent="0.2">
      <c r="B2548" s="61">
        <v>183</v>
      </c>
      <c r="C2548" s="82" t="s">
        <v>2938</v>
      </c>
      <c r="D2548" s="83" t="s">
        <v>2988</v>
      </c>
      <c r="E2548" s="84">
        <v>56605</v>
      </c>
      <c r="F2548" s="84" t="s">
        <v>948</v>
      </c>
      <c r="G2548" s="83" t="s">
        <v>2989</v>
      </c>
      <c r="H2548" s="85">
        <v>16055000</v>
      </c>
      <c r="I2548" s="85">
        <v>657</v>
      </c>
      <c r="J2548" s="83" t="s">
        <v>2990</v>
      </c>
      <c r="K2548" s="83" t="s">
        <v>2991</v>
      </c>
      <c r="L2548" s="86">
        <v>183</v>
      </c>
      <c r="M2548" s="83" t="s">
        <v>2995</v>
      </c>
    </row>
    <row r="2549" spans="2:13" ht="13.15" customHeight="1" x14ac:dyDescent="0.2">
      <c r="B2549" s="61">
        <v>184</v>
      </c>
      <c r="C2549" s="82" t="s">
        <v>2938</v>
      </c>
      <c r="D2549" s="83" t="s">
        <v>2988</v>
      </c>
      <c r="E2549" s="84">
        <v>56605</v>
      </c>
      <c r="F2549" s="84" t="s">
        <v>948</v>
      </c>
      <c r="G2549" s="83" t="s">
        <v>2989</v>
      </c>
      <c r="H2549" s="85">
        <v>16055000</v>
      </c>
      <c r="I2549" s="85">
        <v>657</v>
      </c>
      <c r="J2549" s="83" t="s">
        <v>2990</v>
      </c>
      <c r="K2549" s="83" t="s">
        <v>2991</v>
      </c>
      <c r="L2549" s="86">
        <v>184</v>
      </c>
      <c r="M2549" s="83" t="s">
        <v>3194</v>
      </c>
    </row>
    <row r="2550" spans="2:13" ht="13.15" customHeight="1" x14ac:dyDescent="0.2">
      <c r="B2550" s="61">
        <v>185</v>
      </c>
      <c r="C2550" s="82" t="s">
        <v>2938</v>
      </c>
      <c r="D2550" s="83" t="s">
        <v>2988</v>
      </c>
      <c r="E2550" s="84">
        <v>56605</v>
      </c>
      <c r="F2550" s="84" t="s">
        <v>948</v>
      </c>
      <c r="G2550" s="83" t="s">
        <v>2989</v>
      </c>
      <c r="H2550" s="85">
        <v>16055000</v>
      </c>
      <c r="I2550" s="85">
        <v>657</v>
      </c>
      <c r="J2550" s="83" t="s">
        <v>2990</v>
      </c>
      <c r="K2550" s="83" t="s">
        <v>2991</v>
      </c>
      <c r="L2550" s="86">
        <v>185</v>
      </c>
      <c r="M2550" s="83" t="s">
        <v>2996</v>
      </c>
    </row>
    <row r="2551" spans="2:13" ht="13.15" customHeight="1" x14ac:dyDescent="0.2">
      <c r="B2551" s="61">
        <v>187</v>
      </c>
      <c r="C2551" s="82" t="s">
        <v>2938</v>
      </c>
      <c r="D2551" s="83" t="s">
        <v>2988</v>
      </c>
      <c r="E2551" s="84">
        <v>56605</v>
      </c>
      <c r="F2551" s="84" t="s">
        <v>948</v>
      </c>
      <c r="G2551" s="83" t="s">
        <v>2989</v>
      </c>
      <c r="H2551" s="85">
        <v>16055000</v>
      </c>
      <c r="I2551" s="85">
        <v>657</v>
      </c>
      <c r="J2551" s="83" t="s">
        <v>2990</v>
      </c>
      <c r="K2551" s="83" t="s">
        <v>2991</v>
      </c>
      <c r="L2551" s="86">
        <v>187</v>
      </c>
      <c r="M2551" s="83" t="s">
        <v>2405</v>
      </c>
    </row>
    <row r="2552" spans="2:13" ht="13.15" customHeight="1" x14ac:dyDescent="0.2">
      <c r="B2552" s="61">
        <v>189</v>
      </c>
      <c r="C2552" s="82" t="s">
        <v>2938</v>
      </c>
      <c r="D2552" s="83" t="s">
        <v>2988</v>
      </c>
      <c r="E2552" s="84">
        <v>56605</v>
      </c>
      <c r="F2552" s="84" t="s">
        <v>948</v>
      </c>
      <c r="G2552" s="83" t="s">
        <v>2989</v>
      </c>
      <c r="H2552" s="85">
        <v>16055000</v>
      </c>
      <c r="I2552" s="85">
        <v>657</v>
      </c>
      <c r="J2552" s="83" t="s">
        <v>2990</v>
      </c>
      <c r="K2552" s="83" t="s">
        <v>2991</v>
      </c>
      <c r="L2552" s="86">
        <v>189</v>
      </c>
      <c r="M2552" s="83" t="s">
        <v>2997</v>
      </c>
    </row>
    <row r="2553" spans="2:13" ht="13.15" customHeight="1" x14ac:dyDescent="0.2">
      <c r="B2553" s="61">
        <v>190</v>
      </c>
      <c r="C2553" s="82" t="s">
        <v>2938</v>
      </c>
      <c r="D2553" s="83" t="s">
        <v>2988</v>
      </c>
      <c r="E2553" s="84">
        <v>56605</v>
      </c>
      <c r="F2553" s="84" t="s">
        <v>948</v>
      </c>
      <c r="G2553" s="83" t="s">
        <v>2989</v>
      </c>
      <c r="H2553" s="85">
        <v>16055000</v>
      </c>
      <c r="I2553" s="85">
        <v>657</v>
      </c>
      <c r="J2553" s="83" t="s">
        <v>2990</v>
      </c>
      <c r="K2553" s="83" t="s">
        <v>2991</v>
      </c>
      <c r="L2553" s="86">
        <v>190</v>
      </c>
      <c r="M2553" s="83" t="s">
        <v>2998</v>
      </c>
    </row>
    <row r="2554" spans="2:13" ht="13.15" customHeight="1" x14ac:dyDescent="0.2">
      <c r="B2554" s="61">
        <v>191</v>
      </c>
      <c r="C2554" s="82" t="s">
        <v>2938</v>
      </c>
      <c r="D2554" s="83" t="s">
        <v>2988</v>
      </c>
      <c r="E2554" s="84">
        <v>56605</v>
      </c>
      <c r="F2554" s="84" t="s">
        <v>948</v>
      </c>
      <c r="G2554" s="83" t="s">
        <v>2989</v>
      </c>
      <c r="H2554" s="85">
        <v>16055000</v>
      </c>
      <c r="I2554" s="85">
        <v>657</v>
      </c>
      <c r="J2554" s="83" t="s">
        <v>2990</v>
      </c>
      <c r="K2554" s="83" t="s">
        <v>2991</v>
      </c>
      <c r="L2554" s="86">
        <v>191</v>
      </c>
      <c r="M2554" s="83" t="s">
        <v>3222</v>
      </c>
    </row>
    <row r="2555" spans="2:13" ht="13.15" customHeight="1" x14ac:dyDescent="0.2">
      <c r="B2555" s="61">
        <v>192</v>
      </c>
      <c r="C2555" s="82" t="s">
        <v>2938</v>
      </c>
      <c r="D2555" s="83" t="s">
        <v>2988</v>
      </c>
      <c r="E2555" s="84">
        <v>56605</v>
      </c>
      <c r="F2555" s="84" t="s">
        <v>948</v>
      </c>
      <c r="G2555" s="83" t="s">
        <v>2989</v>
      </c>
      <c r="H2555" s="85">
        <v>16055000</v>
      </c>
      <c r="I2555" s="85">
        <v>657</v>
      </c>
      <c r="J2555" s="83" t="s">
        <v>2990</v>
      </c>
      <c r="K2555" s="83" t="s">
        <v>2991</v>
      </c>
      <c r="L2555" s="86">
        <v>192</v>
      </c>
      <c r="M2555" s="83" t="s">
        <v>2999</v>
      </c>
    </row>
    <row r="2556" spans="2:13" ht="13.15" customHeight="1" x14ac:dyDescent="0.2">
      <c r="B2556" s="61">
        <v>193</v>
      </c>
      <c r="C2556" s="82" t="s">
        <v>2938</v>
      </c>
      <c r="D2556" s="83" t="s">
        <v>2988</v>
      </c>
      <c r="E2556" s="84">
        <v>56605</v>
      </c>
      <c r="F2556" s="84" t="s">
        <v>948</v>
      </c>
      <c r="G2556" s="83" t="s">
        <v>2989</v>
      </c>
      <c r="H2556" s="85">
        <v>16055000</v>
      </c>
      <c r="I2556" s="85">
        <v>657</v>
      </c>
      <c r="J2556" s="83" t="s">
        <v>2990</v>
      </c>
      <c r="K2556" s="83" t="s">
        <v>2991</v>
      </c>
      <c r="L2556" s="86">
        <v>193</v>
      </c>
      <c r="M2556" s="83" t="s">
        <v>2991</v>
      </c>
    </row>
    <row r="2557" spans="2:13" ht="13.15" customHeight="1" x14ac:dyDescent="0.2">
      <c r="B2557" s="61">
        <v>1789</v>
      </c>
      <c r="C2557" s="82" t="s">
        <v>2987</v>
      </c>
      <c r="D2557" s="83" t="s">
        <v>3001</v>
      </c>
      <c r="E2557" s="84">
        <v>56605</v>
      </c>
      <c r="F2557" s="84" t="s">
        <v>948</v>
      </c>
      <c r="G2557" s="83" t="s">
        <v>743</v>
      </c>
      <c r="H2557" s="85">
        <v>16071093</v>
      </c>
      <c r="I2557" s="85">
        <v>805</v>
      </c>
      <c r="J2557" s="83" t="s">
        <v>3002</v>
      </c>
      <c r="K2557" s="83" t="s">
        <v>3002</v>
      </c>
      <c r="L2557" s="86">
        <v>1789</v>
      </c>
      <c r="M2557" s="83" t="s">
        <v>3002</v>
      </c>
    </row>
    <row r="2558" spans="2:13" ht="13.15" customHeight="1" x14ac:dyDescent="0.2">
      <c r="B2558" s="61">
        <v>1682</v>
      </c>
      <c r="C2558" s="82" t="s">
        <v>3000</v>
      </c>
      <c r="D2558" s="83" t="s">
        <v>3004</v>
      </c>
      <c r="E2558" s="84">
        <v>56605</v>
      </c>
      <c r="F2558" s="84" t="s">
        <v>948</v>
      </c>
      <c r="G2558" s="83" t="s">
        <v>743</v>
      </c>
      <c r="H2558" s="85">
        <v>16071009</v>
      </c>
      <c r="I2558" s="85">
        <v>834</v>
      </c>
      <c r="J2558" s="83" t="s">
        <v>3005</v>
      </c>
      <c r="K2558" s="83" t="s">
        <v>3005</v>
      </c>
      <c r="L2558" s="86">
        <v>1682</v>
      </c>
      <c r="M2558" s="83" t="s">
        <v>3005</v>
      </c>
    </row>
    <row r="2559" spans="2:13" ht="13.15" customHeight="1" x14ac:dyDescent="0.2">
      <c r="B2559" s="61">
        <v>2234</v>
      </c>
      <c r="C2559" s="82" t="s">
        <v>3003</v>
      </c>
      <c r="D2559" s="83" t="s">
        <v>3007</v>
      </c>
      <c r="E2559" s="84">
        <v>56607</v>
      </c>
      <c r="F2559" s="84" t="s">
        <v>1122</v>
      </c>
      <c r="G2559" s="83" t="s">
        <v>1141</v>
      </c>
      <c r="H2559" s="85">
        <v>16074016</v>
      </c>
      <c r="I2559" s="85">
        <v>1039</v>
      </c>
      <c r="J2559" s="83" t="s">
        <v>1515</v>
      </c>
      <c r="K2559" s="83" t="s">
        <v>1515</v>
      </c>
      <c r="L2559" s="86">
        <v>2234</v>
      </c>
      <c r="M2559" s="83" t="s">
        <v>3008</v>
      </c>
    </row>
    <row r="2560" spans="2:13" ht="13.15" customHeight="1" x14ac:dyDescent="0.2">
      <c r="B2560" s="61">
        <v>2235</v>
      </c>
      <c r="C2560" s="82" t="s">
        <v>3003</v>
      </c>
      <c r="D2560" s="83" t="s">
        <v>3007</v>
      </c>
      <c r="E2560" s="84">
        <v>56607</v>
      </c>
      <c r="F2560" s="84" t="s">
        <v>1122</v>
      </c>
      <c r="G2560" s="83" t="s">
        <v>1141</v>
      </c>
      <c r="H2560" s="85">
        <v>16074016</v>
      </c>
      <c r="I2560" s="85">
        <v>1039</v>
      </c>
      <c r="J2560" s="83" t="s">
        <v>1515</v>
      </c>
      <c r="K2560" s="83" t="s">
        <v>1515</v>
      </c>
      <c r="L2560" s="86">
        <v>2235</v>
      </c>
      <c r="M2560" s="83" t="s">
        <v>1515</v>
      </c>
    </row>
    <row r="2561" spans="2:13" ht="13.15" customHeight="1" x14ac:dyDescent="0.2">
      <c r="B2561" s="61">
        <v>2236</v>
      </c>
      <c r="C2561" s="82" t="s">
        <v>3003</v>
      </c>
      <c r="D2561" s="83" t="s">
        <v>3007</v>
      </c>
      <c r="E2561" s="84">
        <v>56607</v>
      </c>
      <c r="F2561" s="84" t="s">
        <v>1122</v>
      </c>
      <c r="G2561" s="83" t="s">
        <v>1141</v>
      </c>
      <c r="H2561" s="85">
        <v>16074016</v>
      </c>
      <c r="I2561" s="85">
        <v>1039</v>
      </c>
      <c r="J2561" s="83" t="s">
        <v>1515</v>
      </c>
      <c r="K2561" s="83" t="s">
        <v>1515</v>
      </c>
      <c r="L2561" s="86">
        <v>2236</v>
      </c>
      <c r="M2561" s="83" t="s">
        <v>3009</v>
      </c>
    </row>
    <row r="2562" spans="2:13" ht="13.15" customHeight="1" x14ac:dyDescent="0.2">
      <c r="B2562" s="61">
        <v>2237</v>
      </c>
      <c r="C2562" s="82" t="s">
        <v>3003</v>
      </c>
      <c r="D2562" s="83" t="s">
        <v>3007</v>
      </c>
      <c r="E2562" s="84">
        <v>56610</v>
      </c>
      <c r="F2562" s="84" t="s">
        <v>1771</v>
      </c>
      <c r="G2562" s="83" t="s">
        <v>1141</v>
      </c>
      <c r="H2562" s="85">
        <v>16074016</v>
      </c>
      <c r="I2562" s="85">
        <v>1039</v>
      </c>
      <c r="J2562" s="83" t="s">
        <v>1515</v>
      </c>
      <c r="K2562" s="83" t="s">
        <v>1515</v>
      </c>
      <c r="L2562" s="86">
        <v>2237</v>
      </c>
      <c r="M2562" s="83" t="s">
        <v>3010</v>
      </c>
    </row>
    <row r="2563" spans="2:13" ht="13.15" customHeight="1" x14ac:dyDescent="0.2">
      <c r="B2563" s="61">
        <v>2188</v>
      </c>
      <c r="C2563" s="82" t="s">
        <v>3006</v>
      </c>
      <c r="D2563" s="83" t="s">
        <v>3012</v>
      </c>
      <c r="E2563" s="84">
        <v>20891</v>
      </c>
      <c r="F2563" s="84" t="s">
        <v>934</v>
      </c>
      <c r="G2563" s="83" t="s">
        <v>1141</v>
      </c>
      <c r="H2563" s="85">
        <v>16074007</v>
      </c>
      <c r="I2563" s="85">
        <v>1026</v>
      </c>
      <c r="J2563" s="83" t="s">
        <v>3013</v>
      </c>
      <c r="K2563" s="83" t="s">
        <v>3013</v>
      </c>
      <c r="L2563" s="86">
        <v>2188</v>
      </c>
      <c r="M2563" s="83" t="s">
        <v>3013</v>
      </c>
    </row>
    <row r="2564" spans="2:13" ht="13.15" customHeight="1" x14ac:dyDescent="0.2">
      <c r="B2564" s="61">
        <v>2309</v>
      </c>
      <c r="C2564" s="82" t="s">
        <v>3011</v>
      </c>
      <c r="D2564" s="83" t="s">
        <v>3015</v>
      </c>
      <c r="E2564" s="84">
        <v>20891</v>
      </c>
      <c r="F2564" s="84" t="s">
        <v>934</v>
      </c>
      <c r="G2564" s="83" t="s">
        <v>1141</v>
      </c>
      <c r="H2564" s="85">
        <v>16074059</v>
      </c>
      <c r="I2564" s="85">
        <v>906</v>
      </c>
      <c r="J2564" s="83" t="s">
        <v>3016</v>
      </c>
      <c r="K2564" s="83" t="s">
        <v>3016</v>
      </c>
      <c r="L2564" s="86">
        <v>2309</v>
      </c>
      <c r="M2564" s="83" t="s">
        <v>3016</v>
      </c>
    </row>
    <row r="2565" spans="2:13" ht="13.15" customHeight="1" x14ac:dyDescent="0.2">
      <c r="B2565" s="61">
        <v>2362</v>
      </c>
      <c r="C2565" s="82" t="s">
        <v>3014</v>
      </c>
      <c r="D2565" s="83" t="s">
        <v>3018</v>
      </c>
      <c r="E2565" s="84">
        <v>20872</v>
      </c>
      <c r="F2565" s="84" t="s">
        <v>1966</v>
      </c>
      <c r="G2565" s="83" t="s">
        <v>1141</v>
      </c>
      <c r="H2565" s="85">
        <v>16074093</v>
      </c>
      <c r="I2565" s="85">
        <v>918</v>
      </c>
      <c r="J2565" s="83" t="s">
        <v>3019</v>
      </c>
      <c r="K2565" s="83" t="s">
        <v>3020</v>
      </c>
      <c r="L2565" s="86">
        <v>2362</v>
      </c>
      <c r="M2565" s="83" t="s">
        <v>3020</v>
      </c>
    </row>
    <row r="2566" spans="2:13" ht="13.15" customHeight="1" x14ac:dyDescent="0.2">
      <c r="B2566" s="61">
        <v>3196</v>
      </c>
      <c r="C2566" s="82" t="s">
        <v>3017</v>
      </c>
      <c r="D2566" s="83" t="s">
        <v>3022</v>
      </c>
      <c r="E2566" s="84">
        <v>20535</v>
      </c>
      <c r="F2566" s="84" t="s">
        <v>2775</v>
      </c>
      <c r="G2566" s="83" t="s">
        <v>2710</v>
      </c>
      <c r="H2566" s="85">
        <v>16077032</v>
      </c>
      <c r="I2566" s="85">
        <v>561</v>
      </c>
      <c r="J2566" s="83" t="s">
        <v>3023</v>
      </c>
      <c r="K2566" s="83" t="s">
        <v>3024</v>
      </c>
      <c r="L2566" s="86">
        <v>3196</v>
      </c>
      <c r="M2566" s="83" t="s">
        <v>3025</v>
      </c>
    </row>
    <row r="2567" spans="2:13" ht="13.15" customHeight="1" x14ac:dyDescent="0.2">
      <c r="B2567" s="61">
        <v>3084</v>
      </c>
      <c r="C2567" s="82" t="s">
        <v>3017</v>
      </c>
      <c r="D2567" s="83" t="s">
        <v>3022</v>
      </c>
      <c r="E2567" s="84">
        <v>20535</v>
      </c>
      <c r="F2567" s="84" t="s">
        <v>2775</v>
      </c>
      <c r="G2567" s="83" t="s">
        <v>2710</v>
      </c>
      <c r="H2567" s="85">
        <v>16077032</v>
      </c>
      <c r="I2567" s="85">
        <v>561</v>
      </c>
      <c r="J2567" s="83" t="s">
        <v>3023</v>
      </c>
      <c r="K2567" s="83" t="s">
        <v>3024</v>
      </c>
      <c r="L2567" s="86">
        <v>3084</v>
      </c>
      <c r="M2567" s="83" t="s">
        <v>3026</v>
      </c>
    </row>
    <row r="2568" spans="2:13" ht="13.15" customHeight="1" x14ac:dyDescent="0.2">
      <c r="B2568" s="61">
        <v>3085</v>
      </c>
      <c r="C2568" s="82" t="s">
        <v>3017</v>
      </c>
      <c r="D2568" s="83" t="s">
        <v>3022</v>
      </c>
      <c r="E2568" s="84">
        <v>20535</v>
      </c>
      <c r="F2568" s="84" t="s">
        <v>2775</v>
      </c>
      <c r="G2568" s="83" t="s">
        <v>2710</v>
      </c>
      <c r="H2568" s="85">
        <v>16077032</v>
      </c>
      <c r="I2568" s="85">
        <v>561</v>
      </c>
      <c r="J2568" s="83" t="s">
        <v>3023</v>
      </c>
      <c r="K2568" s="83" t="s">
        <v>3024</v>
      </c>
      <c r="L2568" s="86">
        <v>3085</v>
      </c>
      <c r="M2568" s="83" t="s">
        <v>3027</v>
      </c>
    </row>
    <row r="2569" spans="2:13" ht="13.15" customHeight="1" x14ac:dyDescent="0.2">
      <c r="B2569" s="61">
        <v>3086</v>
      </c>
      <c r="C2569" s="82" t="s">
        <v>3017</v>
      </c>
      <c r="D2569" s="83" t="s">
        <v>3022</v>
      </c>
      <c r="E2569" s="84">
        <v>20535</v>
      </c>
      <c r="F2569" s="84" t="s">
        <v>2775</v>
      </c>
      <c r="G2569" s="83" t="s">
        <v>2710</v>
      </c>
      <c r="H2569" s="85">
        <v>16077032</v>
      </c>
      <c r="I2569" s="85">
        <v>561</v>
      </c>
      <c r="J2569" s="83" t="s">
        <v>3023</v>
      </c>
      <c r="K2569" s="83" t="s">
        <v>3024</v>
      </c>
      <c r="L2569" s="86">
        <v>3086</v>
      </c>
      <c r="M2569" s="83" t="s">
        <v>3028</v>
      </c>
    </row>
    <row r="2570" spans="2:13" ht="13.15" customHeight="1" x14ac:dyDescent="0.2">
      <c r="B2570" s="61">
        <v>3087</v>
      </c>
      <c r="C2570" s="82" t="s">
        <v>3017</v>
      </c>
      <c r="D2570" s="83" t="s">
        <v>3022</v>
      </c>
      <c r="E2570" s="84">
        <v>20535</v>
      </c>
      <c r="F2570" s="84" t="s">
        <v>2775</v>
      </c>
      <c r="G2570" s="83" t="s">
        <v>2710</v>
      </c>
      <c r="H2570" s="85">
        <v>16077032</v>
      </c>
      <c r="I2570" s="85">
        <v>561</v>
      </c>
      <c r="J2570" s="83" t="s">
        <v>3023</v>
      </c>
      <c r="K2570" s="83" t="s">
        <v>3024</v>
      </c>
      <c r="L2570" s="86">
        <v>3087</v>
      </c>
      <c r="M2570" s="83" t="s">
        <v>3024</v>
      </c>
    </row>
    <row r="2571" spans="2:13" ht="13.15" customHeight="1" x14ac:dyDescent="0.2">
      <c r="B2571" s="61">
        <v>3088</v>
      </c>
      <c r="C2571" s="82" t="s">
        <v>3017</v>
      </c>
      <c r="D2571" s="83" t="s">
        <v>3022</v>
      </c>
      <c r="E2571" s="84">
        <v>20535</v>
      </c>
      <c r="F2571" s="84" t="s">
        <v>2775</v>
      </c>
      <c r="G2571" s="83" t="s">
        <v>2710</v>
      </c>
      <c r="H2571" s="85">
        <v>16077032</v>
      </c>
      <c r="I2571" s="85">
        <v>561</v>
      </c>
      <c r="J2571" s="83" t="s">
        <v>3023</v>
      </c>
      <c r="K2571" s="83" t="s">
        <v>3024</v>
      </c>
      <c r="L2571" s="86">
        <v>3088</v>
      </c>
      <c r="M2571" s="83" t="s">
        <v>3029</v>
      </c>
    </row>
    <row r="2572" spans="2:13" ht="13.15" customHeight="1" x14ac:dyDescent="0.2">
      <c r="B2572" s="61">
        <v>3200</v>
      </c>
      <c r="C2572" s="82" t="s">
        <v>3017</v>
      </c>
      <c r="D2572" s="83" t="s">
        <v>3022</v>
      </c>
      <c r="E2572" s="84">
        <v>20649</v>
      </c>
      <c r="F2572" s="84" t="s">
        <v>2723</v>
      </c>
      <c r="G2572" s="83" t="s">
        <v>2710</v>
      </c>
      <c r="H2572" s="85">
        <v>16077032</v>
      </c>
      <c r="I2572" s="85">
        <v>561</v>
      </c>
      <c r="J2572" s="83" t="s">
        <v>3023</v>
      </c>
      <c r="K2572" s="83" t="s">
        <v>3024</v>
      </c>
      <c r="L2572" s="86">
        <v>3200</v>
      </c>
      <c r="M2572" s="83" t="s">
        <v>3030</v>
      </c>
    </row>
    <row r="2573" spans="2:13" ht="13.15" customHeight="1" x14ac:dyDescent="0.2">
      <c r="B2573" s="61">
        <v>3089</v>
      </c>
      <c r="C2573" s="82" t="s">
        <v>3017</v>
      </c>
      <c r="D2573" s="83" t="s">
        <v>3022</v>
      </c>
      <c r="E2573" s="84">
        <v>20535</v>
      </c>
      <c r="F2573" s="84" t="s">
        <v>2775</v>
      </c>
      <c r="G2573" s="83" t="s">
        <v>2710</v>
      </c>
      <c r="H2573" s="85">
        <v>16077032</v>
      </c>
      <c r="I2573" s="85">
        <v>561</v>
      </c>
      <c r="J2573" s="83" t="s">
        <v>3023</v>
      </c>
      <c r="K2573" s="83" t="s">
        <v>3024</v>
      </c>
      <c r="L2573" s="86">
        <v>3089</v>
      </c>
      <c r="M2573" s="83" t="s">
        <v>3031</v>
      </c>
    </row>
    <row r="2574" spans="2:13" ht="13.15" customHeight="1" x14ac:dyDescent="0.2">
      <c r="B2574" s="61">
        <v>3202</v>
      </c>
      <c r="C2574" s="82" t="s">
        <v>3017</v>
      </c>
      <c r="D2574" s="83" t="s">
        <v>3022</v>
      </c>
      <c r="E2574" s="84">
        <v>20535</v>
      </c>
      <c r="F2574" s="84" t="s">
        <v>2775</v>
      </c>
      <c r="G2574" s="83" t="s">
        <v>2710</v>
      </c>
      <c r="H2574" s="85">
        <v>16077032</v>
      </c>
      <c r="I2574" s="85">
        <v>561</v>
      </c>
      <c r="J2574" s="83" t="s">
        <v>3023</v>
      </c>
      <c r="K2574" s="83" t="s">
        <v>3024</v>
      </c>
      <c r="L2574" s="86">
        <v>3202</v>
      </c>
      <c r="M2574" s="83" t="s">
        <v>2306</v>
      </c>
    </row>
    <row r="2575" spans="2:13" ht="13.15" customHeight="1" x14ac:dyDescent="0.2">
      <c r="B2575" s="61">
        <v>3090</v>
      </c>
      <c r="C2575" s="82" t="s">
        <v>3017</v>
      </c>
      <c r="D2575" s="83" t="s">
        <v>3022</v>
      </c>
      <c r="E2575" s="84">
        <v>20535</v>
      </c>
      <c r="F2575" s="84" t="s">
        <v>2775</v>
      </c>
      <c r="G2575" s="83" t="s">
        <v>2710</v>
      </c>
      <c r="H2575" s="85">
        <v>16077032</v>
      </c>
      <c r="I2575" s="85">
        <v>561</v>
      </c>
      <c r="J2575" s="83" t="s">
        <v>3023</v>
      </c>
      <c r="K2575" s="83" t="s">
        <v>3024</v>
      </c>
      <c r="L2575" s="86">
        <v>3090</v>
      </c>
      <c r="M2575" s="83" t="s">
        <v>3032</v>
      </c>
    </row>
    <row r="2576" spans="2:13" ht="13.15" customHeight="1" x14ac:dyDescent="0.2">
      <c r="B2576" s="61">
        <v>3205</v>
      </c>
      <c r="C2576" s="82" t="s">
        <v>3017</v>
      </c>
      <c r="D2576" s="83" t="s">
        <v>3022</v>
      </c>
      <c r="E2576" s="84">
        <v>20535</v>
      </c>
      <c r="F2576" s="84" t="s">
        <v>2775</v>
      </c>
      <c r="G2576" s="83" t="s">
        <v>2710</v>
      </c>
      <c r="H2576" s="85">
        <v>16077032</v>
      </c>
      <c r="I2576" s="85">
        <v>561</v>
      </c>
      <c r="J2576" s="83" t="s">
        <v>3023</v>
      </c>
      <c r="K2576" s="83" t="s">
        <v>3024</v>
      </c>
      <c r="L2576" s="86">
        <v>3205</v>
      </c>
      <c r="M2576" s="83" t="s">
        <v>2058</v>
      </c>
    </row>
    <row r="2577" spans="2:13" ht="13.15" customHeight="1" x14ac:dyDescent="0.2">
      <c r="B2577" s="61">
        <v>3206</v>
      </c>
      <c r="C2577" s="82" t="s">
        <v>3017</v>
      </c>
      <c r="D2577" s="83" t="s">
        <v>3022</v>
      </c>
      <c r="E2577" s="84">
        <v>20535</v>
      </c>
      <c r="F2577" s="84" t="s">
        <v>2775</v>
      </c>
      <c r="G2577" s="83" t="s">
        <v>2710</v>
      </c>
      <c r="H2577" s="85">
        <v>16077032</v>
      </c>
      <c r="I2577" s="85">
        <v>561</v>
      </c>
      <c r="J2577" s="83" t="s">
        <v>3023</v>
      </c>
      <c r="K2577" s="83" t="s">
        <v>3024</v>
      </c>
      <c r="L2577" s="86">
        <v>3206</v>
      </c>
      <c r="M2577" s="83" t="s">
        <v>3033</v>
      </c>
    </row>
    <row r="2578" spans="2:13" ht="13.15" customHeight="1" x14ac:dyDescent="0.2">
      <c r="B2578" s="61">
        <v>2968</v>
      </c>
      <c r="C2578" s="82" t="s">
        <v>3021</v>
      </c>
      <c r="D2578" s="83" t="s">
        <v>3035</v>
      </c>
      <c r="E2578" s="84">
        <v>20649</v>
      </c>
      <c r="F2578" s="84" t="s">
        <v>2723</v>
      </c>
      <c r="G2578" s="83" t="s">
        <v>2710</v>
      </c>
      <c r="H2578" s="85">
        <v>16077001</v>
      </c>
      <c r="I2578" s="85">
        <v>632</v>
      </c>
      <c r="J2578" s="83" t="s">
        <v>3036</v>
      </c>
      <c r="K2578" s="83" t="s">
        <v>3037</v>
      </c>
      <c r="L2578" s="86">
        <v>2968</v>
      </c>
      <c r="M2578" s="83" t="s">
        <v>3037</v>
      </c>
    </row>
    <row r="2579" spans="2:13" ht="13.15" customHeight="1" x14ac:dyDescent="0.2">
      <c r="B2579" s="61">
        <v>2969</v>
      </c>
      <c r="C2579" s="82" t="s">
        <v>3021</v>
      </c>
      <c r="D2579" s="83" t="s">
        <v>3035</v>
      </c>
      <c r="E2579" s="84">
        <v>20649</v>
      </c>
      <c r="F2579" s="84" t="s">
        <v>2723</v>
      </c>
      <c r="G2579" s="83" t="s">
        <v>2710</v>
      </c>
      <c r="H2579" s="85">
        <v>16077001</v>
      </c>
      <c r="I2579" s="85">
        <v>632</v>
      </c>
      <c r="J2579" s="83" t="s">
        <v>3036</v>
      </c>
      <c r="K2579" s="83" t="s">
        <v>3037</v>
      </c>
      <c r="L2579" s="86">
        <v>2969</v>
      </c>
      <c r="M2579" s="83" t="s">
        <v>1756</v>
      </c>
    </row>
    <row r="2580" spans="2:13" ht="13.15" customHeight="1" x14ac:dyDescent="0.2">
      <c r="B2580" s="61">
        <v>2971</v>
      </c>
      <c r="C2580" s="82" t="s">
        <v>3021</v>
      </c>
      <c r="D2580" s="83" t="s">
        <v>3035</v>
      </c>
      <c r="E2580" s="84">
        <v>56626</v>
      </c>
      <c r="F2580" s="84" t="s">
        <v>2749</v>
      </c>
      <c r="G2580" s="83" t="s">
        <v>2710</v>
      </c>
      <c r="H2580" s="85">
        <v>16077001</v>
      </c>
      <c r="I2580" s="85">
        <v>632</v>
      </c>
      <c r="J2580" s="83" t="s">
        <v>3036</v>
      </c>
      <c r="K2580" s="83" t="s">
        <v>3037</v>
      </c>
      <c r="L2580" s="86">
        <v>2971</v>
      </c>
      <c r="M2580" s="83" t="s">
        <v>1569</v>
      </c>
    </row>
    <row r="2581" spans="2:13" ht="13.15" customHeight="1" x14ac:dyDescent="0.2">
      <c r="B2581" s="61">
        <v>2972</v>
      </c>
      <c r="C2581" s="82" t="s">
        <v>3021</v>
      </c>
      <c r="D2581" s="83" t="s">
        <v>3035</v>
      </c>
      <c r="E2581" s="84">
        <v>56626</v>
      </c>
      <c r="F2581" s="84" t="s">
        <v>2749</v>
      </c>
      <c r="G2581" s="83" t="s">
        <v>2710</v>
      </c>
      <c r="H2581" s="85">
        <v>16077001</v>
      </c>
      <c r="I2581" s="85">
        <v>632</v>
      </c>
      <c r="J2581" s="83" t="s">
        <v>3036</v>
      </c>
      <c r="K2581" s="83" t="s">
        <v>3037</v>
      </c>
      <c r="L2581" s="86">
        <v>2972</v>
      </c>
      <c r="M2581" s="83" t="s">
        <v>3038</v>
      </c>
    </row>
    <row r="2582" spans="2:13" ht="13.15" customHeight="1" x14ac:dyDescent="0.2">
      <c r="B2582" s="61">
        <v>2974</v>
      </c>
      <c r="C2582" s="82" t="s">
        <v>3021</v>
      </c>
      <c r="D2582" s="83" t="s">
        <v>3035</v>
      </c>
      <c r="E2582" s="84">
        <v>20649</v>
      </c>
      <c r="F2582" s="84" t="s">
        <v>2723</v>
      </c>
      <c r="G2582" s="83" t="s">
        <v>2710</v>
      </c>
      <c r="H2582" s="85">
        <v>16077001</v>
      </c>
      <c r="I2582" s="85">
        <v>632</v>
      </c>
      <c r="J2582" s="83" t="s">
        <v>3036</v>
      </c>
      <c r="K2582" s="83" t="s">
        <v>3037</v>
      </c>
      <c r="L2582" s="86">
        <v>2974</v>
      </c>
      <c r="M2582" s="83" t="s">
        <v>2233</v>
      </c>
    </row>
    <row r="2583" spans="2:13" ht="13.15" customHeight="1" x14ac:dyDescent="0.2">
      <c r="B2583" s="61">
        <v>2975</v>
      </c>
      <c r="C2583" s="82" t="s">
        <v>3021</v>
      </c>
      <c r="D2583" s="83" t="s">
        <v>3035</v>
      </c>
      <c r="E2583" s="84">
        <v>20649</v>
      </c>
      <c r="F2583" s="84" t="s">
        <v>2723</v>
      </c>
      <c r="G2583" s="83" t="s">
        <v>2710</v>
      </c>
      <c r="H2583" s="85">
        <v>16077001</v>
      </c>
      <c r="I2583" s="85">
        <v>632</v>
      </c>
      <c r="J2583" s="83" t="s">
        <v>3036</v>
      </c>
      <c r="K2583" s="83" t="s">
        <v>3037</v>
      </c>
      <c r="L2583" s="86">
        <v>2975</v>
      </c>
      <c r="M2583" s="83" t="s">
        <v>3039</v>
      </c>
    </row>
    <row r="2584" spans="2:13" ht="13.15" customHeight="1" x14ac:dyDescent="0.2">
      <c r="B2584" s="61">
        <v>2976</v>
      </c>
      <c r="C2584" s="82" t="s">
        <v>3021</v>
      </c>
      <c r="D2584" s="83" t="s">
        <v>3035</v>
      </c>
      <c r="E2584" s="84">
        <v>20649</v>
      </c>
      <c r="F2584" s="84" t="s">
        <v>2723</v>
      </c>
      <c r="G2584" s="83" t="s">
        <v>2710</v>
      </c>
      <c r="H2584" s="85">
        <v>16077001</v>
      </c>
      <c r="I2584" s="85">
        <v>632</v>
      </c>
      <c r="J2584" s="83" t="s">
        <v>3036</v>
      </c>
      <c r="K2584" s="83" t="s">
        <v>3037</v>
      </c>
      <c r="L2584" s="86">
        <v>2976</v>
      </c>
      <c r="M2584" s="83" t="s">
        <v>3040</v>
      </c>
    </row>
    <row r="2585" spans="2:13" ht="13.15" customHeight="1" x14ac:dyDescent="0.2">
      <c r="B2585" s="61">
        <v>2977</v>
      </c>
      <c r="C2585" s="82" t="s">
        <v>3021</v>
      </c>
      <c r="D2585" s="83" t="s">
        <v>3035</v>
      </c>
      <c r="E2585" s="84">
        <v>56626</v>
      </c>
      <c r="F2585" s="84" t="s">
        <v>2749</v>
      </c>
      <c r="G2585" s="83" t="s">
        <v>2710</v>
      </c>
      <c r="H2585" s="85">
        <v>16077001</v>
      </c>
      <c r="I2585" s="85">
        <v>632</v>
      </c>
      <c r="J2585" s="83" t="s">
        <v>3036</v>
      </c>
      <c r="K2585" s="83" t="s">
        <v>3037</v>
      </c>
      <c r="L2585" s="86">
        <v>2977</v>
      </c>
      <c r="M2585" s="83" t="s">
        <v>3041</v>
      </c>
    </row>
    <row r="2586" spans="2:13" ht="13.15" customHeight="1" x14ac:dyDescent="0.2">
      <c r="B2586" s="61">
        <v>2978</v>
      </c>
      <c r="C2586" s="82" t="s">
        <v>3021</v>
      </c>
      <c r="D2586" s="83" t="s">
        <v>3035</v>
      </c>
      <c r="E2586" s="84">
        <v>56626</v>
      </c>
      <c r="F2586" s="84" t="s">
        <v>2749</v>
      </c>
      <c r="G2586" s="83" t="s">
        <v>2710</v>
      </c>
      <c r="H2586" s="85">
        <v>16077001</v>
      </c>
      <c r="I2586" s="85">
        <v>632</v>
      </c>
      <c r="J2586" s="83" t="s">
        <v>3036</v>
      </c>
      <c r="K2586" s="83" t="s">
        <v>3037</v>
      </c>
      <c r="L2586" s="86">
        <v>2978</v>
      </c>
      <c r="M2586" s="83" t="s">
        <v>3042</v>
      </c>
    </row>
    <row r="2587" spans="2:13" ht="13.15" customHeight="1" x14ac:dyDescent="0.2">
      <c r="B2587" s="61">
        <v>2979</v>
      </c>
      <c r="C2587" s="82" t="s">
        <v>3021</v>
      </c>
      <c r="D2587" s="83" t="s">
        <v>3035</v>
      </c>
      <c r="E2587" s="84">
        <v>56626</v>
      </c>
      <c r="F2587" s="84" t="s">
        <v>2749</v>
      </c>
      <c r="G2587" s="83" t="s">
        <v>2710</v>
      </c>
      <c r="H2587" s="85">
        <v>16077001</v>
      </c>
      <c r="I2587" s="85">
        <v>632</v>
      </c>
      <c r="J2587" s="83" t="s">
        <v>3036</v>
      </c>
      <c r="K2587" s="83" t="s">
        <v>3037</v>
      </c>
      <c r="L2587" s="86">
        <v>2979</v>
      </c>
      <c r="M2587" s="83" t="s">
        <v>3043</v>
      </c>
    </row>
    <row r="2588" spans="2:13" ht="13.15" customHeight="1" x14ac:dyDescent="0.2">
      <c r="B2588" s="61">
        <v>2980</v>
      </c>
      <c r="C2588" s="82" t="s">
        <v>3021</v>
      </c>
      <c r="D2588" s="83" t="s">
        <v>3035</v>
      </c>
      <c r="E2588" s="84">
        <v>20649</v>
      </c>
      <c r="F2588" s="84" t="s">
        <v>2723</v>
      </c>
      <c r="G2588" s="83" t="s">
        <v>2710</v>
      </c>
      <c r="H2588" s="85">
        <v>16077001</v>
      </c>
      <c r="I2588" s="85">
        <v>632</v>
      </c>
      <c r="J2588" s="83" t="s">
        <v>3036</v>
      </c>
      <c r="K2588" s="83" t="s">
        <v>3037</v>
      </c>
      <c r="L2588" s="86">
        <v>2980</v>
      </c>
      <c r="M2588" s="83" t="s">
        <v>3044</v>
      </c>
    </row>
    <row r="2589" spans="2:13" ht="13.15" customHeight="1" x14ac:dyDescent="0.2">
      <c r="B2589" s="61">
        <v>2981</v>
      </c>
      <c r="C2589" s="82" t="s">
        <v>3021</v>
      </c>
      <c r="D2589" s="83" t="s">
        <v>3035</v>
      </c>
      <c r="E2589" s="84">
        <v>56626</v>
      </c>
      <c r="F2589" s="84" t="s">
        <v>2749</v>
      </c>
      <c r="G2589" s="83" t="s">
        <v>2710</v>
      </c>
      <c r="H2589" s="85">
        <v>16077001</v>
      </c>
      <c r="I2589" s="85">
        <v>632</v>
      </c>
      <c r="J2589" s="83" t="s">
        <v>3036</v>
      </c>
      <c r="K2589" s="83" t="s">
        <v>3037</v>
      </c>
      <c r="L2589" s="86">
        <v>2981</v>
      </c>
      <c r="M2589" s="83" t="s">
        <v>3045</v>
      </c>
    </row>
    <row r="2590" spans="2:13" ht="13.15" customHeight="1" x14ac:dyDescent="0.2">
      <c r="B2590" s="61">
        <v>2985</v>
      </c>
      <c r="C2590" s="82" t="s">
        <v>3021</v>
      </c>
      <c r="D2590" s="83" t="s">
        <v>3035</v>
      </c>
      <c r="E2590" s="84">
        <v>20649</v>
      </c>
      <c r="F2590" s="84" t="s">
        <v>2723</v>
      </c>
      <c r="G2590" s="83" t="s">
        <v>2710</v>
      </c>
      <c r="H2590" s="85">
        <v>16077001</v>
      </c>
      <c r="I2590" s="85">
        <v>632</v>
      </c>
      <c r="J2590" s="83" t="s">
        <v>3036</v>
      </c>
      <c r="K2590" s="83" t="s">
        <v>3037</v>
      </c>
      <c r="L2590" s="86">
        <v>2985</v>
      </c>
      <c r="M2590" s="83" t="s">
        <v>3046</v>
      </c>
    </row>
    <row r="2591" spans="2:13" ht="13.15" customHeight="1" x14ac:dyDescent="0.2">
      <c r="B2591" s="61">
        <v>2986</v>
      </c>
      <c r="C2591" s="82" t="s">
        <v>3021</v>
      </c>
      <c r="D2591" s="83" t="s">
        <v>3035</v>
      </c>
      <c r="E2591" s="84">
        <v>20649</v>
      </c>
      <c r="F2591" s="84" t="s">
        <v>2723</v>
      </c>
      <c r="G2591" s="83" t="s">
        <v>2710</v>
      </c>
      <c r="H2591" s="85">
        <v>16077001</v>
      </c>
      <c r="I2591" s="85">
        <v>632</v>
      </c>
      <c r="J2591" s="83" t="s">
        <v>3036</v>
      </c>
      <c r="K2591" s="83" t="s">
        <v>3037</v>
      </c>
      <c r="L2591" s="86">
        <v>2986</v>
      </c>
      <c r="M2591" s="83" t="s">
        <v>3047</v>
      </c>
    </row>
    <row r="2592" spans="2:13" ht="13.15" customHeight="1" x14ac:dyDescent="0.2">
      <c r="B2592" s="61">
        <v>2987</v>
      </c>
      <c r="C2592" s="82" t="s">
        <v>3021</v>
      </c>
      <c r="D2592" s="83" t="s">
        <v>3035</v>
      </c>
      <c r="E2592" s="84">
        <v>56626</v>
      </c>
      <c r="F2592" s="84" t="s">
        <v>2749</v>
      </c>
      <c r="G2592" s="83" t="s">
        <v>2710</v>
      </c>
      <c r="H2592" s="85">
        <v>16077001</v>
      </c>
      <c r="I2592" s="85">
        <v>632</v>
      </c>
      <c r="J2592" s="83" t="s">
        <v>3036</v>
      </c>
      <c r="K2592" s="83" t="s">
        <v>3037</v>
      </c>
      <c r="L2592" s="86">
        <v>2987</v>
      </c>
      <c r="M2592" s="83" t="s">
        <v>3048</v>
      </c>
    </row>
    <row r="2593" spans="2:13" ht="13.15" customHeight="1" x14ac:dyDescent="0.2">
      <c r="B2593" s="61">
        <v>2989</v>
      </c>
      <c r="C2593" s="82" t="s">
        <v>3021</v>
      </c>
      <c r="D2593" s="83" t="s">
        <v>3035</v>
      </c>
      <c r="E2593" s="84">
        <v>20649</v>
      </c>
      <c r="F2593" s="84" t="s">
        <v>2723</v>
      </c>
      <c r="G2593" s="83" t="s">
        <v>2710</v>
      </c>
      <c r="H2593" s="85">
        <v>16077001</v>
      </c>
      <c r="I2593" s="85">
        <v>632</v>
      </c>
      <c r="J2593" s="83" t="s">
        <v>3036</v>
      </c>
      <c r="K2593" s="83" t="s">
        <v>3037</v>
      </c>
      <c r="L2593" s="86">
        <v>2989</v>
      </c>
      <c r="M2593" s="83" t="s">
        <v>3049</v>
      </c>
    </row>
    <row r="2594" spans="2:13" ht="13.15" customHeight="1" x14ac:dyDescent="0.2">
      <c r="B2594" s="61">
        <v>2990</v>
      </c>
      <c r="C2594" s="82" t="s">
        <v>3021</v>
      </c>
      <c r="D2594" s="83" t="s">
        <v>3035</v>
      </c>
      <c r="E2594" s="84">
        <v>56626</v>
      </c>
      <c r="F2594" s="84" t="s">
        <v>2749</v>
      </c>
      <c r="G2594" s="83" t="s">
        <v>2710</v>
      </c>
      <c r="H2594" s="85">
        <v>16077001</v>
      </c>
      <c r="I2594" s="85">
        <v>632</v>
      </c>
      <c r="J2594" s="83" t="s">
        <v>3036</v>
      </c>
      <c r="K2594" s="83" t="s">
        <v>3037</v>
      </c>
      <c r="L2594" s="86">
        <v>2990</v>
      </c>
      <c r="M2594" s="83" t="s">
        <v>3050</v>
      </c>
    </row>
    <row r="2595" spans="2:13" ht="13.15" customHeight="1" x14ac:dyDescent="0.2">
      <c r="B2595" s="61">
        <v>2991</v>
      </c>
      <c r="C2595" s="82" t="s">
        <v>3021</v>
      </c>
      <c r="D2595" s="83" t="s">
        <v>3035</v>
      </c>
      <c r="E2595" s="84">
        <v>56626</v>
      </c>
      <c r="F2595" s="84" t="s">
        <v>2749</v>
      </c>
      <c r="G2595" s="83" t="s">
        <v>2710</v>
      </c>
      <c r="H2595" s="85">
        <v>16077001</v>
      </c>
      <c r="I2595" s="85">
        <v>632</v>
      </c>
      <c r="J2595" s="83" t="s">
        <v>3036</v>
      </c>
      <c r="K2595" s="83" t="s">
        <v>3037</v>
      </c>
      <c r="L2595" s="86">
        <v>2991</v>
      </c>
      <c r="M2595" s="83" t="s">
        <v>3051</v>
      </c>
    </row>
    <row r="2596" spans="2:13" ht="13.15" customHeight="1" x14ac:dyDescent="0.2">
      <c r="B2596" s="61">
        <v>2992</v>
      </c>
      <c r="C2596" s="82" t="s">
        <v>3021</v>
      </c>
      <c r="D2596" s="83" t="s">
        <v>3035</v>
      </c>
      <c r="E2596" s="84">
        <v>20649</v>
      </c>
      <c r="F2596" s="84" t="s">
        <v>2723</v>
      </c>
      <c r="G2596" s="83" t="s">
        <v>2710</v>
      </c>
      <c r="H2596" s="85">
        <v>16077001</v>
      </c>
      <c r="I2596" s="85">
        <v>632</v>
      </c>
      <c r="J2596" s="83" t="s">
        <v>3036</v>
      </c>
      <c r="K2596" s="83" t="s">
        <v>3037</v>
      </c>
      <c r="L2596" s="86">
        <v>2992</v>
      </c>
      <c r="M2596" s="83" t="s">
        <v>3052</v>
      </c>
    </row>
    <row r="2597" spans="2:13" ht="13.15" customHeight="1" x14ac:dyDescent="0.2">
      <c r="B2597" s="61">
        <v>3026</v>
      </c>
      <c r="C2597" s="82" t="s">
        <v>3034</v>
      </c>
      <c r="D2597" s="83" t="s">
        <v>3054</v>
      </c>
      <c r="E2597" s="84">
        <v>20649</v>
      </c>
      <c r="F2597" s="84" t="s">
        <v>2723</v>
      </c>
      <c r="G2597" s="83" t="s">
        <v>2710</v>
      </c>
      <c r="H2597" s="85">
        <v>16077009</v>
      </c>
      <c r="I2597" s="85">
        <v>753</v>
      </c>
      <c r="J2597" s="83" t="s">
        <v>3055</v>
      </c>
      <c r="K2597" s="83" t="s">
        <v>3055</v>
      </c>
      <c r="L2597" s="86">
        <v>3026</v>
      </c>
      <c r="M2597" s="83" t="s">
        <v>3055</v>
      </c>
    </row>
    <row r="2598" spans="2:13" ht="13.15" customHeight="1" x14ac:dyDescent="0.2">
      <c r="B2598" s="61">
        <v>3027</v>
      </c>
      <c r="C2598" s="82" t="s">
        <v>3034</v>
      </c>
      <c r="D2598" s="83" t="s">
        <v>3054</v>
      </c>
      <c r="E2598" s="84">
        <v>20649</v>
      </c>
      <c r="F2598" s="84" t="s">
        <v>2723</v>
      </c>
      <c r="G2598" s="83" t="s">
        <v>2710</v>
      </c>
      <c r="H2598" s="85">
        <v>16077009</v>
      </c>
      <c r="I2598" s="85">
        <v>753</v>
      </c>
      <c r="J2598" s="83" t="s">
        <v>3055</v>
      </c>
      <c r="K2598" s="83" t="s">
        <v>3055</v>
      </c>
      <c r="L2598" s="86">
        <v>3027</v>
      </c>
      <c r="M2598" s="83" t="s">
        <v>3056</v>
      </c>
    </row>
    <row r="2599" spans="2:13" ht="13.15" customHeight="1" x14ac:dyDescent="0.2">
      <c r="B2599" s="61">
        <v>3028</v>
      </c>
      <c r="C2599" s="82" t="s">
        <v>3034</v>
      </c>
      <c r="D2599" s="83" t="s">
        <v>3054</v>
      </c>
      <c r="E2599" s="84">
        <v>20649</v>
      </c>
      <c r="F2599" s="84" t="s">
        <v>2723</v>
      </c>
      <c r="G2599" s="83" t="s">
        <v>2710</v>
      </c>
      <c r="H2599" s="85">
        <v>16077009</v>
      </c>
      <c r="I2599" s="85">
        <v>753</v>
      </c>
      <c r="J2599" s="83" t="s">
        <v>3055</v>
      </c>
      <c r="K2599" s="83" t="s">
        <v>3055</v>
      </c>
      <c r="L2599" s="86">
        <v>3028</v>
      </c>
      <c r="M2599" s="83" t="s">
        <v>3057</v>
      </c>
    </row>
    <row r="2600" spans="2:13" ht="13.15" customHeight="1" x14ac:dyDescent="0.2">
      <c r="B2600" s="61">
        <v>3029</v>
      </c>
      <c r="C2600" s="82" t="s">
        <v>3034</v>
      </c>
      <c r="D2600" s="83" t="s">
        <v>3054</v>
      </c>
      <c r="E2600" s="84">
        <v>20649</v>
      </c>
      <c r="F2600" s="84" t="s">
        <v>2723</v>
      </c>
      <c r="G2600" s="83" t="s">
        <v>2710</v>
      </c>
      <c r="H2600" s="85">
        <v>16077009</v>
      </c>
      <c r="I2600" s="85">
        <v>753</v>
      </c>
      <c r="J2600" s="83" t="s">
        <v>3055</v>
      </c>
      <c r="K2600" s="83" t="s">
        <v>3055</v>
      </c>
      <c r="L2600" s="86">
        <v>3029</v>
      </c>
      <c r="M2600" s="83" t="s">
        <v>3058</v>
      </c>
    </row>
    <row r="2601" spans="2:13" ht="13.15" customHeight="1" x14ac:dyDescent="0.2">
      <c r="B2601" s="61">
        <v>3030</v>
      </c>
      <c r="C2601" s="82" t="s">
        <v>3053</v>
      </c>
      <c r="D2601" s="83" t="s">
        <v>3060</v>
      </c>
      <c r="E2601" s="84">
        <v>20733</v>
      </c>
      <c r="F2601" s="84" t="s">
        <v>2766</v>
      </c>
      <c r="G2601" s="83" t="s">
        <v>2710</v>
      </c>
      <c r="H2601" s="85">
        <v>16077011</v>
      </c>
      <c r="I2601" s="85">
        <v>792</v>
      </c>
      <c r="J2601" s="83" t="s">
        <v>3061</v>
      </c>
      <c r="K2601" s="83" t="s">
        <v>3061</v>
      </c>
      <c r="L2601" s="86">
        <v>3030</v>
      </c>
      <c r="M2601" s="83" t="s">
        <v>3062</v>
      </c>
    </row>
    <row r="2602" spans="2:13" ht="13.15" customHeight="1" x14ac:dyDescent="0.2">
      <c r="B2602" s="61">
        <v>3031</v>
      </c>
      <c r="C2602" s="82" t="s">
        <v>3053</v>
      </c>
      <c r="D2602" s="83" t="s">
        <v>3060</v>
      </c>
      <c r="E2602" s="84">
        <v>20733</v>
      </c>
      <c r="F2602" s="84" t="s">
        <v>2766</v>
      </c>
      <c r="G2602" s="83" t="s">
        <v>2710</v>
      </c>
      <c r="H2602" s="85">
        <v>16077011</v>
      </c>
      <c r="I2602" s="85">
        <v>792</v>
      </c>
      <c r="J2602" s="83" t="s">
        <v>3061</v>
      </c>
      <c r="K2602" s="83" t="s">
        <v>3061</v>
      </c>
      <c r="L2602" s="86">
        <v>3031</v>
      </c>
      <c r="M2602" s="83" t="s">
        <v>3061</v>
      </c>
    </row>
    <row r="2603" spans="2:13" ht="13.15" customHeight="1" x14ac:dyDescent="0.2">
      <c r="B2603" s="61">
        <v>3143</v>
      </c>
      <c r="C2603" s="82" t="s">
        <v>3059</v>
      </c>
      <c r="D2603" s="83" t="s">
        <v>3064</v>
      </c>
      <c r="E2603" s="84">
        <v>20867</v>
      </c>
      <c r="F2603" s="84" t="s">
        <v>2622</v>
      </c>
      <c r="G2603" s="83" t="s">
        <v>2710</v>
      </c>
      <c r="H2603" s="85">
        <v>16077043</v>
      </c>
      <c r="I2603" s="85">
        <v>817</v>
      </c>
      <c r="J2603" s="83" t="s">
        <v>2721</v>
      </c>
      <c r="K2603" s="83" t="s">
        <v>1987</v>
      </c>
      <c r="L2603" s="86">
        <v>3143</v>
      </c>
      <c r="M2603" s="83" t="s">
        <v>3065</v>
      </c>
    </row>
    <row r="2604" spans="2:13" ht="13.15" customHeight="1" x14ac:dyDescent="0.2">
      <c r="B2604" s="61">
        <v>3144</v>
      </c>
      <c r="C2604" s="82" t="s">
        <v>3059</v>
      </c>
      <c r="D2604" s="83" t="s">
        <v>3064</v>
      </c>
      <c r="E2604" s="84">
        <v>20867</v>
      </c>
      <c r="F2604" s="84" t="s">
        <v>2622</v>
      </c>
      <c r="G2604" s="83" t="s">
        <v>2710</v>
      </c>
      <c r="H2604" s="85">
        <v>16077043</v>
      </c>
      <c r="I2604" s="85">
        <v>817</v>
      </c>
      <c r="J2604" s="83" t="s">
        <v>2721</v>
      </c>
      <c r="K2604" s="83" t="s">
        <v>1987</v>
      </c>
      <c r="L2604" s="86">
        <v>3144</v>
      </c>
      <c r="M2604" s="83" t="s">
        <v>3066</v>
      </c>
    </row>
    <row r="2605" spans="2:13" ht="13.15" customHeight="1" x14ac:dyDescent="0.2">
      <c r="B2605" s="61">
        <v>3145</v>
      </c>
      <c r="C2605" s="82" t="s">
        <v>3059</v>
      </c>
      <c r="D2605" s="83" t="s">
        <v>3064</v>
      </c>
      <c r="E2605" s="84">
        <v>20867</v>
      </c>
      <c r="F2605" s="84" t="s">
        <v>2622</v>
      </c>
      <c r="G2605" s="83" t="s">
        <v>2710</v>
      </c>
      <c r="H2605" s="85">
        <v>16077043</v>
      </c>
      <c r="I2605" s="85">
        <v>817</v>
      </c>
      <c r="J2605" s="83" t="s">
        <v>2721</v>
      </c>
      <c r="K2605" s="83" t="s">
        <v>1987</v>
      </c>
      <c r="L2605" s="86">
        <v>3145</v>
      </c>
      <c r="M2605" s="83" t="s">
        <v>3067</v>
      </c>
    </row>
    <row r="2606" spans="2:13" ht="13.15" customHeight="1" x14ac:dyDescent="0.2">
      <c r="B2606" s="61">
        <v>3146</v>
      </c>
      <c r="C2606" s="82" t="s">
        <v>3059</v>
      </c>
      <c r="D2606" s="83" t="s">
        <v>3064</v>
      </c>
      <c r="E2606" s="84">
        <v>20867</v>
      </c>
      <c r="F2606" s="84" t="s">
        <v>2622</v>
      </c>
      <c r="G2606" s="83" t="s">
        <v>2710</v>
      </c>
      <c r="H2606" s="85">
        <v>16077043</v>
      </c>
      <c r="I2606" s="85">
        <v>817</v>
      </c>
      <c r="J2606" s="83" t="s">
        <v>2721</v>
      </c>
      <c r="K2606" s="83" t="s">
        <v>1987</v>
      </c>
      <c r="L2606" s="86">
        <v>3146</v>
      </c>
      <c r="M2606" s="83" t="s">
        <v>3068</v>
      </c>
    </row>
    <row r="2607" spans="2:13" ht="13.15" customHeight="1" x14ac:dyDescent="0.2">
      <c r="B2607" s="61">
        <v>3149</v>
      </c>
      <c r="C2607" s="82" t="s">
        <v>3059</v>
      </c>
      <c r="D2607" s="83" t="s">
        <v>3064</v>
      </c>
      <c r="E2607" s="84">
        <v>20867</v>
      </c>
      <c r="F2607" s="84" t="s">
        <v>2622</v>
      </c>
      <c r="G2607" s="83" t="s">
        <v>2710</v>
      </c>
      <c r="H2607" s="85">
        <v>16077043</v>
      </c>
      <c r="I2607" s="85">
        <v>817</v>
      </c>
      <c r="J2607" s="83" t="s">
        <v>2721</v>
      </c>
      <c r="K2607" s="83" t="s">
        <v>1987</v>
      </c>
      <c r="L2607" s="86">
        <v>3149</v>
      </c>
      <c r="M2607" s="83" t="s">
        <v>3069</v>
      </c>
    </row>
    <row r="2608" spans="2:13" ht="13.15" customHeight="1" x14ac:dyDescent="0.2">
      <c r="B2608" s="61">
        <v>3150</v>
      </c>
      <c r="C2608" s="82" t="s">
        <v>3059</v>
      </c>
      <c r="D2608" s="83" t="s">
        <v>3064</v>
      </c>
      <c r="E2608" s="84">
        <v>20867</v>
      </c>
      <c r="F2608" s="84" t="s">
        <v>2622</v>
      </c>
      <c r="G2608" s="83" t="s">
        <v>2710</v>
      </c>
      <c r="H2608" s="85">
        <v>16077043</v>
      </c>
      <c r="I2608" s="85">
        <v>817</v>
      </c>
      <c r="J2608" s="83" t="s">
        <v>2721</v>
      </c>
      <c r="K2608" s="83" t="s">
        <v>1987</v>
      </c>
      <c r="L2608" s="86">
        <v>3150</v>
      </c>
      <c r="M2608" s="83" t="s">
        <v>3070</v>
      </c>
    </row>
    <row r="2609" spans="2:13" ht="13.15" customHeight="1" x14ac:dyDescent="0.2">
      <c r="B2609" s="61">
        <v>3151</v>
      </c>
      <c r="C2609" s="82" t="s">
        <v>3059</v>
      </c>
      <c r="D2609" s="83" t="s">
        <v>3064</v>
      </c>
      <c r="E2609" s="84">
        <v>20867</v>
      </c>
      <c r="F2609" s="84" t="s">
        <v>2622</v>
      </c>
      <c r="G2609" s="83" t="s">
        <v>2710</v>
      </c>
      <c r="H2609" s="85">
        <v>16077043</v>
      </c>
      <c r="I2609" s="85">
        <v>817</v>
      </c>
      <c r="J2609" s="83" t="s">
        <v>2721</v>
      </c>
      <c r="K2609" s="83" t="s">
        <v>1987</v>
      </c>
      <c r="L2609" s="86">
        <v>3151</v>
      </c>
      <c r="M2609" s="83" t="s">
        <v>3071</v>
      </c>
    </row>
    <row r="2610" spans="2:13" ht="13.15" customHeight="1" x14ac:dyDescent="0.2">
      <c r="B2610" s="61">
        <v>3152</v>
      </c>
      <c r="C2610" s="82" t="s">
        <v>3059</v>
      </c>
      <c r="D2610" s="83" t="s">
        <v>3064</v>
      </c>
      <c r="E2610" s="84">
        <v>20867</v>
      </c>
      <c r="F2610" s="84" t="s">
        <v>2622</v>
      </c>
      <c r="G2610" s="83" t="s">
        <v>2710</v>
      </c>
      <c r="H2610" s="85">
        <v>16077043</v>
      </c>
      <c r="I2610" s="85">
        <v>817</v>
      </c>
      <c r="J2610" s="83" t="s">
        <v>2721</v>
      </c>
      <c r="K2610" s="83" t="s">
        <v>1987</v>
      </c>
      <c r="L2610" s="86">
        <v>3152</v>
      </c>
      <c r="M2610" s="83" t="s">
        <v>3072</v>
      </c>
    </row>
    <row r="2611" spans="2:13" ht="13.15" customHeight="1" x14ac:dyDescent="0.2">
      <c r="B2611" s="61">
        <v>3153</v>
      </c>
      <c r="C2611" s="82" t="s">
        <v>3059</v>
      </c>
      <c r="D2611" s="83" t="s">
        <v>3064</v>
      </c>
      <c r="E2611" s="84">
        <v>20867</v>
      </c>
      <c r="F2611" s="84" t="s">
        <v>2622</v>
      </c>
      <c r="G2611" s="83" t="s">
        <v>2710</v>
      </c>
      <c r="H2611" s="85">
        <v>16077043</v>
      </c>
      <c r="I2611" s="85">
        <v>817</v>
      </c>
      <c r="J2611" s="83" t="s">
        <v>2721</v>
      </c>
      <c r="K2611" s="83" t="s">
        <v>1987</v>
      </c>
      <c r="L2611" s="86">
        <v>3153</v>
      </c>
      <c r="M2611" s="83" t="s">
        <v>3073</v>
      </c>
    </row>
    <row r="2612" spans="2:13" ht="13.15" customHeight="1" x14ac:dyDescent="0.2">
      <c r="B2612" s="61">
        <v>3154</v>
      </c>
      <c r="C2612" s="82" t="s">
        <v>3059</v>
      </c>
      <c r="D2612" s="83" t="s">
        <v>3064</v>
      </c>
      <c r="E2612" s="84">
        <v>20867</v>
      </c>
      <c r="F2612" s="84" t="s">
        <v>2622</v>
      </c>
      <c r="G2612" s="83" t="s">
        <v>2710</v>
      </c>
      <c r="H2612" s="85">
        <v>16077043</v>
      </c>
      <c r="I2612" s="85">
        <v>817</v>
      </c>
      <c r="J2612" s="83" t="s">
        <v>2721</v>
      </c>
      <c r="K2612" s="83" t="s">
        <v>1987</v>
      </c>
      <c r="L2612" s="86">
        <v>3154</v>
      </c>
      <c r="M2612" s="83" t="s">
        <v>1987</v>
      </c>
    </row>
    <row r="2613" spans="2:13" ht="13.15" customHeight="1" x14ac:dyDescent="0.2">
      <c r="B2613" s="61">
        <v>3155</v>
      </c>
      <c r="C2613" s="82" t="s">
        <v>3059</v>
      </c>
      <c r="D2613" s="83" t="s">
        <v>3064</v>
      </c>
      <c r="E2613" s="84">
        <v>20867</v>
      </c>
      <c r="F2613" s="84" t="s">
        <v>2622</v>
      </c>
      <c r="G2613" s="83" t="s">
        <v>2710</v>
      </c>
      <c r="H2613" s="85">
        <v>16077043</v>
      </c>
      <c r="I2613" s="85">
        <v>817</v>
      </c>
      <c r="J2613" s="83" t="s">
        <v>2721</v>
      </c>
      <c r="K2613" s="83" t="s">
        <v>1987</v>
      </c>
      <c r="L2613" s="86">
        <v>3155</v>
      </c>
      <c r="M2613" s="83" t="s">
        <v>3074</v>
      </c>
    </row>
    <row r="2614" spans="2:13" x14ac:dyDescent="0.2">
      <c r="B2614" s="61">
        <v>3156</v>
      </c>
      <c r="C2614" s="82" t="s">
        <v>3059</v>
      </c>
      <c r="D2614" s="83" t="s">
        <v>3064</v>
      </c>
      <c r="E2614" s="84">
        <v>20867</v>
      </c>
      <c r="F2614" s="84" t="s">
        <v>2622</v>
      </c>
      <c r="G2614" s="83" t="s">
        <v>2710</v>
      </c>
      <c r="H2614" s="85">
        <v>16077043</v>
      </c>
      <c r="I2614" s="85">
        <v>817</v>
      </c>
      <c r="J2614" s="83" t="s">
        <v>2721</v>
      </c>
      <c r="K2614" s="83" t="s">
        <v>1987</v>
      </c>
      <c r="L2614" s="86">
        <v>3156</v>
      </c>
      <c r="M2614" s="83" t="s">
        <v>3075</v>
      </c>
    </row>
    <row r="2615" spans="2:13" x14ac:dyDescent="0.2">
      <c r="B2615" s="61">
        <v>3157</v>
      </c>
      <c r="C2615" s="82" t="s">
        <v>3059</v>
      </c>
      <c r="D2615" s="83" t="s">
        <v>3064</v>
      </c>
      <c r="E2615" s="84">
        <v>20867</v>
      </c>
      <c r="F2615" s="84" t="s">
        <v>2622</v>
      </c>
      <c r="G2615" s="83" t="s">
        <v>2710</v>
      </c>
      <c r="H2615" s="85">
        <v>16077043</v>
      </c>
      <c r="I2615" s="85">
        <v>817</v>
      </c>
      <c r="J2615" s="83" t="s">
        <v>2721</v>
      </c>
      <c r="K2615" s="83" t="s">
        <v>1987</v>
      </c>
      <c r="L2615" s="86">
        <v>3157</v>
      </c>
      <c r="M2615" s="83" t="s">
        <v>2106</v>
      </c>
    </row>
    <row r="2616" spans="2:13" x14ac:dyDescent="0.2">
      <c r="B2616" s="61">
        <v>3161</v>
      </c>
      <c r="C2616" s="82" t="s">
        <v>3059</v>
      </c>
      <c r="D2616" s="83" t="s">
        <v>3064</v>
      </c>
      <c r="E2616" s="84">
        <v>20867</v>
      </c>
      <c r="F2616" s="84" t="s">
        <v>2622</v>
      </c>
      <c r="G2616" s="83" t="s">
        <v>2710</v>
      </c>
      <c r="H2616" s="85">
        <v>16077043</v>
      </c>
      <c r="I2616" s="85">
        <v>817</v>
      </c>
      <c r="J2616" s="83" t="s">
        <v>2721</v>
      </c>
      <c r="K2616" s="83" t="s">
        <v>1987</v>
      </c>
      <c r="L2616" s="86">
        <v>3161</v>
      </c>
      <c r="M2616" s="83" t="s">
        <v>2052</v>
      </c>
    </row>
    <row r="2617" spans="2:13" ht="13.15" customHeight="1" x14ac:dyDescent="0.2">
      <c r="B2617" s="61">
        <v>3162</v>
      </c>
      <c r="C2617" s="82" t="s">
        <v>3059</v>
      </c>
      <c r="D2617" s="83" t="s">
        <v>3064</v>
      </c>
      <c r="E2617" s="84">
        <v>20867</v>
      </c>
      <c r="F2617" s="84" t="s">
        <v>2622</v>
      </c>
      <c r="G2617" s="83" t="s">
        <v>2710</v>
      </c>
      <c r="H2617" s="85">
        <v>16077043</v>
      </c>
      <c r="I2617" s="85">
        <v>817</v>
      </c>
      <c r="J2617" s="83" t="s">
        <v>2721</v>
      </c>
      <c r="K2617" s="83" t="s">
        <v>1987</v>
      </c>
      <c r="L2617" s="86">
        <v>3162</v>
      </c>
      <c r="M2617" s="83" t="s">
        <v>3052</v>
      </c>
    </row>
    <row r="2618" spans="2:13" ht="13.15" customHeight="1" x14ac:dyDescent="0.2">
      <c r="B2618" s="61">
        <v>3041</v>
      </c>
      <c r="C2618" s="82" t="s">
        <v>3063</v>
      </c>
      <c r="D2618" s="83" t="s">
        <v>3077</v>
      </c>
      <c r="E2618" s="84">
        <v>20867</v>
      </c>
      <c r="F2618" s="84" t="s">
        <v>2622</v>
      </c>
      <c r="G2618" s="83" t="s">
        <v>2710</v>
      </c>
      <c r="H2618" s="85">
        <v>16077016</v>
      </c>
      <c r="I2618" s="85">
        <v>935</v>
      </c>
      <c r="J2618" s="83" t="s">
        <v>3078</v>
      </c>
      <c r="K2618" s="83" t="s">
        <v>3078</v>
      </c>
      <c r="L2618" s="86">
        <v>3041</v>
      </c>
      <c r="M2618" s="83" t="s">
        <v>3078</v>
      </c>
    </row>
    <row r="2619" spans="2:13" ht="13.15" customHeight="1" x14ac:dyDescent="0.2">
      <c r="B2619" s="61">
        <v>2877</v>
      </c>
      <c r="C2619" s="82" t="s">
        <v>3076</v>
      </c>
      <c r="D2619" s="83" t="s">
        <v>3080</v>
      </c>
      <c r="E2619" s="84">
        <v>21041</v>
      </c>
      <c r="F2619" s="84" t="s">
        <v>2203</v>
      </c>
      <c r="G2619" s="83" t="s">
        <v>2423</v>
      </c>
      <c r="H2619" s="85">
        <v>16076092</v>
      </c>
      <c r="I2619" s="85">
        <v>3113</v>
      </c>
      <c r="J2619" s="83" t="s">
        <v>2424</v>
      </c>
      <c r="K2619" s="83" t="s">
        <v>2425</v>
      </c>
      <c r="L2619" s="86">
        <v>2877</v>
      </c>
      <c r="M2619" s="83" t="s">
        <v>1607</v>
      </c>
    </row>
    <row r="2620" spans="2:13" ht="13.15" customHeight="1" x14ac:dyDescent="0.2">
      <c r="B2620" s="61">
        <v>2878</v>
      </c>
      <c r="C2620" s="82" t="s">
        <v>3076</v>
      </c>
      <c r="D2620" s="83" t="s">
        <v>3080</v>
      </c>
      <c r="E2620" s="84">
        <v>21041</v>
      </c>
      <c r="F2620" s="84" t="s">
        <v>2203</v>
      </c>
      <c r="G2620" s="83" t="s">
        <v>2423</v>
      </c>
      <c r="H2620" s="85">
        <v>16076092</v>
      </c>
      <c r="I2620" s="85">
        <v>3113</v>
      </c>
      <c r="J2620" s="83" t="s">
        <v>2424</v>
      </c>
      <c r="K2620" s="83" t="s">
        <v>2425</v>
      </c>
      <c r="L2620" s="86">
        <v>2878</v>
      </c>
      <c r="M2620" s="83" t="s">
        <v>3081</v>
      </c>
    </row>
    <row r="2621" spans="2:13" ht="13.15" customHeight="1" x14ac:dyDescent="0.2">
      <c r="B2621" s="61">
        <v>2879</v>
      </c>
      <c r="C2621" s="82" t="s">
        <v>3076</v>
      </c>
      <c r="D2621" s="83" t="s">
        <v>3080</v>
      </c>
      <c r="E2621" s="84">
        <v>21041</v>
      </c>
      <c r="F2621" s="84" t="s">
        <v>2203</v>
      </c>
      <c r="G2621" s="83" t="s">
        <v>2423</v>
      </c>
      <c r="H2621" s="85">
        <v>16076092</v>
      </c>
      <c r="I2621" s="85">
        <v>3113</v>
      </c>
      <c r="J2621" s="83" t="s">
        <v>2424</v>
      </c>
      <c r="K2621" s="83" t="s">
        <v>2425</v>
      </c>
      <c r="L2621" s="86">
        <v>2879</v>
      </c>
      <c r="M2621" s="83" t="s">
        <v>2170</v>
      </c>
    </row>
    <row r="2622" spans="2:13" ht="12.75" customHeight="1" x14ac:dyDescent="0.2">
      <c r="B2622" s="61">
        <v>2597</v>
      </c>
      <c r="C2622" s="82" t="s">
        <v>3079</v>
      </c>
      <c r="D2622" s="83" t="s">
        <v>2281</v>
      </c>
      <c r="E2622" s="84">
        <v>21131</v>
      </c>
      <c r="F2622" s="84" t="s">
        <v>2185</v>
      </c>
      <c r="G2622" s="83" t="s">
        <v>2198</v>
      </c>
      <c r="H2622" s="85">
        <v>16075129</v>
      </c>
      <c r="I2622" s="85">
        <v>1201</v>
      </c>
      <c r="J2622" s="83" t="s">
        <v>2282</v>
      </c>
      <c r="K2622" s="83" t="s">
        <v>2282</v>
      </c>
      <c r="L2622" s="86">
        <v>2597</v>
      </c>
      <c r="M2622" s="83" t="s">
        <v>3082</v>
      </c>
    </row>
    <row r="2623" spans="2:13" ht="12.75" customHeight="1" x14ac:dyDescent="0.2">
      <c r="B2623" s="61">
        <v>2598</v>
      </c>
      <c r="C2623" s="82" t="s">
        <v>3079</v>
      </c>
      <c r="D2623" s="83" t="s">
        <v>2281</v>
      </c>
      <c r="E2623" s="84">
        <v>56607</v>
      </c>
      <c r="F2623" s="84" t="s">
        <v>1122</v>
      </c>
      <c r="G2623" s="83" t="s">
        <v>2198</v>
      </c>
      <c r="H2623" s="85">
        <v>16075129</v>
      </c>
      <c r="I2623" s="85">
        <v>1201</v>
      </c>
      <c r="J2623" s="83" t="s">
        <v>2282</v>
      </c>
      <c r="K2623" s="83" t="s">
        <v>2282</v>
      </c>
      <c r="L2623" s="86">
        <v>2598</v>
      </c>
      <c r="M2623" s="83" t="s">
        <v>3083</v>
      </c>
    </row>
    <row r="2624" spans="2:13" ht="12.75" customHeight="1" x14ac:dyDescent="0.2">
      <c r="B2624" s="61">
        <v>2599</v>
      </c>
      <c r="C2624" s="82" t="s">
        <v>3079</v>
      </c>
      <c r="D2624" s="83" t="s">
        <v>2281</v>
      </c>
      <c r="E2624" s="84">
        <v>21131</v>
      </c>
      <c r="F2624" s="84" t="s">
        <v>2185</v>
      </c>
      <c r="G2624" s="83" t="s">
        <v>2198</v>
      </c>
      <c r="H2624" s="85">
        <v>16075129</v>
      </c>
      <c r="I2624" s="85">
        <v>1201</v>
      </c>
      <c r="J2624" s="83" t="s">
        <v>2282</v>
      </c>
      <c r="K2624" s="83" t="s">
        <v>2282</v>
      </c>
      <c r="L2624" s="86">
        <v>2599</v>
      </c>
      <c r="M2624" s="83" t="s">
        <v>1278</v>
      </c>
    </row>
    <row r="2625" spans="2:13" ht="12.75" customHeight="1" x14ac:dyDescent="0.2">
      <c r="B2625" s="61">
        <v>2600</v>
      </c>
      <c r="C2625" s="82" t="s">
        <v>3079</v>
      </c>
      <c r="D2625" s="83" t="s">
        <v>2281</v>
      </c>
      <c r="E2625" s="84">
        <v>56607</v>
      </c>
      <c r="F2625" s="84" t="s">
        <v>1122</v>
      </c>
      <c r="G2625" s="83" t="s">
        <v>2198</v>
      </c>
      <c r="H2625" s="85">
        <v>16075129</v>
      </c>
      <c r="I2625" s="85">
        <v>1201</v>
      </c>
      <c r="J2625" s="83" t="s">
        <v>2282</v>
      </c>
      <c r="K2625" s="83" t="s">
        <v>2282</v>
      </c>
      <c r="L2625" s="86">
        <v>2600</v>
      </c>
      <c r="M2625" s="83" t="s">
        <v>1020</v>
      </c>
    </row>
    <row r="2626" spans="2:13" ht="13.15" customHeight="1" x14ac:dyDescent="0.2">
      <c r="B2626" s="61">
        <v>2601</v>
      </c>
      <c r="C2626" s="82" t="s">
        <v>3079</v>
      </c>
      <c r="D2626" s="83" t="s">
        <v>2281</v>
      </c>
      <c r="E2626" s="84">
        <v>56607</v>
      </c>
      <c r="F2626" s="84" t="s">
        <v>1122</v>
      </c>
      <c r="G2626" s="83" t="s">
        <v>2198</v>
      </c>
      <c r="H2626" s="85">
        <v>16075129</v>
      </c>
      <c r="I2626" s="85">
        <v>1201</v>
      </c>
      <c r="J2626" s="83" t="s">
        <v>2282</v>
      </c>
      <c r="K2626" s="83" t="s">
        <v>2282</v>
      </c>
      <c r="L2626" s="86">
        <v>2601</v>
      </c>
      <c r="M2626" s="83" t="s">
        <v>3084</v>
      </c>
    </row>
    <row r="2627" spans="2:13" ht="13.15" customHeight="1" x14ac:dyDescent="0.2">
      <c r="B2627" s="61">
        <v>2603</v>
      </c>
      <c r="C2627" s="82" t="s">
        <v>3079</v>
      </c>
      <c r="D2627" s="83" t="s">
        <v>2281</v>
      </c>
      <c r="E2627" s="84">
        <v>21131</v>
      </c>
      <c r="F2627" s="84" t="s">
        <v>2185</v>
      </c>
      <c r="G2627" s="83" t="s">
        <v>2198</v>
      </c>
      <c r="H2627" s="85">
        <v>16075129</v>
      </c>
      <c r="I2627" s="85">
        <v>1201</v>
      </c>
      <c r="J2627" s="83" t="s">
        <v>2282</v>
      </c>
      <c r="K2627" s="83" t="s">
        <v>2282</v>
      </c>
      <c r="L2627" s="86">
        <v>2603</v>
      </c>
      <c r="M2627" s="83" t="s">
        <v>2282</v>
      </c>
    </row>
    <row r="2628" spans="2:13" ht="12.75" customHeight="1" x14ac:dyDescent="0.2">
      <c r="B2628" s="61">
        <v>2604</v>
      </c>
      <c r="C2628" s="82" t="s">
        <v>3079</v>
      </c>
      <c r="D2628" s="83" t="s">
        <v>2281</v>
      </c>
      <c r="E2628" s="84">
        <v>21131</v>
      </c>
      <c r="F2628" s="84" t="s">
        <v>2185</v>
      </c>
      <c r="G2628" s="83" t="s">
        <v>2198</v>
      </c>
      <c r="H2628" s="85">
        <v>16075129</v>
      </c>
      <c r="I2628" s="85">
        <v>1201</v>
      </c>
      <c r="J2628" s="83" t="s">
        <v>2282</v>
      </c>
      <c r="K2628" s="83" t="s">
        <v>2282</v>
      </c>
      <c r="L2628" s="86">
        <v>2604</v>
      </c>
      <c r="M2628" s="83" t="s">
        <v>3085</v>
      </c>
    </row>
    <row r="2629" spans="2:13" ht="12.75" customHeight="1" x14ac:dyDescent="0.2">
      <c r="B2629" s="61">
        <v>2605</v>
      </c>
      <c r="C2629" s="82" t="s">
        <v>3079</v>
      </c>
      <c r="D2629" s="83" t="s">
        <v>2281</v>
      </c>
      <c r="E2629" s="84">
        <v>21131</v>
      </c>
      <c r="F2629" s="84" t="s">
        <v>2185</v>
      </c>
      <c r="G2629" s="83" t="s">
        <v>2198</v>
      </c>
      <c r="H2629" s="85">
        <v>16075129</v>
      </c>
      <c r="I2629" s="85">
        <v>1201</v>
      </c>
      <c r="J2629" s="83" t="s">
        <v>2282</v>
      </c>
      <c r="K2629" s="83" t="s">
        <v>2282</v>
      </c>
      <c r="L2629" s="86">
        <v>2605</v>
      </c>
      <c r="M2629" s="83" t="s">
        <v>3086</v>
      </c>
    </row>
    <row r="2630" spans="2:13" ht="12.75" customHeight="1" x14ac:dyDescent="0.2">
      <c r="B2630" s="61">
        <v>2606</v>
      </c>
      <c r="C2630" s="82" t="s">
        <v>3079</v>
      </c>
      <c r="D2630" s="83" t="s">
        <v>2281</v>
      </c>
      <c r="E2630" s="84">
        <v>21131</v>
      </c>
      <c r="F2630" s="84" t="s">
        <v>2185</v>
      </c>
      <c r="G2630" s="83" t="s">
        <v>2198</v>
      </c>
      <c r="H2630" s="85">
        <v>16075129</v>
      </c>
      <c r="I2630" s="85">
        <v>1201</v>
      </c>
      <c r="J2630" s="83" t="s">
        <v>2282</v>
      </c>
      <c r="K2630" s="83" t="s">
        <v>2282</v>
      </c>
      <c r="L2630" s="86">
        <v>2606</v>
      </c>
      <c r="M2630" s="83" t="s">
        <v>3087</v>
      </c>
    </row>
    <row r="2631" spans="2:13" ht="13.15" customHeight="1" x14ac:dyDescent="0.2">
      <c r="B2631" s="61">
        <v>2607</v>
      </c>
      <c r="C2631" s="82" t="s">
        <v>3079</v>
      </c>
      <c r="D2631" s="83" t="s">
        <v>2281</v>
      </c>
      <c r="E2631" s="84">
        <v>21131</v>
      </c>
      <c r="F2631" s="84" t="s">
        <v>2185</v>
      </c>
      <c r="G2631" s="83" t="s">
        <v>2198</v>
      </c>
      <c r="H2631" s="85">
        <v>16075129</v>
      </c>
      <c r="I2631" s="85">
        <v>1201</v>
      </c>
      <c r="J2631" s="83" t="s">
        <v>2282</v>
      </c>
      <c r="K2631" s="83" t="s">
        <v>2282</v>
      </c>
      <c r="L2631" s="86">
        <v>2607</v>
      </c>
      <c r="M2631" s="83" t="s">
        <v>380</v>
      </c>
    </row>
    <row r="2632" spans="2:13" ht="13.15" customHeight="1" x14ac:dyDescent="0.2">
      <c r="B2632" s="61">
        <v>1833</v>
      </c>
      <c r="C2632" s="82" t="s">
        <v>2280</v>
      </c>
      <c r="D2632" s="83" t="s">
        <v>3089</v>
      </c>
      <c r="E2632" s="84">
        <v>57357</v>
      </c>
      <c r="F2632" s="84" t="s">
        <v>1012</v>
      </c>
      <c r="G2632" s="83" t="s">
        <v>1666</v>
      </c>
      <c r="H2632" s="85">
        <v>16072006</v>
      </c>
      <c r="I2632" s="85">
        <v>182</v>
      </c>
      <c r="J2632" s="83" t="s">
        <v>3090</v>
      </c>
      <c r="K2632" s="83" t="s">
        <v>3090</v>
      </c>
      <c r="L2632" s="86">
        <v>1833</v>
      </c>
      <c r="M2632" s="83" t="s">
        <v>1696</v>
      </c>
    </row>
    <row r="2633" spans="2:13" ht="13.15" customHeight="1" x14ac:dyDescent="0.2">
      <c r="B2633" s="61">
        <v>1834</v>
      </c>
      <c r="C2633" s="82" t="s">
        <v>2280</v>
      </c>
      <c r="D2633" s="83" t="s">
        <v>3089</v>
      </c>
      <c r="E2633" s="84">
        <v>57357</v>
      </c>
      <c r="F2633" s="84" t="s">
        <v>1012</v>
      </c>
      <c r="G2633" s="83" t="s">
        <v>1666</v>
      </c>
      <c r="H2633" s="85">
        <v>16072006</v>
      </c>
      <c r="I2633" s="85">
        <v>182</v>
      </c>
      <c r="J2633" s="83" t="s">
        <v>3090</v>
      </c>
      <c r="K2633" s="83" t="s">
        <v>3090</v>
      </c>
      <c r="L2633" s="86">
        <v>1834</v>
      </c>
      <c r="M2633" s="83" t="s">
        <v>3090</v>
      </c>
    </row>
    <row r="2634" spans="2:13" ht="13.15" customHeight="1" x14ac:dyDescent="0.2">
      <c r="B2634" s="61">
        <v>1494</v>
      </c>
      <c r="C2634" s="82" t="s">
        <v>3088</v>
      </c>
      <c r="D2634" s="83" t="s">
        <v>3092</v>
      </c>
      <c r="E2634" s="84">
        <v>21470</v>
      </c>
      <c r="F2634" s="84" t="s">
        <v>1560</v>
      </c>
      <c r="G2634" s="83" t="s">
        <v>1481</v>
      </c>
      <c r="H2634" s="85">
        <v>16069061</v>
      </c>
      <c r="I2634" s="85">
        <v>153</v>
      </c>
      <c r="J2634" s="83" t="s">
        <v>3093</v>
      </c>
      <c r="K2634" s="83" t="s">
        <v>3093</v>
      </c>
      <c r="L2634" s="86">
        <v>1494</v>
      </c>
      <c r="M2634" s="83" t="s">
        <v>3094</v>
      </c>
    </row>
    <row r="2635" spans="2:13" ht="13.15" customHeight="1" x14ac:dyDescent="0.2">
      <c r="B2635" s="61">
        <v>1495</v>
      </c>
      <c r="C2635" s="82" t="s">
        <v>3088</v>
      </c>
      <c r="D2635" s="83" t="s">
        <v>3092</v>
      </c>
      <c r="E2635" s="84">
        <v>21470</v>
      </c>
      <c r="F2635" s="84" t="s">
        <v>1560</v>
      </c>
      <c r="G2635" s="83" t="s">
        <v>1481</v>
      </c>
      <c r="H2635" s="85">
        <v>16069061</v>
      </c>
      <c r="I2635" s="85">
        <v>153</v>
      </c>
      <c r="J2635" s="83" t="s">
        <v>3093</v>
      </c>
      <c r="K2635" s="83" t="s">
        <v>3093</v>
      </c>
      <c r="L2635" s="86">
        <v>1495</v>
      </c>
      <c r="M2635" s="83" t="s">
        <v>3095</v>
      </c>
    </row>
    <row r="2636" spans="2:13" ht="13.15" customHeight="1" x14ac:dyDescent="0.2">
      <c r="B2636" s="61">
        <v>1496</v>
      </c>
      <c r="C2636" s="82" t="s">
        <v>3088</v>
      </c>
      <c r="D2636" s="83" t="s">
        <v>3092</v>
      </c>
      <c r="E2636" s="84">
        <v>21470</v>
      </c>
      <c r="F2636" s="84" t="s">
        <v>1560</v>
      </c>
      <c r="G2636" s="83" t="s">
        <v>1481</v>
      </c>
      <c r="H2636" s="85">
        <v>16069061</v>
      </c>
      <c r="I2636" s="85">
        <v>153</v>
      </c>
      <c r="J2636" s="83" t="s">
        <v>3093</v>
      </c>
      <c r="K2636" s="83" t="s">
        <v>3093</v>
      </c>
      <c r="L2636" s="86">
        <v>1496</v>
      </c>
      <c r="M2636" s="83" t="s">
        <v>3096</v>
      </c>
    </row>
    <row r="2637" spans="2:13" ht="13.15" customHeight="1" x14ac:dyDescent="0.2">
      <c r="B2637" s="61">
        <v>1497</v>
      </c>
      <c r="C2637" s="82" t="s">
        <v>3088</v>
      </c>
      <c r="D2637" s="83" t="s">
        <v>3092</v>
      </c>
      <c r="E2637" s="84">
        <v>57357</v>
      </c>
      <c r="F2637" s="84" t="s">
        <v>1012</v>
      </c>
      <c r="G2637" s="83" t="s">
        <v>1481</v>
      </c>
      <c r="H2637" s="85">
        <v>16069061</v>
      </c>
      <c r="I2637" s="85">
        <v>153</v>
      </c>
      <c r="J2637" s="83" t="s">
        <v>3093</v>
      </c>
      <c r="K2637" s="83" t="s">
        <v>3093</v>
      </c>
      <c r="L2637" s="86">
        <v>1497</v>
      </c>
      <c r="M2637" s="83" t="s">
        <v>3093</v>
      </c>
    </row>
    <row r="2638" spans="2:13" ht="13.15" customHeight="1" x14ac:dyDescent="0.2">
      <c r="B2638" s="61">
        <v>1498</v>
      </c>
      <c r="C2638" s="82" t="s">
        <v>3088</v>
      </c>
      <c r="D2638" s="83" t="s">
        <v>3092</v>
      </c>
      <c r="E2638" s="84">
        <v>21470</v>
      </c>
      <c r="F2638" s="84" t="s">
        <v>1560</v>
      </c>
      <c r="G2638" s="83" t="s">
        <v>1481</v>
      </c>
      <c r="H2638" s="85">
        <v>16069061</v>
      </c>
      <c r="I2638" s="85">
        <v>153</v>
      </c>
      <c r="J2638" s="83" t="s">
        <v>3093</v>
      </c>
      <c r="K2638" s="83" t="s">
        <v>3093</v>
      </c>
      <c r="L2638" s="86">
        <v>1498</v>
      </c>
      <c r="M2638" s="83" t="s">
        <v>3097</v>
      </c>
    </row>
    <row r="2639" spans="2:13" ht="13.15" customHeight="1" x14ac:dyDescent="0.2">
      <c r="B2639" s="61">
        <v>1040</v>
      </c>
      <c r="C2639" s="82" t="s">
        <v>3091</v>
      </c>
      <c r="D2639" s="83" t="s">
        <v>3099</v>
      </c>
      <c r="E2639" s="84">
        <v>56597</v>
      </c>
      <c r="F2639" s="84" t="s">
        <v>1265</v>
      </c>
      <c r="G2639" s="83" t="s">
        <v>1305</v>
      </c>
      <c r="H2639" s="85">
        <v>16066042</v>
      </c>
      <c r="I2639" s="85">
        <v>74</v>
      </c>
      <c r="J2639" s="83" t="s">
        <v>1470</v>
      </c>
      <c r="K2639" s="83" t="s">
        <v>1471</v>
      </c>
      <c r="L2639" s="86">
        <v>1040</v>
      </c>
      <c r="M2639" s="83" t="s">
        <v>3100</v>
      </c>
    </row>
    <row r="2640" spans="2:13" ht="13.15" customHeight="1" x14ac:dyDescent="0.2">
      <c r="B2640" s="61">
        <v>1041</v>
      </c>
      <c r="C2640" s="82" t="s">
        <v>3091</v>
      </c>
      <c r="D2640" s="83" t="s">
        <v>3099</v>
      </c>
      <c r="E2640" s="84">
        <v>56597</v>
      </c>
      <c r="F2640" s="84" t="s">
        <v>1265</v>
      </c>
      <c r="G2640" s="83" t="s">
        <v>1305</v>
      </c>
      <c r="H2640" s="85">
        <v>16066042</v>
      </c>
      <c r="I2640" s="85">
        <v>74</v>
      </c>
      <c r="J2640" s="83" t="s">
        <v>1470</v>
      </c>
      <c r="K2640" s="83" t="s">
        <v>1471</v>
      </c>
      <c r="L2640" s="86">
        <v>1041</v>
      </c>
      <c r="M2640" s="83" t="s">
        <v>3101</v>
      </c>
    </row>
    <row r="2641" spans="2:13" ht="13.15" customHeight="1" x14ac:dyDescent="0.2">
      <c r="B2641" s="61">
        <v>1042</v>
      </c>
      <c r="C2641" s="82" t="s">
        <v>3091</v>
      </c>
      <c r="D2641" s="83" t="s">
        <v>3099</v>
      </c>
      <c r="E2641" s="84">
        <v>56597</v>
      </c>
      <c r="F2641" s="84" t="s">
        <v>1265</v>
      </c>
      <c r="G2641" s="83" t="s">
        <v>1305</v>
      </c>
      <c r="H2641" s="85">
        <v>16066042</v>
      </c>
      <c r="I2641" s="85">
        <v>74</v>
      </c>
      <c r="J2641" s="83" t="s">
        <v>1470</v>
      </c>
      <c r="K2641" s="83" t="s">
        <v>1471</v>
      </c>
      <c r="L2641" s="86">
        <v>1042</v>
      </c>
      <c r="M2641" s="83" t="s">
        <v>3102</v>
      </c>
    </row>
    <row r="2642" spans="2:13" ht="13.15" customHeight="1" x14ac:dyDescent="0.2">
      <c r="B2642" s="61">
        <v>1043</v>
      </c>
      <c r="C2642" s="82" t="s">
        <v>3091</v>
      </c>
      <c r="D2642" s="83" t="s">
        <v>3099</v>
      </c>
      <c r="E2642" s="84">
        <v>56597</v>
      </c>
      <c r="F2642" s="84" t="s">
        <v>1265</v>
      </c>
      <c r="G2642" s="83" t="s">
        <v>1305</v>
      </c>
      <c r="H2642" s="85">
        <v>16066042</v>
      </c>
      <c r="I2642" s="85">
        <v>74</v>
      </c>
      <c r="J2642" s="83" t="s">
        <v>1470</v>
      </c>
      <c r="K2642" s="83" t="s">
        <v>1471</v>
      </c>
      <c r="L2642" s="86">
        <v>1043</v>
      </c>
      <c r="M2642" s="83" t="s">
        <v>3103</v>
      </c>
    </row>
    <row r="2643" spans="2:13" ht="13.15" customHeight="1" x14ac:dyDescent="0.2">
      <c r="B2643" s="61">
        <v>1044</v>
      </c>
      <c r="C2643" s="82" t="s">
        <v>3091</v>
      </c>
      <c r="D2643" s="83" t="s">
        <v>3099</v>
      </c>
      <c r="E2643" s="84">
        <v>56597</v>
      </c>
      <c r="F2643" s="84" t="s">
        <v>1265</v>
      </c>
      <c r="G2643" s="83" t="s">
        <v>1305</v>
      </c>
      <c r="H2643" s="85">
        <v>16066042</v>
      </c>
      <c r="I2643" s="85">
        <v>74</v>
      </c>
      <c r="J2643" s="83" t="s">
        <v>1470</v>
      </c>
      <c r="K2643" s="83" t="s">
        <v>1471</v>
      </c>
      <c r="L2643" s="86">
        <v>1044</v>
      </c>
      <c r="M2643" s="83" t="s">
        <v>1471</v>
      </c>
    </row>
    <row r="2644" spans="2:13" ht="13.15" customHeight="1" x14ac:dyDescent="0.2">
      <c r="B2644" s="61">
        <v>1045</v>
      </c>
      <c r="C2644" s="82" t="s">
        <v>3091</v>
      </c>
      <c r="D2644" s="83" t="s">
        <v>3099</v>
      </c>
      <c r="E2644" s="84">
        <v>56597</v>
      </c>
      <c r="F2644" s="84" t="s">
        <v>1265</v>
      </c>
      <c r="G2644" s="83" t="s">
        <v>1305</v>
      </c>
      <c r="H2644" s="85">
        <v>16066042</v>
      </c>
      <c r="I2644" s="85">
        <v>74</v>
      </c>
      <c r="J2644" s="83" t="s">
        <v>1470</v>
      </c>
      <c r="K2644" s="83" t="s">
        <v>1471</v>
      </c>
      <c r="L2644" s="86">
        <v>1045</v>
      </c>
      <c r="M2644" s="83" t="s">
        <v>3104</v>
      </c>
    </row>
    <row r="2645" spans="2:13" ht="13.15" customHeight="1" x14ac:dyDescent="0.2">
      <c r="B2645" s="61">
        <v>1099</v>
      </c>
      <c r="C2645" s="82" t="s">
        <v>3098</v>
      </c>
      <c r="D2645" s="83" t="s">
        <v>3106</v>
      </c>
      <c r="E2645" s="84">
        <v>56599</v>
      </c>
      <c r="F2645" s="84" t="s">
        <v>1473</v>
      </c>
      <c r="G2645" s="83" t="s">
        <v>1305</v>
      </c>
      <c r="H2645" s="85">
        <v>16066042</v>
      </c>
      <c r="I2645" s="85">
        <v>74</v>
      </c>
      <c r="J2645" s="83" t="s">
        <v>1470</v>
      </c>
      <c r="K2645" s="83" t="s">
        <v>1471</v>
      </c>
      <c r="L2645" s="86">
        <v>1099</v>
      </c>
      <c r="M2645" s="83" t="s">
        <v>3107</v>
      </c>
    </row>
    <row r="2646" spans="2:13" ht="13.15" customHeight="1" x14ac:dyDescent="0.2">
      <c r="B2646" s="61">
        <v>1100</v>
      </c>
      <c r="C2646" s="82" t="s">
        <v>3098</v>
      </c>
      <c r="D2646" s="83" t="s">
        <v>3106</v>
      </c>
      <c r="E2646" s="84">
        <v>56599</v>
      </c>
      <c r="F2646" s="84" t="s">
        <v>1473</v>
      </c>
      <c r="G2646" s="83" t="s">
        <v>1305</v>
      </c>
      <c r="H2646" s="85">
        <v>16066042</v>
      </c>
      <c r="I2646" s="85">
        <v>74</v>
      </c>
      <c r="J2646" s="83" t="s">
        <v>1470</v>
      </c>
      <c r="K2646" s="83" t="s">
        <v>1471</v>
      </c>
      <c r="L2646" s="86">
        <v>1100</v>
      </c>
      <c r="M2646" s="83" t="s">
        <v>3108</v>
      </c>
    </row>
    <row r="2647" spans="2:13" ht="13.15" customHeight="1" x14ac:dyDescent="0.2">
      <c r="B2647" s="61">
        <v>1129</v>
      </c>
      <c r="C2647" s="82" t="s">
        <v>3105</v>
      </c>
      <c r="D2647" s="83" t="s">
        <v>3110</v>
      </c>
      <c r="E2647" s="84">
        <v>56600</v>
      </c>
      <c r="F2647" s="84" t="s">
        <v>1442</v>
      </c>
      <c r="G2647" s="83" t="s">
        <v>1305</v>
      </c>
      <c r="H2647" s="85">
        <v>16066093</v>
      </c>
      <c r="I2647" s="85">
        <v>2438</v>
      </c>
      <c r="J2647" s="83" t="s">
        <v>3111</v>
      </c>
      <c r="K2647" s="83" t="s">
        <v>3111</v>
      </c>
      <c r="L2647" s="86">
        <v>1129</v>
      </c>
      <c r="M2647" s="83" t="s">
        <v>3112</v>
      </c>
    </row>
    <row r="2648" spans="2:13" ht="13.15" customHeight="1" x14ac:dyDescent="0.2">
      <c r="B2648" s="61">
        <v>1131</v>
      </c>
      <c r="C2648" s="82" t="s">
        <v>3105</v>
      </c>
      <c r="D2648" s="83" t="s">
        <v>3110</v>
      </c>
      <c r="E2648" s="84">
        <v>56600</v>
      </c>
      <c r="F2648" s="84" t="s">
        <v>1442</v>
      </c>
      <c r="G2648" s="83" t="s">
        <v>1305</v>
      </c>
      <c r="H2648" s="85">
        <v>16066093</v>
      </c>
      <c r="I2648" s="85">
        <v>2438</v>
      </c>
      <c r="J2648" s="83" t="s">
        <v>3111</v>
      </c>
      <c r="K2648" s="83" t="s">
        <v>3111</v>
      </c>
      <c r="L2648" s="86">
        <v>1131</v>
      </c>
      <c r="M2648" s="83" t="s">
        <v>3113</v>
      </c>
    </row>
    <row r="2649" spans="2:13" ht="13.15" customHeight="1" x14ac:dyDescent="0.2">
      <c r="B2649" s="61">
        <v>1132</v>
      </c>
      <c r="C2649" s="82" t="s">
        <v>3105</v>
      </c>
      <c r="D2649" s="83" t="s">
        <v>3110</v>
      </c>
      <c r="E2649" s="84">
        <v>56600</v>
      </c>
      <c r="F2649" s="84" t="s">
        <v>1442</v>
      </c>
      <c r="G2649" s="83" t="s">
        <v>1305</v>
      </c>
      <c r="H2649" s="85">
        <v>16066093</v>
      </c>
      <c r="I2649" s="85">
        <v>2438</v>
      </c>
      <c r="J2649" s="83" t="s">
        <v>3111</v>
      </c>
      <c r="K2649" s="83" t="s">
        <v>3111</v>
      </c>
      <c r="L2649" s="86">
        <v>1132</v>
      </c>
      <c r="M2649" s="83" t="s">
        <v>3114</v>
      </c>
    </row>
    <row r="2650" spans="2:13" ht="13.15" customHeight="1" x14ac:dyDescent="0.2">
      <c r="B2650" s="61">
        <v>1133</v>
      </c>
      <c r="C2650" s="82" t="s">
        <v>3105</v>
      </c>
      <c r="D2650" s="83" t="s">
        <v>3110</v>
      </c>
      <c r="E2650" s="84">
        <v>56599</v>
      </c>
      <c r="F2650" s="84" t="s">
        <v>1473</v>
      </c>
      <c r="G2650" s="83" t="s">
        <v>1305</v>
      </c>
      <c r="H2650" s="85">
        <v>16066093</v>
      </c>
      <c r="I2650" s="85">
        <v>2438</v>
      </c>
      <c r="J2650" s="83" t="s">
        <v>3111</v>
      </c>
      <c r="K2650" s="83" t="s">
        <v>3111</v>
      </c>
      <c r="L2650" s="86">
        <v>1133</v>
      </c>
      <c r="M2650" s="83" t="s">
        <v>3115</v>
      </c>
    </row>
    <row r="2651" spans="2:13" ht="13.15" customHeight="1" x14ac:dyDescent="0.2">
      <c r="B2651" s="61">
        <v>1134</v>
      </c>
      <c r="C2651" s="82" t="s">
        <v>3105</v>
      </c>
      <c r="D2651" s="83" t="s">
        <v>3110</v>
      </c>
      <c r="E2651" s="84">
        <v>56599</v>
      </c>
      <c r="F2651" s="84" t="s">
        <v>1473</v>
      </c>
      <c r="G2651" s="83" t="s">
        <v>1305</v>
      </c>
      <c r="H2651" s="85">
        <v>16066093</v>
      </c>
      <c r="I2651" s="85">
        <v>2438</v>
      </c>
      <c r="J2651" s="83" t="s">
        <v>3111</v>
      </c>
      <c r="K2651" s="83" t="s">
        <v>3111</v>
      </c>
      <c r="L2651" s="86">
        <v>1134</v>
      </c>
      <c r="M2651" s="83" t="s">
        <v>1747</v>
      </c>
    </row>
    <row r="2652" spans="2:13" ht="13.15" customHeight="1" x14ac:dyDescent="0.2">
      <c r="B2652" s="61">
        <v>1135</v>
      </c>
      <c r="C2652" s="82" t="s">
        <v>3105</v>
      </c>
      <c r="D2652" s="83" t="s">
        <v>3110</v>
      </c>
      <c r="E2652" s="84">
        <v>56600</v>
      </c>
      <c r="F2652" s="84" t="s">
        <v>1442</v>
      </c>
      <c r="G2652" s="83" t="s">
        <v>1305</v>
      </c>
      <c r="H2652" s="85">
        <v>16066093</v>
      </c>
      <c r="I2652" s="85">
        <v>2438</v>
      </c>
      <c r="J2652" s="83" t="s">
        <v>3111</v>
      </c>
      <c r="K2652" s="83" t="s">
        <v>3111</v>
      </c>
      <c r="L2652" s="86">
        <v>1135</v>
      </c>
      <c r="M2652" s="83" t="s">
        <v>3116</v>
      </c>
    </row>
    <row r="2653" spans="2:13" ht="13.15" customHeight="1" x14ac:dyDescent="0.2">
      <c r="B2653" s="61">
        <v>1136</v>
      </c>
      <c r="C2653" s="82" t="s">
        <v>3105</v>
      </c>
      <c r="D2653" s="83" t="s">
        <v>3110</v>
      </c>
      <c r="E2653" s="84">
        <v>56599</v>
      </c>
      <c r="F2653" s="84" t="s">
        <v>1473</v>
      </c>
      <c r="G2653" s="83" t="s">
        <v>1305</v>
      </c>
      <c r="H2653" s="85">
        <v>16066093</v>
      </c>
      <c r="I2653" s="85">
        <v>2438</v>
      </c>
      <c r="J2653" s="83" t="s">
        <v>3111</v>
      </c>
      <c r="K2653" s="83" t="s">
        <v>3111</v>
      </c>
      <c r="L2653" s="86">
        <v>1136</v>
      </c>
      <c r="M2653" s="83" t="s">
        <v>3117</v>
      </c>
    </row>
    <row r="2654" spans="2:13" ht="13.15" customHeight="1" x14ac:dyDescent="0.2">
      <c r="B2654" s="61">
        <v>1137</v>
      </c>
      <c r="C2654" s="82" t="s">
        <v>3105</v>
      </c>
      <c r="D2654" s="83" t="s">
        <v>3110</v>
      </c>
      <c r="E2654" s="84">
        <v>56600</v>
      </c>
      <c r="F2654" s="84" t="s">
        <v>1442</v>
      </c>
      <c r="G2654" s="83" t="s">
        <v>1305</v>
      </c>
      <c r="H2654" s="85">
        <v>16066093</v>
      </c>
      <c r="I2654" s="85">
        <v>2438</v>
      </c>
      <c r="J2654" s="83" t="s">
        <v>3111</v>
      </c>
      <c r="K2654" s="83" t="s">
        <v>3111</v>
      </c>
      <c r="L2654" s="86">
        <v>1137</v>
      </c>
      <c r="M2654" s="83" t="s">
        <v>3118</v>
      </c>
    </row>
    <row r="2655" spans="2:13" ht="13.15" customHeight="1" x14ac:dyDescent="0.2">
      <c r="B2655" s="61">
        <v>1139</v>
      </c>
      <c r="C2655" s="82" t="s">
        <v>3105</v>
      </c>
      <c r="D2655" s="83" t="s">
        <v>3110</v>
      </c>
      <c r="E2655" s="84">
        <v>56599</v>
      </c>
      <c r="F2655" s="84" t="s">
        <v>1473</v>
      </c>
      <c r="G2655" s="83" t="s">
        <v>1305</v>
      </c>
      <c r="H2655" s="85">
        <v>16066093</v>
      </c>
      <c r="I2655" s="85">
        <v>2438</v>
      </c>
      <c r="J2655" s="83" t="s">
        <v>3111</v>
      </c>
      <c r="K2655" s="83" t="s">
        <v>3111</v>
      </c>
      <c r="L2655" s="86">
        <v>1139</v>
      </c>
      <c r="M2655" s="83" t="s">
        <v>3119</v>
      </c>
    </row>
    <row r="2656" spans="2:13" ht="13.15" customHeight="1" x14ac:dyDescent="0.2">
      <c r="B2656" s="61">
        <v>1141</v>
      </c>
      <c r="C2656" s="82" t="s">
        <v>3105</v>
      </c>
      <c r="D2656" s="83" t="s">
        <v>3110</v>
      </c>
      <c r="E2656" s="84">
        <v>56600</v>
      </c>
      <c r="F2656" s="84" t="s">
        <v>1442</v>
      </c>
      <c r="G2656" s="83" t="s">
        <v>1305</v>
      </c>
      <c r="H2656" s="85">
        <v>16066093</v>
      </c>
      <c r="I2656" s="85">
        <v>2438</v>
      </c>
      <c r="J2656" s="83" t="s">
        <v>3111</v>
      </c>
      <c r="K2656" s="83" t="s">
        <v>3111</v>
      </c>
      <c r="L2656" s="86">
        <v>1141</v>
      </c>
      <c r="M2656" s="83" t="s">
        <v>3120</v>
      </c>
    </row>
    <row r="2657" spans="2:13" ht="13.15" customHeight="1" x14ac:dyDescent="0.2">
      <c r="B2657" s="61">
        <v>1219</v>
      </c>
      <c r="C2657" s="82" t="s">
        <v>3109</v>
      </c>
      <c r="D2657" s="83" t="s">
        <v>3122</v>
      </c>
      <c r="E2657" s="84">
        <v>56589</v>
      </c>
      <c r="F2657" s="84" t="s">
        <v>840</v>
      </c>
      <c r="G2657" s="83" t="s">
        <v>627</v>
      </c>
      <c r="H2657" s="85">
        <v>16067064</v>
      </c>
      <c r="I2657" s="85">
        <v>905</v>
      </c>
      <c r="J2657" s="83" t="s">
        <v>3123</v>
      </c>
      <c r="K2657" s="83" t="s">
        <v>3124</v>
      </c>
      <c r="L2657" s="86">
        <v>1219</v>
      </c>
      <c r="M2657" s="83" t="s">
        <v>3124</v>
      </c>
    </row>
    <row r="2658" spans="2:13" ht="13.15" customHeight="1" x14ac:dyDescent="0.2">
      <c r="B2658" s="61">
        <v>596</v>
      </c>
      <c r="C2658" s="82" t="s">
        <v>3121</v>
      </c>
      <c r="D2658" s="83" t="s">
        <v>3126</v>
      </c>
      <c r="E2658" s="84">
        <v>56592</v>
      </c>
      <c r="F2658" s="84" t="s">
        <v>1001</v>
      </c>
      <c r="G2658" s="83" t="s">
        <v>363</v>
      </c>
      <c r="H2658" s="85">
        <v>16063097</v>
      </c>
      <c r="I2658" s="85">
        <v>696</v>
      </c>
      <c r="J2658" s="83" t="s">
        <v>3127</v>
      </c>
      <c r="K2658" s="83" t="s">
        <v>3127</v>
      </c>
      <c r="L2658" s="86">
        <v>596</v>
      </c>
      <c r="M2658" s="83" t="s">
        <v>3128</v>
      </c>
    </row>
    <row r="2659" spans="2:13" ht="13.15" customHeight="1" x14ac:dyDescent="0.2">
      <c r="B2659" s="61">
        <v>597</v>
      </c>
      <c r="C2659" s="82" t="s">
        <v>3121</v>
      </c>
      <c r="D2659" s="83" t="s">
        <v>3126</v>
      </c>
      <c r="E2659" s="84">
        <v>56592</v>
      </c>
      <c r="F2659" s="84" t="s">
        <v>1001</v>
      </c>
      <c r="G2659" s="83" t="s">
        <v>363</v>
      </c>
      <c r="H2659" s="85">
        <v>16063097</v>
      </c>
      <c r="I2659" s="85">
        <v>696</v>
      </c>
      <c r="J2659" s="83" t="s">
        <v>3127</v>
      </c>
      <c r="K2659" s="83" t="s">
        <v>3127</v>
      </c>
      <c r="L2659" s="86">
        <v>597</v>
      </c>
      <c r="M2659" s="83" t="s">
        <v>3129</v>
      </c>
    </row>
    <row r="2660" spans="2:13" ht="13.15" customHeight="1" x14ac:dyDescent="0.2">
      <c r="B2660" s="61">
        <v>598</v>
      </c>
      <c r="C2660" s="82" t="s">
        <v>3121</v>
      </c>
      <c r="D2660" s="83" t="s">
        <v>3126</v>
      </c>
      <c r="E2660" s="84">
        <v>56593</v>
      </c>
      <c r="F2660" s="84" t="s">
        <v>1242</v>
      </c>
      <c r="G2660" s="83" t="s">
        <v>363</v>
      </c>
      <c r="H2660" s="85">
        <v>16063097</v>
      </c>
      <c r="I2660" s="85">
        <v>696</v>
      </c>
      <c r="J2660" s="83" t="s">
        <v>3127</v>
      </c>
      <c r="K2660" s="83" t="s">
        <v>3127</v>
      </c>
      <c r="L2660" s="86">
        <v>598</v>
      </c>
      <c r="M2660" s="83" t="s">
        <v>3130</v>
      </c>
    </row>
    <row r="2661" spans="2:13" ht="13.15" customHeight="1" x14ac:dyDescent="0.2">
      <c r="B2661" s="61">
        <v>599</v>
      </c>
      <c r="C2661" s="82" t="s">
        <v>3121</v>
      </c>
      <c r="D2661" s="83" t="s">
        <v>3126</v>
      </c>
      <c r="E2661" s="84">
        <v>56593</v>
      </c>
      <c r="F2661" s="84" t="s">
        <v>1242</v>
      </c>
      <c r="G2661" s="83" t="s">
        <v>363</v>
      </c>
      <c r="H2661" s="85">
        <v>16063097</v>
      </c>
      <c r="I2661" s="85">
        <v>696</v>
      </c>
      <c r="J2661" s="83" t="s">
        <v>3127</v>
      </c>
      <c r="K2661" s="83" t="s">
        <v>3127</v>
      </c>
      <c r="L2661" s="86">
        <v>599</v>
      </c>
      <c r="M2661" s="83" t="s">
        <v>3131</v>
      </c>
    </row>
    <row r="2662" spans="2:13" ht="13.15" customHeight="1" x14ac:dyDescent="0.2">
      <c r="B2662" s="61">
        <v>600</v>
      </c>
      <c r="C2662" s="82" t="s">
        <v>3121</v>
      </c>
      <c r="D2662" s="83" t="s">
        <v>3126</v>
      </c>
      <c r="E2662" s="84">
        <v>56593</v>
      </c>
      <c r="F2662" s="84" t="s">
        <v>1242</v>
      </c>
      <c r="G2662" s="83" t="s">
        <v>363</v>
      </c>
      <c r="H2662" s="85">
        <v>16063097</v>
      </c>
      <c r="I2662" s="85">
        <v>696</v>
      </c>
      <c r="J2662" s="83" t="s">
        <v>3127</v>
      </c>
      <c r="K2662" s="83" t="s">
        <v>3127</v>
      </c>
      <c r="L2662" s="86">
        <v>600</v>
      </c>
      <c r="M2662" s="83" t="s">
        <v>3132</v>
      </c>
    </row>
    <row r="2663" spans="2:13" ht="13.15" customHeight="1" x14ac:dyDescent="0.2">
      <c r="B2663" s="61">
        <v>570</v>
      </c>
      <c r="C2663" s="82" t="s">
        <v>3121</v>
      </c>
      <c r="D2663" s="83" t="s">
        <v>3126</v>
      </c>
      <c r="E2663" s="84">
        <v>20500</v>
      </c>
      <c r="F2663" s="84" t="s">
        <v>362</v>
      </c>
      <c r="G2663" s="83" t="s">
        <v>363</v>
      </c>
      <c r="H2663" s="85">
        <v>16063097</v>
      </c>
      <c r="I2663" s="85">
        <v>696</v>
      </c>
      <c r="J2663" s="83" t="s">
        <v>3127</v>
      </c>
      <c r="K2663" s="83" t="s">
        <v>3127</v>
      </c>
      <c r="L2663" s="86">
        <v>570</v>
      </c>
      <c r="M2663" s="83" t="s">
        <v>3127</v>
      </c>
    </row>
    <row r="2664" spans="2:13" ht="13.15" customHeight="1" x14ac:dyDescent="0.2">
      <c r="B2664" s="61">
        <v>558</v>
      </c>
      <c r="C2664" s="82" t="s">
        <v>3121</v>
      </c>
      <c r="D2664" s="83" t="s">
        <v>3126</v>
      </c>
      <c r="E2664" s="84">
        <v>56592</v>
      </c>
      <c r="F2664" s="84" t="s">
        <v>1001</v>
      </c>
      <c r="G2664" s="83" t="s">
        <v>363</v>
      </c>
      <c r="H2664" s="85">
        <v>16063097</v>
      </c>
      <c r="I2664" s="85">
        <v>696</v>
      </c>
      <c r="J2664" s="83" t="s">
        <v>3127</v>
      </c>
      <c r="K2664" s="83" t="s">
        <v>3127</v>
      </c>
      <c r="L2664" s="86">
        <v>558</v>
      </c>
      <c r="M2664" s="83" t="s">
        <v>3133</v>
      </c>
    </row>
    <row r="2665" spans="2:13" ht="13.15" customHeight="1" x14ac:dyDescent="0.2">
      <c r="B2665" s="61">
        <v>591</v>
      </c>
      <c r="C2665" s="82" t="s">
        <v>3121</v>
      </c>
      <c r="D2665" s="83" t="s">
        <v>3126</v>
      </c>
      <c r="E2665" s="84">
        <v>20500</v>
      </c>
      <c r="F2665" s="84" t="s">
        <v>362</v>
      </c>
      <c r="G2665" s="83" t="s">
        <v>363</v>
      </c>
      <c r="H2665" s="85">
        <v>16063097</v>
      </c>
      <c r="I2665" s="85">
        <v>696</v>
      </c>
      <c r="J2665" s="83" t="s">
        <v>3127</v>
      </c>
      <c r="K2665" s="83" t="s">
        <v>3127</v>
      </c>
      <c r="L2665" s="86">
        <v>591</v>
      </c>
      <c r="M2665" s="83" t="s">
        <v>3134</v>
      </c>
    </row>
    <row r="2666" spans="2:13" ht="13.15" customHeight="1" x14ac:dyDescent="0.2">
      <c r="B2666" s="61">
        <v>601</v>
      </c>
      <c r="C2666" s="82" t="s">
        <v>3121</v>
      </c>
      <c r="D2666" s="83" t="s">
        <v>3126</v>
      </c>
      <c r="E2666" s="84">
        <v>56592</v>
      </c>
      <c r="F2666" s="84" t="s">
        <v>1001</v>
      </c>
      <c r="G2666" s="83" t="s">
        <v>363</v>
      </c>
      <c r="H2666" s="85">
        <v>16063097</v>
      </c>
      <c r="I2666" s="85">
        <v>696</v>
      </c>
      <c r="J2666" s="83" t="s">
        <v>3127</v>
      </c>
      <c r="K2666" s="83" t="s">
        <v>3127</v>
      </c>
      <c r="L2666" s="86">
        <v>601</v>
      </c>
      <c r="M2666" s="83" t="s">
        <v>1326</v>
      </c>
    </row>
    <row r="2667" spans="2:13" ht="13.15" customHeight="1" x14ac:dyDescent="0.2">
      <c r="B2667" s="61">
        <v>602</v>
      </c>
      <c r="C2667" s="82" t="s">
        <v>3121</v>
      </c>
      <c r="D2667" s="83" t="s">
        <v>3126</v>
      </c>
      <c r="E2667" s="84">
        <v>56592</v>
      </c>
      <c r="F2667" s="84" t="s">
        <v>1001</v>
      </c>
      <c r="G2667" s="83" t="s">
        <v>363</v>
      </c>
      <c r="H2667" s="85">
        <v>16063097</v>
      </c>
      <c r="I2667" s="85">
        <v>696</v>
      </c>
      <c r="J2667" s="83" t="s">
        <v>3127</v>
      </c>
      <c r="K2667" s="83" t="s">
        <v>3127</v>
      </c>
      <c r="L2667" s="86">
        <v>602</v>
      </c>
      <c r="M2667" s="83" t="s">
        <v>3135</v>
      </c>
    </row>
    <row r="2668" spans="2:13" ht="13.15" customHeight="1" x14ac:dyDescent="0.2">
      <c r="B2668" s="61">
        <v>604</v>
      </c>
      <c r="C2668" s="82" t="s">
        <v>3121</v>
      </c>
      <c r="D2668" s="83" t="s">
        <v>3126</v>
      </c>
      <c r="E2668" s="84">
        <v>56592</v>
      </c>
      <c r="F2668" s="84" t="s">
        <v>1001</v>
      </c>
      <c r="G2668" s="83" t="s">
        <v>363</v>
      </c>
      <c r="H2668" s="85">
        <v>16063097</v>
      </c>
      <c r="I2668" s="85">
        <v>696</v>
      </c>
      <c r="J2668" s="83" t="s">
        <v>3127</v>
      </c>
      <c r="K2668" s="83" t="s">
        <v>3127</v>
      </c>
      <c r="L2668" s="86">
        <v>604</v>
      </c>
      <c r="M2668" s="83" t="s">
        <v>3136</v>
      </c>
    </row>
    <row r="2669" spans="2:13" ht="13.15" customHeight="1" x14ac:dyDescent="0.2">
      <c r="B2669" s="61">
        <v>572</v>
      </c>
      <c r="C2669" s="82" t="s">
        <v>3121</v>
      </c>
      <c r="D2669" s="83" t="s">
        <v>3126</v>
      </c>
      <c r="E2669" s="84">
        <v>20500</v>
      </c>
      <c r="F2669" s="84" t="s">
        <v>362</v>
      </c>
      <c r="G2669" s="83" t="s">
        <v>363</v>
      </c>
      <c r="H2669" s="85">
        <v>16063097</v>
      </c>
      <c r="I2669" s="85">
        <v>696</v>
      </c>
      <c r="J2669" s="83" t="s">
        <v>3127</v>
      </c>
      <c r="K2669" s="83" t="s">
        <v>3127</v>
      </c>
      <c r="L2669" s="86">
        <v>572</v>
      </c>
      <c r="M2669" s="83" t="s">
        <v>3137</v>
      </c>
    </row>
    <row r="2670" spans="2:13" ht="12.75" customHeight="1" x14ac:dyDescent="0.2">
      <c r="B2670" s="61">
        <v>620</v>
      </c>
      <c r="C2670" s="82" t="s">
        <v>3121</v>
      </c>
      <c r="D2670" s="83" t="s">
        <v>3126</v>
      </c>
      <c r="E2670" s="84">
        <v>56593</v>
      </c>
      <c r="F2670" s="84" t="s">
        <v>1242</v>
      </c>
      <c r="G2670" s="83" t="s">
        <v>363</v>
      </c>
      <c r="H2670" s="85">
        <v>16063097</v>
      </c>
      <c r="I2670" s="85">
        <v>696</v>
      </c>
      <c r="J2670" s="83" t="s">
        <v>3127</v>
      </c>
      <c r="K2670" s="83" t="s">
        <v>3127</v>
      </c>
      <c r="L2670" s="86">
        <v>620</v>
      </c>
      <c r="M2670" s="83" t="s">
        <v>3138</v>
      </c>
    </row>
    <row r="2671" spans="2:13" ht="12.75" customHeight="1" x14ac:dyDescent="0.2">
      <c r="B2671" s="61">
        <v>573</v>
      </c>
      <c r="C2671" s="82" t="s">
        <v>3121</v>
      </c>
      <c r="D2671" s="83" t="s">
        <v>3126</v>
      </c>
      <c r="E2671" s="84">
        <v>20500</v>
      </c>
      <c r="F2671" s="84" t="s">
        <v>362</v>
      </c>
      <c r="G2671" s="83" t="s">
        <v>363</v>
      </c>
      <c r="H2671" s="85">
        <v>16063097</v>
      </c>
      <c r="I2671" s="85">
        <v>696</v>
      </c>
      <c r="J2671" s="83" t="s">
        <v>3127</v>
      </c>
      <c r="K2671" s="83" t="s">
        <v>3127</v>
      </c>
      <c r="L2671" s="86">
        <v>573</v>
      </c>
      <c r="M2671" s="83" t="s">
        <v>3139</v>
      </c>
    </row>
    <row r="2672" spans="2:13" ht="13.15" customHeight="1" x14ac:dyDescent="0.2">
      <c r="B2672" s="61">
        <v>675</v>
      </c>
      <c r="C2672" s="82" t="s">
        <v>3121</v>
      </c>
      <c r="D2672" s="83" t="s">
        <v>3126</v>
      </c>
      <c r="E2672" s="84">
        <v>56593</v>
      </c>
      <c r="F2672" s="84" t="s">
        <v>1242</v>
      </c>
      <c r="G2672" s="83" t="s">
        <v>363</v>
      </c>
      <c r="H2672" s="85">
        <v>16063097</v>
      </c>
      <c r="I2672" s="85">
        <v>696</v>
      </c>
      <c r="J2672" s="83" t="s">
        <v>3127</v>
      </c>
      <c r="K2672" s="83" t="s">
        <v>3127</v>
      </c>
      <c r="L2672" s="86">
        <v>675</v>
      </c>
      <c r="M2672" s="83" t="s">
        <v>3140</v>
      </c>
    </row>
    <row r="2673" spans="2:13" ht="13.15" customHeight="1" x14ac:dyDescent="0.2">
      <c r="B2673" s="61">
        <v>574</v>
      </c>
      <c r="C2673" s="82" t="s">
        <v>3121</v>
      </c>
      <c r="D2673" s="83" t="s">
        <v>3126</v>
      </c>
      <c r="E2673" s="84">
        <v>20771</v>
      </c>
      <c r="F2673" s="84" t="s">
        <v>1255</v>
      </c>
      <c r="G2673" s="83" t="s">
        <v>363</v>
      </c>
      <c r="H2673" s="85">
        <v>16063097</v>
      </c>
      <c r="I2673" s="85">
        <v>696</v>
      </c>
      <c r="J2673" s="83" t="s">
        <v>3127</v>
      </c>
      <c r="K2673" s="83" t="s">
        <v>3127</v>
      </c>
      <c r="L2673" s="86">
        <v>574</v>
      </c>
      <c r="M2673" s="83" t="s">
        <v>3141</v>
      </c>
    </row>
    <row r="2674" spans="2:13" ht="13.15" customHeight="1" x14ac:dyDescent="0.2">
      <c r="B2674" s="61">
        <v>695</v>
      </c>
      <c r="C2674" s="82" t="s">
        <v>3121</v>
      </c>
      <c r="D2674" s="83" t="s">
        <v>3126</v>
      </c>
      <c r="E2674" s="84">
        <v>56593</v>
      </c>
      <c r="F2674" s="84" t="s">
        <v>1242</v>
      </c>
      <c r="G2674" s="83" t="s">
        <v>363</v>
      </c>
      <c r="H2674" s="85">
        <v>16063097</v>
      </c>
      <c r="I2674" s="85">
        <v>696</v>
      </c>
      <c r="J2674" s="83" t="s">
        <v>3127</v>
      </c>
      <c r="K2674" s="83" t="s">
        <v>3127</v>
      </c>
      <c r="L2674" s="86">
        <v>695</v>
      </c>
      <c r="M2674" s="83" t="s">
        <v>3191</v>
      </c>
    </row>
    <row r="2675" spans="2:13" ht="13.15" customHeight="1" x14ac:dyDescent="0.2">
      <c r="B2675" s="61">
        <v>974</v>
      </c>
      <c r="C2675" s="82" t="s">
        <v>3125</v>
      </c>
      <c r="D2675" s="83" t="s">
        <v>3143</v>
      </c>
      <c r="E2675" s="84">
        <v>56604</v>
      </c>
      <c r="F2675" s="84" t="s">
        <v>1438</v>
      </c>
      <c r="G2675" s="83" t="s">
        <v>1305</v>
      </c>
      <c r="H2675" s="85">
        <v>16066069</v>
      </c>
      <c r="I2675" s="85">
        <v>1187</v>
      </c>
      <c r="J2675" s="83" t="s">
        <v>3144</v>
      </c>
      <c r="K2675" s="83" t="s">
        <v>3145</v>
      </c>
      <c r="L2675" s="86">
        <v>974</v>
      </c>
      <c r="M2675" s="83" t="s">
        <v>3146</v>
      </c>
    </row>
    <row r="2676" spans="2:13" ht="13.15" customHeight="1" x14ac:dyDescent="0.2">
      <c r="B2676" s="61">
        <v>982</v>
      </c>
      <c r="C2676" s="82" t="s">
        <v>3125</v>
      </c>
      <c r="D2676" s="83" t="s">
        <v>3143</v>
      </c>
      <c r="E2676" s="84">
        <v>56604</v>
      </c>
      <c r="F2676" s="84" t="s">
        <v>1438</v>
      </c>
      <c r="G2676" s="83" t="s">
        <v>1305</v>
      </c>
      <c r="H2676" s="85">
        <v>16066069</v>
      </c>
      <c r="I2676" s="85">
        <v>1187</v>
      </c>
      <c r="J2676" s="83" t="s">
        <v>3144</v>
      </c>
      <c r="K2676" s="83" t="s">
        <v>3145</v>
      </c>
      <c r="L2676" s="86">
        <v>982</v>
      </c>
      <c r="M2676" s="83" t="s">
        <v>1309</v>
      </c>
    </row>
    <row r="2677" spans="2:13" ht="13.15" customHeight="1" x14ac:dyDescent="0.2">
      <c r="B2677" s="61">
        <v>1057</v>
      </c>
      <c r="C2677" s="82" t="s">
        <v>3125</v>
      </c>
      <c r="D2677" s="83" t="s">
        <v>3143</v>
      </c>
      <c r="E2677" s="84">
        <v>56604</v>
      </c>
      <c r="F2677" s="84" t="s">
        <v>1438</v>
      </c>
      <c r="G2677" s="83" t="s">
        <v>1305</v>
      </c>
      <c r="H2677" s="85">
        <v>16066069</v>
      </c>
      <c r="I2677" s="85">
        <v>1187</v>
      </c>
      <c r="J2677" s="83" t="s">
        <v>3144</v>
      </c>
      <c r="K2677" s="83" t="s">
        <v>3145</v>
      </c>
      <c r="L2677" s="86">
        <v>1057</v>
      </c>
      <c r="M2677" s="83" t="s">
        <v>3147</v>
      </c>
    </row>
    <row r="2678" spans="2:13" ht="13.15" customHeight="1" x14ac:dyDescent="0.2">
      <c r="B2678" s="61">
        <v>1071</v>
      </c>
      <c r="C2678" s="82" t="s">
        <v>3125</v>
      </c>
      <c r="D2678" s="83" t="s">
        <v>3143</v>
      </c>
      <c r="E2678" s="84">
        <v>56604</v>
      </c>
      <c r="F2678" s="84" t="s">
        <v>1438</v>
      </c>
      <c r="G2678" s="83" t="s">
        <v>1305</v>
      </c>
      <c r="H2678" s="85">
        <v>16066069</v>
      </c>
      <c r="I2678" s="85">
        <v>1187</v>
      </c>
      <c r="J2678" s="83" t="s">
        <v>3144</v>
      </c>
      <c r="K2678" s="83" t="s">
        <v>3145</v>
      </c>
      <c r="L2678" s="86">
        <v>1071</v>
      </c>
      <c r="M2678" s="83" t="s">
        <v>3148</v>
      </c>
    </row>
    <row r="2679" spans="2:13" ht="13.15" customHeight="1" x14ac:dyDescent="0.2">
      <c r="B2679" s="61">
        <v>1096</v>
      </c>
      <c r="C2679" s="82" t="s">
        <v>3125</v>
      </c>
      <c r="D2679" s="83" t="s">
        <v>3143</v>
      </c>
      <c r="E2679" s="84">
        <v>56604</v>
      </c>
      <c r="F2679" s="84" t="s">
        <v>1438</v>
      </c>
      <c r="G2679" s="83" t="s">
        <v>1305</v>
      </c>
      <c r="H2679" s="85">
        <v>16066069</v>
      </c>
      <c r="I2679" s="85">
        <v>1187</v>
      </c>
      <c r="J2679" s="83" t="s">
        <v>3144</v>
      </c>
      <c r="K2679" s="83" t="s">
        <v>3145</v>
      </c>
      <c r="L2679" s="86">
        <v>1096</v>
      </c>
      <c r="M2679" s="83" t="s">
        <v>3145</v>
      </c>
    </row>
    <row r="2680" spans="2:13" ht="13.15" customHeight="1" x14ac:dyDescent="0.2">
      <c r="B2680" s="61">
        <v>1111</v>
      </c>
      <c r="C2680" s="82" t="s">
        <v>3125</v>
      </c>
      <c r="D2680" s="83" t="s">
        <v>3143</v>
      </c>
      <c r="E2680" s="84">
        <v>56604</v>
      </c>
      <c r="F2680" s="84" t="s">
        <v>1438</v>
      </c>
      <c r="G2680" s="83" t="s">
        <v>1305</v>
      </c>
      <c r="H2680" s="85">
        <v>16066069</v>
      </c>
      <c r="I2680" s="85">
        <v>1187</v>
      </c>
      <c r="J2680" s="83" t="s">
        <v>3144</v>
      </c>
      <c r="K2680" s="83" t="s">
        <v>3145</v>
      </c>
      <c r="L2680" s="86">
        <v>1111</v>
      </c>
      <c r="M2680" s="83" t="s">
        <v>3149</v>
      </c>
    </row>
    <row r="2681" spans="2:13" ht="13.15" customHeight="1" x14ac:dyDescent="0.2">
      <c r="B2681" s="61">
        <v>1115</v>
      </c>
      <c r="C2681" s="82" t="s">
        <v>3125</v>
      </c>
      <c r="D2681" s="83" t="s">
        <v>3143</v>
      </c>
      <c r="E2681" s="84">
        <v>56604</v>
      </c>
      <c r="F2681" s="84" t="s">
        <v>1438</v>
      </c>
      <c r="G2681" s="83" t="s">
        <v>1305</v>
      </c>
      <c r="H2681" s="85">
        <v>16066069</v>
      </c>
      <c r="I2681" s="85">
        <v>1187</v>
      </c>
      <c r="J2681" s="83" t="s">
        <v>3144</v>
      </c>
      <c r="K2681" s="83" t="s">
        <v>3145</v>
      </c>
      <c r="L2681" s="86">
        <v>1115</v>
      </c>
      <c r="M2681" s="83" t="s">
        <v>3150</v>
      </c>
    </row>
    <row r="2682" spans="2:13" ht="13.15" customHeight="1" x14ac:dyDescent="0.2">
      <c r="B2682" s="61">
        <v>511</v>
      </c>
      <c r="C2682" s="82" t="s">
        <v>3142</v>
      </c>
      <c r="D2682" s="83" t="s">
        <v>3246</v>
      </c>
      <c r="E2682" s="84">
        <v>20500</v>
      </c>
      <c r="F2682" s="84" t="s">
        <v>362</v>
      </c>
      <c r="G2682" s="83" t="s">
        <v>363</v>
      </c>
      <c r="H2682" s="85">
        <v>16063103</v>
      </c>
      <c r="I2682" s="85">
        <v>3128</v>
      </c>
      <c r="J2682" s="83" t="s">
        <v>1247</v>
      </c>
      <c r="K2682" s="83" t="s">
        <v>1248</v>
      </c>
      <c r="L2682" s="86">
        <v>511</v>
      </c>
      <c r="M2682" s="83" t="s">
        <v>1249</v>
      </c>
    </row>
    <row r="2683" spans="2:13" ht="13.15" customHeight="1" x14ac:dyDescent="0.2">
      <c r="B2683" s="61">
        <v>536</v>
      </c>
      <c r="C2683" s="82" t="s">
        <v>3142</v>
      </c>
      <c r="D2683" s="83" t="s">
        <v>3246</v>
      </c>
      <c r="E2683" s="84">
        <v>20500</v>
      </c>
      <c r="F2683" s="84" t="s">
        <v>362</v>
      </c>
      <c r="G2683" s="83" t="s">
        <v>363</v>
      </c>
      <c r="H2683" s="85">
        <v>16063103</v>
      </c>
      <c r="I2683" s="85">
        <v>3128</v>
      </c>
      <c r="J2683" s="83" t="s">
        <v>1247</v>
      </c>
      <c r="K2683" s="83" t="s">
        <v>1248</v>
      </c>
      <c r="L2683" s="86">
        <v>536</v>
      </c>
      <c r="M2683" s="83" t="s">
        <v>1250</v>
      </c>
    </row>
    <row r="2684" spans="2:13" ht="13.15" customHeight="1" x14ac:dyDescent="0.2">
      <c r="B2684" s="61">
        <v>545</v>
      </c>
      <c r="C2684" s="82" t="s">
        <v>3142</v>
      </c>
      <c r="D2684" s="83" t="s">
        <v>3246</v>
      </c>
      <c r="E2684" s="84">
        <v>20500</v>
      </c>
      <c r="F2684" s="84" t="s">
        <v>362</v>
      </c>
      <c r="G2684" s="83" t="s">
        <v>363</v>
      </c>
      <c r="H2684" s="85">
        <v>16063103</v>
      </c>
      <c r="I2684" s="85">
        <v>3128</v>
      </c>
      <c r="J2684" s="83" t="s">
        <v>1247</v>
      </c>
      <c r="K2684" s="83" t="s">
        <v>1248</v>
      </c>
      <c r="L2684" s="86">
        <v>545</v>
      </c>
      <c r="M2684" s="83" t="s">
        <v>1251</v>
      </c>
    </row>
    <row r="2685" spans="2:13" ht="13.15" customHeight="1" x14ac:dyDescent="0.2">
      <c r="B2685" s="61">
        <v>512</v>
      </c>
      <c r="C2685" s="82" t="s">
        <v>3142</v>
      </c>
      <c r="D2685" s="83" t="s">
        <v>3246</v>
      </c>
      <c r="E2685" s="84">
        <v>56592</v>
      </c>
      <c r="F2685" s="84" t="s">
        <v>1001</v>
      </c>
      <c r="G2685" s="83" t="s">
        <v>363</v>
      </c>
      <c r="H2685" s="85">
        <v>16063103</v>
      </c>
      <c r="I2685" s="85">
        <v>3128</v>
      </c>
      <c r="J2685" s="83" t="s">
        <v>1247</v>
      </c>
      <c r="K2685" s="83" t="s">
        <v>1248</v>
      </c>
      <c r="L2685" s="86">
        <v>512</v>
      </c>
      <c r="M2685" s="83" t="s">
        <v>1252</v>
      </c>
    </row>
    <row r="2686" spans="2:13" ht="13.15" customHeight="1" x14ac:dyDescent="0.2">
      <c r="B2686" s="61">
        <v>514</v>
      </c>
      <c r="C2686" s="82" t="s">
        <v>3142</v>
      </c>
      <c r="D2686" s="83" t="s">
        <v>3246</v>
      </c>
      <c r="E2686" s="84">
        <v>56592</v>
      </c>
      <c r="F2686" s="84" t="s">
        <v>1001</v>
      </c>
      <c r="G2686" s="83" t="s">
        <v>363</v>
      </c>
      <c r="H2686" s="85">
        <v>16063103</v>
      </c>
      <c r="I2686" s="85">
        <v>3128</v>
      </c>
      <c r="J2686" s="83" t="s">
        <v>1247</v>
      </c>
      <c r="K2686" s="83" t="s">
        <v>1248</v>
      </c>
      <c r="L2686" s="86">
        <v>514</v>
      </c>
      <c r="M2686" s="83" t="s">
        <v>1254</v>
      </c>
    </row>
    <row r="2687" spans="2:13" ht="13.15" customHeight="1" x14ac:dyDescent="0.2">
      <c r="B2687" s="61">
        <v>575</v>
      </c>
      <c r="C2687" s="82" t="s">
        <v>3142</v>
      </c>
      <c r="D2687" s="83" t="s">
        <v>3246</v>
      </c>
      <c r="E2687" s="84">
        <v>20771</v>
      </c>
      <c r="F2687" s="84" t="s">
        <v>1255</v>
      </c>
      <c r="G2687" s="83" t="s">
        <v>363</v>
      </c>
      <c r="H2687" s="85">
        <v>16063103</v>
      </c>
      <c r="I2687" s="85">
        <v>3128</v>
      </c>
      <c r="J2687" s="83" t="s">
        <v>1247</v>
      </c>
      <c r="K2687" s="83" t="s">
        <v>1248</v>
      </c>
      <c r="L2687" s="86">
        <v>575</v>
      </c>
      <c r="M2687" s="83" t="s">
        <v>1256</v>
      </c>
    </row>
    <row r="2688" spans="2:13" ht="13.15" customHeight="1" x14ac:dyDescent="0.2">
      <c r="B2688" s="61">
        <v>515</v>
      </c>
      <c r="C2688" s="82" t="s">
        <v>3142</v>
      </c>
      <c r="D2688" s="83" t="s">
        <v>3246</v>
      </c>
      <c r="E2688" s="84">
        <v>56592</v>
      </c>
      <c r="F2688" s="84" t="s">
        <v>1001</v>
      </c>
      <c r="G2688" s="83" t="s">
        <v>363</v>
      </c>
      <c r="H2688" s="85">
        <v>16063103</v>
      </c>
      <c r="I2688" s="85">
        <v>3128</v>
      </c>
      <c r="J2688" s="83" t="s">
        <v>1247</v>
      </c>
      <c r="K2688" s="83" t="s">
        <v>1248</v>
      </c>
      <c r="L2688" s="86">
        <v>515</v>
      </c>
      <c r="M2688" s="83" t="s">
        <v>1257</v>
      </c>
    </row>
    <row r="2689" spans="2:13" ht="13.15" customHeight="1" x14ac:dyDescent="0.2">
      <c r="B2689" s="61">
        <v>517</v>
      </c>
      <c r="C2689" s="82" t="s">
        <v>3142</v>
      </c>
      <c r="D2689" s="83" t="s">
        <v>3246</v>
      </c>
      <c r="E2689" s="84">
        <v>56592</v>
      </c>
      <c r="F2689" s="84" t="s">
        <v>1001</v>
      </c>
      <c r="G2689" s="83" t="s">
        <v>363</v>
      </c>
      <c r="H2689" s="85">
        <v>16063103</v>
      </c>
      <c r="I2689" s="85">
        <v>3128</v>
      </c>
      <c r="J2689" s="83" t="s">
        <v>1247</v>
      </c>
      <c r="K2689" s="83" t="s">
        <v>1248</v>
      </c>
      <c r="L2689" s="86">
        <v>517</v>
      </c>
      <c r="M2689" s="83" t="s">
        <v>1258</v>
      </c>
    </row>
    <row r="2690" spans="2:13" ht="12.75" customHeight="1" x14ac:dyDescent="0.2">
      <c r="B2690" s="61">
        <v>522</v>
      </c>
      <c r="C2690" s="82" t="s">
        <v>3142</v>
      </c>
      <c r="D2690" s="83" t="s">
        <v>3246</v>
      </c>
      <c r="E2690" s="84">
        <v>20870</v>
      </c>
      <c r="F2690" s="84" t="s">
        <v>1253</v>
      </c>
      <c r="G2690" s="83" t="s">
        <v>363</v>
      </c>
      <c r="H2690" s="85">
        <v>16063103</v>
      </c>
      <c r="I2690" s="85">
        <v>3128</v>
      </c>
      <c r="J2690" s="83" t="s">
        <v>1247</v>
      </c>
      <c r="K2690" s="83" t="s">
        <v>1248</v>
      </c>
      <c r="L2690" s="86">
        <v>522</v>
      </c>
      <c r="M2690" s="83" t="s">
        <v>1259</v>
      </c>
    </row>
    <row r="2691" spans="2:13" ht="12.75" customHeight="1" x14ac:dyDescent="0.2">
      <c r="B2691" s="61">
        <v>523</v>
      </c>
      <c r="C2691" s="88" t="s">
        <v>3142</v>
      </c>
      <c r="D2691" s="89" t="s">
        <v>3246</v>
      </c>
      <c r="E2691" s="90">
        <v>56592</v>
      </c>
      <c r="F2691" s="90" t="s">
        <v>1001</v>
      </c>
      <c r="G2691" s="89" t="s">
        <v>363</v>
      </c>
      <c r="H2691" s="91">
        <v>16063103</v>
      </c>
      <c r="I2691" s="91">
        <v>3128</v>
      </c>
      <c r="J2691" s="89" t="s">
        <v>1247</v>
      </c>
      <c r="K2691" s="89" t="s">
        <v>1248</v>
      </c>
      <c r="L2691" s="92">
        <v>523</v>
      </c>
      <c r="M2691" s="89" t="s">
        <v>1260</v>
      </c>
    </row>
    <row r="2692" spans="2:13" ht="12.75" customHeight="1" x14ac:dyDescent="0.2">
      <c r="B2692" s="61"/>
      <c r="C2692" s="93"/>
    </row>
    <row r="2693" spans="2:13" ht="13.5" thickBot="1" x14ac:dyDescent="0.25">
      <c r="B2693" s="61"/>
    </row>
    <row r="2694" spans="2:13" ht="12.75" customHeight="1" x14ac:dyDescent="0.2">
      <c r="B2694" s="94">
        <v>10101</v>
      </c>
      <c r="C2694" s="95" t="s">
        <v>3151</v>
      </c>
      <c r="D2694" s="96"/>
      <c r="E2694" s="96">
        <v>11110</v>
      </c>
      <c r="F2694" s="96" t="s">
        <v>3152</v>
      </c>
      <c r="G2694" s="96" t="s">
        <v>2989</v>
      </c>
      <c r="H2694" s="96"/>
      <c r="I2694" s="96"/>
      <c r="J2694" s="96"/>
      <c r="K2694" s="96" t="s">
        <v>3153</v>
      </c>
      <c r="L2694" s="97">
        <v>10101</v>
      </c>
      <c r="M2694" s="98" t="s">
        <v>3154</v>
      </c>
    </row>
    <row r="2695" spans="2:13" x14ac:dyDescent="0.2">
      <c r="B2695" s="94">
        <v>10102</v>
      </c>
      <c r="C2695" s="99"/>
      <c r="E2695" s="61">
        <v>11110</v>
      </c>
      <c r="F2695" s="61" t="s">
        <v>3152</v>
      </c>
      <c r="G2695" s="61" t="s">
        <v>2989</v>
      </c>
      <c r="K2695" s="61" t="s">
        <v>3155</v>
      </c>
      <c r="L2695" s="60">
        <v>10102</v>
      </c>
      <c r="M2695" s="94" t="s">
        <v>3156</v>
      </c>
    </row>
    <row r="2696" spans="2:13" x14ac:dyDescent="0.2">
      <c r="B2696" s="94">
        <v>10103</v>
      </c>
      <c r="C2696" s="100"/>
      <c r="E2696" s="61">
        <v>11110</v>
      </c>
      <c r="F2696" s="61" t="s">
        <v>3152</v>
      </c>
      <c r="G2696" s="61" t="s">
        <v>2989</v>
      </c>
      <c r="K2696" s="61" t="s">
        <v>3155</v>
      </c>
      <c r="L2696" s="60">
        <v>10103</v>
      </c>
      <c r="M2696" s="94" t="s">
        <v>3157</v>
      </c>
    </row>
    <row r="2697" spans="2:13" x14ac:dyDescent="0.2">
      <c r="B2697" s="94">
        <v>20101</v>
      </c>
      <c r="C2697" s="99"/>
      <c r="E2697" s="61">
        <v>11111</v>
      </c>
      <c r="F2697" s="61" t="s">
        <v>3158</v>
      </c>
      <c r="G2697" s="61" t="s">
        <v>743</v>
      </c>
      <c r="K2697" s="61" t="s">
        <v>3159</v>
      </c>
      <c r="L2697" s="60">
        <v>20101</v>
      </c>
      <c r="M2697" s="94" t="s">
        <v>3160</v>
      </c>
    </row>
    <row r="2698" spans="2:13" ht="13.5" thickBot="1" x14ac:dyDescent="0.25">
      <c r="B2698" s="94">
        <v>20102</v>
      </c>
      <c r="C2698" s="99"/>
      <c r="E2698" s="61">
        <v>11111</v>
      </c>
      <c r="F2698" s="61" t="s">
        <v>3158</v>
      </c>
      <c r="G2698" s="61" t="s">
        <v>743</v>
      </c>
      <c r="K2698" s="61" t="s">
        <v>3159</v>
      </c>
      <c r="L2698" s="60">
        <v>20102</v>
      </c>
      <c r="M2698" s="94" t="s">
        <v>3161</v>
      </c>
    </row>
    <row r="2699" spans="2:13" x14ac:dyDescent="0.2">
      <c r="C2699" s="101"/>
      <c r="D2699" s="96"/>
      <c r="E2699" s="96"/>
      <c r="F2699" s="96"/>
      <c r="G2699" s="96"/>
      <c r="H2699" s="96"/>
      <c r="I2699" s="96"/>
      <c r="J2699" s="96"/>
      <c r="K2699" s="96"/>
      <c r="L2699" s="97"/>
      <c r="M2699" s="96"/>
    </row>
    <row r="2706" spans="3:9" x14ac:dyDescent="0.2">
      <c r="C2706" s="61"/>
    </row>
    <row r="2707" spans="3:9" x14ac:dyDescent="0.2">
      <c r="C2707" s="61"/>
    </row>
    <row r="2708" spans="3:9" x14ac:dyDescent="0.2">
      <c r="C2708" s="61"/>
    </row>
    <row r="2709" spans="3:9" x14ac:dyDescent="0.2">
      <c r="C2709" s="61"/>
    </row>
    <row r="2710" spans="3:9" x14ac:dyDescent="0.2">
      <c r="C2710" s="61"/>
      <c r="I2710" s="61" t="s">
        <v>3162</v>
      </c>
    </row>
    <row r="2711" spans="3:9" x14ac:dyDescent="0.2">
      <c r="C2711" s="61"/>
    </row>
    <row r="2712" spans="3:9" x14ac:dyDescent="0.2">
      <c r="C2712" s="61"/>
    </row>
    <row r="2713" spans="3:9" x14ac:dyDescent="0.2">
      <c r="C2713" s="61"/>
    </row>
    <row r="2714" spans="3:9" x14ac:dyDescent="0.2">
      <c r="C2714" s="61"/>
    </row>
    <row r="2715" spans="3:9" x14ac:dyDescent="0.2">
      <c r="C2715" s="61"/>
    </row>
    <row r="2716" spans="3:9" x14ac:dyDescent="0.2">
      <c r="C2716" s="61"/>
    </row>
    <row r="2717" spans="3:9" x14ac:dyDescent="0.2">
      <c r="C2717" s="61"/>
    </row>
    <row r="2718" spans="3:9" x14ac:dyDescent="0.2">
      <c r="C2718" s="61"/>
    </row>
    <row r="2719" spans="3:9" x14ac:dyDescent="0.2">
      <c r="C2719" s="61"/>
    </row>
    <row r="2720" spans="3:9" x14ac:dyDescent="0.2">
      <c r="C2720" s="61"/>
    </row>
    <row r="2721" spans="3:3" x14ac:dyDescent="0.2">
      <c r="C2721" s="61"/>
    </row>
    <row r="2722" spans="3:3" x14ac:dyDescent="0.2">
      <c r="C2722" s="61"/>
    </row>
    <row r="2723" spans="3:3" x14ac:dyDescent="0.2">
      <c r="C2723" s="61"/>
    </row>
    <row r="2724" spans="3:3" x14ac:dyDescent="0.2">
      <c r="C2724" s="61"/>
    </row>
  </sheetData>
  <sheetProtection algorithmName="SHA-512" hashValue="PTxTIJ1r0j2YJYfngtwvwgQ3xXW+q1e0sRk63mFBRGm+3EEaOdTspoBn53UZEtZRHbJr9E9VVXkZHBFPfPe30Q==" saltValue="/5lsEjBVGj93yOv0rVUCtA==" spinCount="100000" sheet="1" objects="1" scenarios="1" autoFilter="0"/>
  <autoFilter ref="B8:M2703" xr:uid="{16132F02-3470-46CA-BCCE-38B79CA31EE5}"/>
  <sortState xmlns:xlrd2="http://schemas.microsoft.com/office/spreadsheetml/2017/richdata2" ref="A10:WOD2691">
    <sortCondition ref="C10:C2691"/>
    <sortCondition ref="K10:K2691"/>
    <sortCondition ref="M10:M2691"/>
  </sortState>
  <phoneticPr fontId="49"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Anlage 1</vt:lpstr>
      <vt:lpstr>Anlage 2</vt:lpstr>
      <vt:lpstr>Anlage 3</vt:lpstr>
      <vt:lpstr>OT-ID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Mirell Lueder</dc:creator>
  <cp:lastModifiedBy>Mirell Lueder</cp:lastModifiedBy>
  <dcterms:created xsi:type="dcterms:W3CDTF">2025-02-06T12:43:12Z</dcterms:created>
  <dcterms:modified xsi:type="dcterms:W3CDTF">2025-12-12T07:44:37Z</dcterms:modified>
</cp:coreProperties>
</file>